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8185" windowHeight="8940"/>
  </bookViews>
  <sheets>
    <sheet name="Synthese" sheetId="7" r:id="rId1"/>
    <sheet name="BJ1" sheetId="1" r:id="rId2"/>
    <sheet name="BJ2" sheetId="8" r:id="rId3"/>
    <sheet name="BJ44" sheetId="9" r:id="rId4"/>
    <sheet name="BDD" sheetId="5" r:id="rId5"/>
  </sheets>
  <definedNames>
    <definedName name="Année1" localSheetId="2">'BJ2'!$J$2</definedName>
    <definedName name="Année1" localSheetId="3">'BJ44'!$J$2</definedName>
    <definedName name="Année1">'BJ1'!$J$2</definedName>
    <definedName name="_xlnm.Print_Area" localSheetId="1">'BJ1'!$A$1:$S$52</definedName>
    <definedName name="_xlnm.Print_Area" localSheetId="2">'BJ2'!$A$1:$S$52</definedName>
    <definedName name="_xlnm.Print_Area" localSheetId="3">'BJ44'!$A$1:$S$52</definedName>
  </definedNames>
  <calcPr calcId="145621"/>
</workbook>
</file>

<file path=xl/calcChain.xml><?xml version="1.0" encoding="utf-8"?>
<calcChain xmlns="http://schemas.openxmlformats.org/spreadsheetml/2006/main">
  <c r="U86" i="7" l="1"/>
  <c r="U87" i="7" s="1"/>
  <c r="U88" i="7" s="1"/>
  <c r="U89" i="7" s="1"/>
  <c r="U90" i="7" s="1"/>
  <c r="U91" i="7" s="1"/>
  <c r="U92" i="7" s="1"/>
  <c r="U93" i="7" s="1"/>
  <c r="U94" i="7" s="1"/>
  <c r="U95" i="7" s="1"/>
  <c r="U96" i="7" s="1"/>
  <c r="U97" i="7" s="1"/>
  <c r="U98" i="7" s="1"/>
  <c r="U99" i="7" s="1"/>
  <c r="U100" i="7" s="1"/>
  <c r="U101" i="7" s="1"/>
  <c r="U102" i="7" s="1"/>
  <c r="U103" i="7" s="1"/>
  <c r="U104" i="7" s="1"/>
  <c r="U105" i="7" s="1"/>
  <c r="U106" i="7" s="1"/>
  <c r="U107" i="7" s="1"/>
  <c r="U108" i="7" s="1"/>
  <c r="U109" i="7" s="1"/>
  <c r="U110" i="7" s="1"/>
  <c r="U111" i="7" s="1"/>
  <c r="U112" i="7" s="1"/>
  <c r="U113" i="7" s="1"/>
  <c r="U114" i="7" s="1"/>
  <c r="U115" i="7" s="1"/>
  <c r="C86" i="7"/>
  <c r="C87" i="7" s="1"/>
  <c r="C88" i="7" s="1"/>
  <c r="C89" i="7" s="1"/>
  <c r="C90" i="7" s="1"/>
  <c r="C91" i="7" s="1"/>
  <c r="C92" i="7" s="1"/>
  <c r="C93" i="7" s="1"/>
  <c r="C94" i="7" s="1"/>
  <c r="C95" i="7" s="1"/>
  <c r="C96" i="7" s="1"/>
  <c r="C97" i="7" s="1"/>
  <c r="C98" i="7" s="1"/>
  <c r="C99" i="7" s="1"/>
  <c r="C100" i="7" s="1"/>
  <c r="C101" i="7" s="1"/>
  <c r="C102" i="7" s="1"/>
  <c r="C103" i="7" s="1"/>
  <c r="C104" i="7" s="1"/>
  <c r="C105" i="7" s="1"/>
  <c r="C106" i="7" s="1"/>
  <c r="C107" i="7" s="1"/>
  <c r="C108" i="7" s="1"/>
  <c r="C109" i="7" s="1"/>
  <c r="C110" i="7" s="1"/>
  <c r="C111" i="7" s="1"/>
  <c r="C112" i="7" s="1"/>
  <c r="C113" i="7" s="1"/>
  <c r="C114" i="7" s="1"/>
  <c r="C115" i="7" s="1"/>
  <c r="C116" i="7" s="1"/>
  <c r="U54" i="7"/>
  <c r="U55" i="7" s="1"/>
  <c r="U56" i="7" s="1"/>
  <c r="U57" i="7" s="1"/>
  <c r="U58" i="7" s="1"/>
  <c r="U59" i="7" s="1"/>
  <c r="U60" i="7" s="1"/>
  <c r="U61" i="7" s="1"/>
  <c r="U62" i="7" s="1"/>
  <c r="U63" i="7" s="1"/>
  <c r="U64" i="7" s="1"/>
  <c r="U65" i="7" s="1"/>
  <c r="U66" i="7" s="1"/>
  <c r="U67" i="7" s="1"/>
  <c r="U68" i="7" s="1"/>
  <c r="U69" i="7" s="1"/>
  <c r="U70" i="7" s="1"/>
  <c r="U71" i="7" s="1"/>
  <c r="U72" i="7" s="1"/>
  <c r="U73" i="7" s="1"/>
  <c r="U74" i="7" s="1"/>
  <c r="U75" i="7" s="1"/>
  <c r="U76" i="7" s="1"/>
  <c r="U77" i="7" s="1"/>
  <c r="U78" i="7" s="1"/>
  <c r="U79" i="7" s="1"/>
  <c r="U80" i="7" s="1"/>
  <c r="U81" i="7" s="1"/>
  <c r="U82" i="7" s="1"/>
  <c r="U83" i="7" s="1"/>
  <c r="C54" i="7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U22" i="7"/>
  <c r="U23" i="7" s="1"/>
  <c r="U24" i="7" s="1"/>
  <c r="U25" i="7" s="1"/>
  <c r="U26" i="7" s="1"/>
  <c r="U27" i="7" s="1"/>
  <c r="U28" i="7" s="1"/>
  <c r="U29" i="7" s="1"/>
  <c r="U30" i="7" s="1"/>
  <c r="U31" i="7" s="1"/>
  <c r="U32" i="7" s="1"/>
  <c r="U33" i="7" s="1"/>
  <c r="U34" i="7" s="1"/>
  <c r="U35" i="7" s="1"/>
  <c r="U36" i="7" s="1"/>
  <c r="U37" i="7" s="1"/>
  <c r="U38" i="7" s="1"/>
  <c r="U39" i="7" s="1"/>
  <c r="U40" i="7" s="1"/>
  <c r="U41" i="7" s="1"/>
  <c r="U42" i="7" s="1"/>
  <c r="U43" i="7" s="1"/>
  <c r="U44" i="7" s="1"/>
  <c r="U45" i="7" s="1"/>
  <c r="U46" i="7" s="1"/>
  <c r="U47" i="7" s="1"/>
  <c r="U48" i="7" s="1"/>
  <c r="U49" i="7" s="1"/>
  <c r="U50" i="7" s="1"/>
  <c r="C22" i="7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R41" i="9" l="1"/>
  <c r="O41" i="9"/>
  <c r="L41" i="9"/>
  <c r="I41" i="9"/>
  <c r="F41" i="9"/>
  <c r="C41" i="9"/>
  <c r="C42" i="9" s="1"/>
  <c r="S39" i="9"/>
  <c r="M39" i="9"/>
  <c r="G39" i="9"/>
  <c r="G38" i="9"/>
  <c r="B5" i="9"/>
  <c r="J2" i="9"/>
  <c r="Q9" i="9" s="1"/>
  <c r="Q10" i="9" s="1"/>
  <c r="Y2" i="7"/>
  <c r="Z2" i="7"/>
  <c r="AA2" i="7"/>
  <c r="AB2" i="7"/>
  <c r="AC2" i="7"/>
  <c r="AD2" i="7"/>
  <c r="AE2" i="7"/>
  <c r="AF2" i="7"/>
  <c r="AG2" i="7"/>
  <c r="AH2" i="7"/>
  <c r="AI2" i="7"/>
  <c r="AJ2" i="7"/>
  <c r="X2" i="7"/>
  <c r="F42" i="9" l="1"/>
  <c r="I42" i="9" s="1"/>
  <c r="L42" i="9" s="1"/>
  <c r="O42" i="9" s="1"/>
  <c r="R42" i="9" s="1"/>
  <c r="F46" i="9" s="1"/>
  <c r="E8" i="9"/>
  <c r="H8" i="9"/>
  <c r="Q8" i="9"/>
  <c r="H9" i="9"/>
  <c r="H10" i="9" s="1"/>
  <c r="J10" i="9" s="1"/>
  <c r="S9" i="9"/>
  <c r="Q11" i="9"/>
  <c r="S10" i="9"/>
  <c r="K8" i="9"/>
  <c r="N8" i="9"/>
  <c r="K9" i="9"/>
  <c r="B9" i="9"/>
  <c r="N9" i="9"/>
  <c r="B8" i="9"/>
  <c r="E9" i="9"/>
  <c r="B85" i="7"/>
  <c r="U85" i="7"/>
  <c r="J2" i="8"/>
  <c r="Q9" i="8" s="1"/>
  <c r="S9" i="8" s="1"/>
  <c r="R41" i="8"/>
  <c r="O41" i="8"/>
  <c r="L41" i="8"/>
  <c r="I41" i="8"/>
  <c r="F41" i="8"/>
  <c r="C41" i="8"/>
  <c r="C42" i="8" s="1"/>
  <c r="S39" i="8"/>
  <c r="M39" i="8"/>
  <c r="G39" i="8"/>
  <c r="G38" i="8"/>
  <c r="B5" i="8"/>
  <c r="J9" i="9" l="1"/>
  <c r="H11" i="9"/>
  <c r="H12" i="9" s="1"/>
  <c r="K10" i="9"/>
  <c r="M9" i="9"/>
  <c r="E10" i="9"/>
  <c r="G9" i="9"/>
  <c r="Q12" i="9"/>
  <c r="S11" i="9"/>
  <c r="P9" i="9"/>
  <c r="N10" i="9"/>
  <c r="D9" i="9"/>
  <c r="B10" i="9"/>
  <c r="F42" i="8"/>
  <c r="I42" i="8" s="1"/>
  <c r="L42" i="8" s="1"/>
  <c r="O42" i="8" s="1"/>
  <c r="R42" i="8" s="1"/>
  <c r="F46" i="8" s="1"/>
  <c r="B8" i="8"/>
  <c r="E8" i="8"/>
  <c r="H8" i="8"/>
  <c r="N8" i="8"/>
  <c r="Q8" i="8"/>
  <c r="B9" i="8"/>
  <c r="D9" i="8" s="1"/>
  <c r="E9" i="8"/>
  <c r="G9" i="8" s="1"/>
  <c r="H9" i="8"/>
  <c r="H10" i="8" s="1"/>
  <c r="J10" i="8" s="1"/>
  <c r="K9" i="8"/>
  <c r="K10" i="8" s="1"/>
  <c r="K11" i="8" s="1"/>
  <c r="N9" i="8"/>
  <c r="P9" i="8" s="1"/>
  <c r="K8" i="8"/>
  <c r="Q10" i="8"/>
  <c r="Q11" i="8" s="1"/>
  <c r="Q12" i="8" s="1"/>
  <c r="B21" i="7"/>
  <c r="B53" i="7"/>
  <c r="J11" i="9" l="1"/>
  <c r="K11" i="9"/>
  <c r="M10" i="9"/>
  <c r="N11" i="9"/>
  <c r="P10" i="9"/>
  <c r="Q13" i="9"/>
  <c r="S12" i="9"/>
  <c r="J12" i="9"/>
  <c r="H13" i="9"/>
  <c r="E11" i="9"/>
  <c r="G10" i="9"/>
  <c r="B11" i="9"/>
  <c r="D10" i="9"/>
  <c r="B10" i="8"/>
  <c r="B11" i="8" s="1"/>
  <c r="S10" i="8"/>
  <c r="J9" i="8"/>
  <c r="M10" i="8"/>
  <c r="S11" i="8"/>
  <c r="H11" i="8"/>
  <c r="H12" i="8" s="1"/>
  <c r="N10" i="8"/>
  <c r="N11" i="8" s="1"/>
  <c r="E10" i="8"/>
  <c r="M9" i="8"/>
  <c r="K12" i="8"/>
  <c r="M11" i="8"/>
  <c r="Q13" i="8"/>
  <c r="S12" i="8"/>
  <c r="U53" i="7"/>
  <c r="Q14" i="9" l="1"/>
  <c r="S13" i="9"/>
  <c r="D11" i="9"/>
  <c r="B12" i="9"/>
  <c r="P11" i="9"/>
  <c r="N12" i="9"/>
  <c r="H14" i="9"/>
  <c r="J13" i="9"/>
  <c r="E12" i="9"/>
  <c r="G11" i="9"/>
  <c r="K12" i="9"/>
  <c r="M11" i="9"/>
  <c r="J11" i="8"/>
  <c r="D10" i="8"/>
  <c r="P10" i="8"/>
  <c r="E11" i="8"/>
  <c r="G10" i="8"/>
  <c r="Q14" i="8"/>
  <c r="S13" i="8"/>
  <c r="D11" i="8"/>
  <c r="B12" i="8"/>
  <c r="J12" i="8"/>
  <c r="H13" i="8"/>
  <c r="M12" i="8"/>
  <c r="K13" i="8"/>
  <c r="P11" i="8"/>
  <c r="N12" i="8"/>
  <c r="E9" i="1"/>
  <c r="U21" i="7"/>
  <c r="E13" i="9" l="1"/>
  <c r="G12" i="9"/>
  <c r="J14" i="9"/>
  <c r="H15" i="9"/>
  <c r="Q15" i="9"/>
  <c r="S14" i="9"/>
  <c r="N13" i="9"/>
  <c r="P12" i="9"/>
  <c r="B13" i="9"/>
  <c r="D12" i="9"/>
  <c r="K13" i="9"/>
  <c r="M12" i="9"/>
  <c r="E12" i="8"/>
  <c r="G11" i="8"/>
  <c r="K14" i="8"/>
  <c r="M13" i="8"/>
  <c r="Q15" i="8"/>
  <c r="S14" i="8"/>
  <c r="N13" i="8"/>
  <c r="P12" i="8"/>
  <c r="B13" i="8"/>
  <c r="D12" i="8"/>
  <c r="H14" i="8"/>
  <c r="J13" i="8"/>
  <c r="B5" i="1"/>
  <c r="E14" i="9" l="1"/>
  <c r="G13" i="9"/>
  <c r="P13" i="9"/>
  <c r="N14" i="9"/>
  <c r="Q16" i="9"/>
  <c r="S15" i="9"/>
  <c r="H16" i="9"/>
  <c r="J15" i="9"/>
  <c r="D13" i="9"/>
  <c r="B14" i="9"/>
  <c r="K14" i="9"/>
  <c r="M13" i="9"/>
  <c r="G12" i="8"/>
  <c r="E13" i="8"/>
  <c r="P13" i="8"/>
  <c r="N14" i="8"/>
  <c r="J14" i="8"/>
  <c r="H15" i="8"/>
  <c r="S15" i="8"/>
  <c r="Q16" i="8"/>
  <c r="D13" i="8"/>
  <c r="B14" i="8"/>
  <c r="M14" i="8"/>
  <c r="K15" i="8"/>
  <c r="B3" i="5"/>
  <c r="C14" i="5"/>
  <c r="C13" i="5"/>
  <c r="C12" i="5"/>
  <c r="C11" i="5"/>
  <c r="C10" i="5"/>
  <c r="C9" i="5"/>
  <c r="C4" i="5"/>
  <c r="K9" i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H9" i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B9" i="1"/>
  <c r="D9" i="1" s="1"/>
  <c r="J16" i="9" l="1"/>
  <c r="H17" i="9"/>
  <c r="B15" i="9"/>
  <c r="D14" i="9"/>
  <c r="Q17" i="9"/>
  <c r="S16" i="9"/>
  <c r="N15" i="9"/>
  <c r="P14" i="9"/>
  <c r="E15" i="9"/>
  <c r="G14" i="9"/>
  <c r="K15" i="9"/>
  <c r="M14" i="9"/>
  <c r="G13" i="8"/>
  <c r="E14" i="8"/>
  <c r="Q17" i="8"/>
  <c r="S16" i="8"/>
  <c r="K16" i="8"/>
  <c r="M15" i="8"/>
  <c r="N15" i="8"/>
  <c r="P14" i="8"/>
  <c r="B15" i="8"/>
  <c r="D14" i="8"/>
  <c r="H16" i="8"/>
  <c r="J15" i="8"/>
  <c r="B10" i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16" i="9" l="1"/>
  <c r="G15" i="9"/>
  <c r="P15" i="9"/>
  <c r="N16" i="9"/>
  <c r="H18" i="9"/>
  <c r="J17" i="9"/>
  <c r="Q18" i="9"/>
  <c r="S17" i="9"/>
  <c r="K16" i="9"/>
  <c r="M15" i="9"/>
  <c r="D15" i="9"/>
  <c r="B16" i="9"/>
  <c r="E15" i="8"/>
  <c r="G14" i="8"/>
  <c r="P15" i="8"/>
  <c r="N16" i="8"/>
  <c r="J16" i="8"/>
  <c r="H17" i="8"/>
  <c r="D15" i="8"/>
  <c r="B16" i="8"/>
  <c r="Q18" i="8"/>
  <c r="S17" i="8"/>
  <c r="K17" i="8"/>
  <c r="M16" i="8"/>
  <c r="B11" i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D10" i="1"/>
  <c r="E33" i="1"/>
  <c r="E34" i="1" s="1"/>
  <c r="E35" i="1" s="1"/>
  <c r="E36" i="1" s="1"/>
  <c r="E37" i="1" s="1"/>
  <c r="K17" i="9" l="1"/>
  <c r="M16" i="9"/>
  <c r="E17" i="9"/>
  <c r="G16" i="9"/>
  <c r="Q19" i="9"/>
  <c r="S18" i="9"/>
  <c r="J18" i="9"/>
  <c r="H19" i="9"/>
  <c r="B17" i="9"/>
  <c r="D16" i="9"/>
  <c r="N17" i="9"/>
  <c r="P16" i="9"/>
  <c r="E16" i="8"/>
  <c r="G15" i="8"/>
  <c r="H18" i="8"/>
  <c r="J17" i="8"/>
  <c r="K18" i="8"/>
  <c r="M17" i="8"/>
  <c r="N17" i="8"/>
  <c r="P16" i="8"/>
  <c r="Q19" i="8"/>
  <c r="S18" i="8"/>
  <c r="B17" i="8"/>
  <c r="D16" i="8"/>
  <c r="R41" i="1"/>
  <c r="O41" i="1"/>
  <c r="L41" i="1"/>
  <c r="I41" i="1"/>
  <c r="F41" i="1"/>
  <c r="C41" i="1"/>
  <c r="C42" i="1" s="1"/>
  <c r="Q9" i="1"/>
  <c r="Q8" i="1"/>
  <c r="N9" i="1"/>
  <c r="N8" i="1"/>
  <c r="K8" i="1"/>
  <c r="H8" i="1"/>
  <c r="E8" i="1"/>
  <c r="B8" i="1"/>
  <c r="E18" i="9" l="1"/>
  <c r="G17" i="9"/>
  <c r="D17" i="9"/>
  <c r="B18" i="9"/>
  <c r="K18" i="9"/>
  <c r="M17" i="9"/>
  <c r="H20" i="9"/>
  <c r="J19" i="9"/>
  <c r="P17" i="9"/>
  <c r="N18" i="9"/>
  <c r="Q20" i="9"/>
  <c r="S19" i="9"/>
  <c r="E17" i="8"/>
  <c r="G16" i="8"/>
  <c r="M18" i="8"/>
  <c r="K19" i="8"/>
  <c r="D17" i="8"/>
  <c r="B18" i="8"/>
  <c r="J18" i="8"/>
  <c r="H19" i="8"/>
  <c r="S19" i="8"/>
  <c r="Q20" i="8"/>
  <c r="P17" i="8"/>
  <c r="N18" i="8"/>
  <c r="W2" i="7"/>
  <c r="V2" i="7"/>
  <c r="N19" i="9" l="1"/>
  <c r="P18" i="9"/>
  <c r="E19" i="9"/>
  <c r="G18" i="9"/>
  <c r="Q21" i="9"/>
  <c r="S20" i="9"/>
  <c r="J20" i="9"/>
  <c r="H21" i="9"/>
  <c r="K19" i="9"/>
  <c r="M18" i="9"/>
  <c r="B19" i="9"/>
  <c r="D18" i="9"/>
  <c r="G17" i="8"/>
  <c r="E18" i="8"/>
  <c r="Q21" i="8"/>
  <c r="S20" i="8"/>
  <c r="K20" i="8"/>
  <c r="M19" i="8"/>
  <c r="H20" i="8"/>
  <c r="J19" i="8"/>
  <c r="N19" i="8"/>
  <c r="P18" i="8"/>
  <c r="B19" i="8"/>
  <c r="D18" i="8"/>
  <c r="S39" i="1"/>
  <c r="M39" i="1"/>
  <c r="D39" i="1"/>
  <c r="D19" i="9" l="1"/>
  <c r="B20" i="9"/>
  <c r="E20" i="9"/>
  <c r="G19" i="9"/>
  <c r="K20" i="9"/>
  <c r="M19" i="9"/>
  <c r="P19" i="9"/>
  <c r="N20" i="9"/>
  <c r="H22" i="9"/>
  <c r="J21" i="9"/>
  <c r="Q22" i="9"/>
  <c r="S21" i="9"/>
  <c r="E19" i="8"/>
  <c r="G18" i="8"/>
  <c r="K21" i="8"/>
  <c r="M20" i="8"/>
  <c r="J20" i="8"/>
  <c r="H21" i="8"/>
  <c r="D19" i="8"/>
  <c r="B20" i="8"/>
  <c r="P19" i="8"/>
  <c r="N20" i="8"/>
  <c r="S21" i="8"/>
  <c r="Q22" i="8"/>
  <c r="C5" i="5"/>
  <c r="C8" i="5" s="1"/>
  <c r="Q23" i="9" l="1"/>
  <c r="S22" i="9"/>
  <c r="J22" i="9"/>
  <c r="H23" i="9"/>
  <c r="N21" i="9"/>
  <c r="P20" i="9"/>
  <c r="B21" i="9"/>
  <c r="D20" i="9"/>
  <c r="K21" i="9"/>
  <c r="M20" i="9"/>
  <c r="E21" i="9"/>
  <c r="G20" i="9"/>
  <c r="E20" i="8"/>
  <c r="G19" i="8"/>
  <c r="Q23" i="8"/>
  <c r="S22" i="8"/>
  <c r="H22" i="8"/>
  <c r="J21" i="8"/>
  <c r="N21" i="8"/>
  <c r="P20" i="8"/>
  <c r="K22" i="8"/>
  <c r="M21" i="8"/>
  <c r="B21" i="8"/>
  <c r="D20" i="8"/>
  <c r="C6" i="5"/>
  <c r="C7" i="5"/>
  <c r="D21" i="9" l="1"/>
  <c r="B22" i="9"/>
  <c r="E22" i="9"/>
  <c r="G21" i="9"/>
  <c r="K22" i="9"/>
  <c r="M21" i="9"/>
  <c r="Q24" i="9"/>
  <c r="S23" i="9"/>
  <c r="P21" i="9"/>
  <c r="N22" i="9"/>
  <c r="H24" i="9"/>
  <c r="J23" i="9"/>
  <c r="E21" i="8"/>
  <c r="G20" i="8"/>
  <c r="J22" i="8"/>
  <c r="H23" i="8"/>
  <c r="P21" i="8"/>
  <c r="N22" i="8"/>
  <c r="D21" i="8"/>
  <c r="B22" i="8"/>
  <c r="Q24" i="8"/>
  <c r="S23" i="8"/>
  <c r="K23" i="8"/>
  <c r="M22" i="8"/>
  <c r="S9" i="1"/>
  <c r="P9" i="1"/>
  <c r="M9" i="1"/>
  <c r="J9" i="1"/>
  <c r="G9" i="1"/>
  <c r="J24" i="9" l="1"/>
  <c r="H25" i="9"/>
  <c r="N23" i="9"/>
  <c r="P22" i="9"/>
  <c r="B23" i="9"/>
  <c r="D22" i="9"/>
  <c r="E23" i="9"/>
  <c r="G22" i="9"/>
  <c r="Q25" i="9"/>
  <c r="S24" i="9"/>
  <c r="K23" i="9"/>
  <c r="M22" i="9"/>
  <c r="G21" i="8"/>
  <c r="E22" i="8"/>
  <c r="B23" i="8"/>
  <c r="D22" i="8"/>
  <c r="N23" i="8"/>
  <c r="P22" i="8"/>
  <c r="H24" i="8"/>
  <c r="J23" i="8"/>
  <c r="K24" i="8"/>
  <c r="M23" i="8"/>
  <c r="Q25" i="8"/>
  <c r="S24" i="8"/>
  <c r="F42" i="1"/>
  <c r="K24" i="9" l="1"/>
  <c r="M23" i="9"/>
  <c r="P23" i="9"/>
  <c r="N24" i="9"/>
  <c r="H26" i="9"/>
  <c r="J25" i="9"/>
  <c r="Q26" i="9"/>
  <c r="S25" i="9"/>
  <c r="E24" i="9"/>
  <c r="G23" i="9"/>
  <c r="D23" i="9"/>
  <c r="B24" i="9"/>
  <c r="E23" i="8"/>
  <c r="G22" i="8"/>
  <c r="S25" i="8"/>
  <c r="Q26" i="8"/>
  <c r="P23" i="8"/>
  <c r="N24" i="8"/>
  <c r="M24" i="8"/>
  <c r="K25" i="8"/>
  <c r="D23" i="8"/>
  <c r="B24" i="8"/>
  <c r="J24" i="8"/>
  <c r="H25" i="8"/>
  <c r="I42" i="1"/>
  <c r="L42" i="1" s="1"/>
  <c r="O42" i="1" s="1"/>
  <c r="E25" i="9" l="1"/>
  <c r="G24" i="9"/>
  <c r="K25" i="9"/>
  <c r="M24" i="9"/>
  <c r="Q27" i="9"/>
  <c r="S26" i="9"/>
  <c r="J26" i="9"/>
  <c r="H27" i="9"/>
  <c r="B25" i="9"/>
  <c r="D24" i="9"/>
  <c r="N25" i="9"/>
  <c r="P24" i="9"/>
  <c r="G23" i="8"/>
  <c r="E24" i="8"/>
  <c r="H26" i="8"/>
  <c r="J25" i="8"/>
  <c r="K26" i="8"/>
  <c r="M25" i="8"/>
  <c r="Q27" i="8"/>
  <c r="S26" i="8"/>
  <c r="B25" i="8"/>
  <c r="D24" i="8"/>
  <c r="N25" i="8"/>
  <c r="P24" i="8"/>
  <c r="D11" i="1"/>
  <c r="R42" i="1"/>
  <c r="F46" i="1" s="1"/>
  <c r="Q10" i="1"/>
  <c r="N10" i="1"/>
  <c r="E26" i="9" l="1"/>
  <c r="G25" i="9"/>
  <c r="Q28" i="9"/>
  <c r="S27" i="9"/>
  <c r="D25" i="9"/>
  <c r="B26" i="9"/>
  <c r="H28" i="9"/>
  <c r="J27" i="9"/>
  <c r="P25" i="9"/>
  <c r="N26" i="9"/>
  <c r="K26" i="9"/>
  <c r="M25" i="9"/>
  <c r="E25" i="8"/>
  <c r="G24" i="8"/>
  <c r="M26" i="8"/>
  <c r="K27" i="8"/>
  <c r="P25" i="8"/>
  <c r="N26" i="8"/>
  <c r="J26" i="8"/>
  <c r="H27" i="8"/>
  <c r="D25" i="8"/>
  <c r="B26" i="8"/>
  <c r="S27" i="8"/>
  <c r="Q28" i="8"/>
  <c r="N11" i="1"/>
  <c r="P10" i="1"/>
  <c r="D12" i="1"/>
  <c r="Q11" i="1"/>
  <c r="S10" i="1"/>
  <c r="G10" i="1"/>
  <c r="J10" i="1"/>
  <c r="M10" i="1"/>
  <c r="J28" i="9" l="1"/>
  <c r="H29" i="9"/>
  <c r="B27" i="9"/>
  <c r="D26" i="9"/>
  <c r="E27" i="9"/>
  <c r="G26" i="9"/>
  <c r="K27" i="9"/>
  <c r="M26" i="9"/>
  <c r="Q29" i="9"/>
  <c r="S28" i="9"/>
  <c r="N27" i="9"/>
  <c r="P26" i="9"/>
  <c r="G25" i="8"/>
  <c r="E26" i="8"/>
  <c r="Q29" i="8"/>
  <c r="S28" i="8"/>
  <c r="K28" i="8"/>
  <c r="M27" i="8"/>
  <c r="B27" i="8"/>
  <c r="D26" i="8"/>
  <c r="H28" i="8"/>
  <c r="J27" i="8"/>
  <c r="N27" i="8"/>
  <c r="P26" i="8"/>
  <c r="M11" i="1"/>
  <c r="D13" i="1"/>
  <c r="J11" i="1"/>
  <c r="G11" i="1"/>
  <c r="N12" i="1"/>
  <c r="P11" i="1"/>
  <c r="Q12" i="1"/>
  <c r="S11" i="1"/>
  <c r="H30" i="9" l="1"/>
  <c r="J29" i="9"/>
  <c r="K28" i="9"/>
  <c r="M27" i="9"/>
  <c r="E28" i="9"/>
  <c r="G27" i="9"/>
  <c r="Q30" i="9"/>
  <c r="S29" i="9"/>
  <c r="P27" i="9"/>
  <c r="N28" i="9"/>
  <c r="D27" i="9"/>
  <c r="B28" i="9"/>
  <c r="E27" i="8"/>
  <c r="G26" i="8"/>
  <c r="K29" i="8"/>
  <c r="M28" i="8"/>
  <c r="S29" i="8"/>
  <c r="Q30" i="8"/>
  <c r="P27" i="8"/>
  <c r="N28" i="8"/>
  <c r="J28" i="8"/>
  <c r="H29" i="8"/>
  <c r="D27" i="8"/>
  <c r="B28" i="8"/>
  <c r="G12" i="1"/>
  <c r="N13" i="1"/>
  <c r="P12" i="1"/>
  <c r="Q13" i="1"/>
  <c r="S12" i="1"/>
  <c r="D14" i="1"/>
  <c r="J12" i="1"/>
  <c r="M12" i="1"/>
  <c r="K29" i="9" l="1"/>
  <c r="M28" i="9"/>
  <c r="N29" i="9"/>
  <c r="P28" i="9"/>
  <c r="J30" i="9"/>
  <c r="H31" i="9"/>
  <c r="Q31" i="9"/>
  <c r="S30" i="9"/>
  <c r="E29" i="9"/>
  <c r="G28" i="9"/>
  <c r="B29" i="9"/>
  <c r="D28" i="9"/>
  <c r="G27" i="8"/>
  <c r="E28" i="8"/>
  <c r="H30" i="8"/>
  <c r="J29" i="8"/>
  <c r="K30" i="8"/>
  <c r="M29" i="8"/>
  <c r="N29" i="8"/>
  <c r="P28" i="8"/>
  <c r="Q31" i="8"/>
  <c r="S30" i="8"/>
  <c r="B29" i="8"/>
  <c r="D28" i="8"/>
  <c r="J13" i="1"/>
  <c r="N14" i="1"/>
  <c r="P13" i="1"/>
  <c r="D16" i="1"/>
  <c r="D15" i="1"/>
  <c r="M13" i="1"/>
  <c r="G13" i="1"/>
  <c r="Q14" i="1"/>
  <c r="S13" i="1"/>
  <c r="D29" i="9" l="1"/>
  <c r="B30" i="9"/>
  <c r="P29" i="9"/>
  <c r="N30" i="9"/>
  <c r="E30" i="9"/>
  <c r="G29" i="9"/>
  <c r="K30" i="9"/>
  <c r="M29" i="9"/>
  <c r="Q32" i="9"/>
  <c r="S31" i="9"/>
  <c r="H32" i="9"/>
  <c r="J31" i="9"/>
  <c r="E29" i="8"/>
  <c r="G28" i="8"/>
  <c r="D29" i="8"/>
  <c r="B30" i="8"/>
  <c r="J30" i="8"/>
  <c r="H31" i="8"/>
  <c r="M30" i="8"/>
  <c r="K31" i="8"/>
  <c r="S31" i="8"/>
  <c r="Q32" i="8"/>
  <c r="P29" i="8"/>
  <c r="N30" i="8"/>
  <c r="G14" i="1"/>
  <c r="N15" i="1"/>
  <c r="P14" i="1"/>
  <c r="Q15" i="1"/>
  <c r="S14" i="1"/>
  <c r="M14" i="1"/>
  <c r="J14" i="1"/>
  <c r="J32" i="9" l="1"/>
  <c r="H33" i="9"/>
  <c r="B31" i="9"/>
  <c r="D30" i="9"/>
  <c r="Q33" i="9"/>
  <c r="S32" i="9"/>
  <c r="K31" i="9"/>
  <c r="M30" i="9"/>
  <c r="E31" i="9"/>
  <c r="G30" i="9"/>
  <c r="N31" i="9"/>
  <c r="P30" i="9"/>
  <c r="G29" i="8"/>
  <c r="E30" i="8"/>
  <c r="Q33" i="8"/>
  <c r="S32" i="8"/>
  <c r="B31" i="8"/>
  <c r="D30" i="8"/>
  <c r="K32" i="8"/>
  <c r="M31" i="8"/>
  <c r="N31" i="8"/>
  <c r="P30" i="8"/>
  <c r="H32" i="8"/>
  <c r="J31" i="8"/>
  <c r="Q16" i="1"/>
  <c r="S15" i="1"/>
  <c r="J15" i="1"/>
  <c r="N16" i="1"/>
  <c r="P15" i="1"/>
  <c r="M15" i="1"/>
  <c r="D17" i="1"/>
  <c r="G15" i="1"/>
  <c r="P31" i="9" l="1"/>
  <c r="N32" i="9"/>
  <c r="D31" i="9"/>
  <c r="B32" i="9"/>
  <c r="E32" i="9"/>
  <c r="G31" i="9"/>
  <c r="H34" i="9"/>
  <c r="J33" i="9"/>
  <c r="K32" i="9"/>
  <c r="M31" i="9"/>
  <c r="Q34" i="9"/>
  <c r="S33" i="9"/>
  <c r="E31" i="8"/>
  <c r="G30" i="8"/>
  <c r="J32" i="8"/>
  <c r="H33" i="8"/>
  <c r="D31" i="8"/>
  <c r="B32" i="8"/>
  <c r="P31" i="8"/>
  <c r="N32" i="8"/>
  <c r="S33" i="8"/>
  <c r="Q34" i="8"/>
  <c r="M32" i="8"/>
  <c r="K33" i="8"/>
  <c r="G16" i="1"/>
  <c r="N17" i="1"/>
  <c r="P16" i="1"/>
  <c r="D18" i="1"/>
  <c r="M16" i="1"/>
  <c r="J16" i="1"/>
  <c r="Q17" i="1"/>
  <c r="S16" i="1"/>
  <c r="Q35" i="9" l="1"/>
  <c r="S34" i="9"/>
  <c r="N33" i="9"/>
  <c r="P32" i="9"/>
  <c r="K33" i="9"/>
  <c r="M32" i="9"/>
  <c r="J34" i="9"/>
  <c r="H35" i="9"/>
  <c r="E33" i="9"/>
  <c r="G32" i="9"/>
  <c r="B33" i="9"/>
  <c r="D32" i="9"/>
  <c r="G31" i="8"/>
  <c r="E32" i="8"/>
  <c r="Q35" i="8"/>
  <c r="S34" i="8"/>
  <c r="N33" i="8"/>
  <c r="P32" i="8"/>
  <c r="B33" i="8"/>
  <c r="D32" i="8"/>
  <c r="K34" i="8"/>
  <c r="M33" i="8"/>
  <c r="H34" i="8"/>
  <c r="J33" i="8"/>
  <c r="Q18" i="1"/>
  <c r="S17" i="1"/>
  <c r="J17" i="1"/>
  <c r="N18" i="1"/>
  <c r="P17" i="1"/>
  <c r="M17" i="1"/>
  <c r="D19" i="1"/>
  <c r="G17" i="1"/>
  <c r="E34" i="9" l="1"/>
  <c r="G33" i="9"/>
  <c r="Q36" i="9"/>
  <c r="S35" i="9"/>
  <c r="H36" i="9"/>
  <c r="J35" i="9"/>
  <c r="K34" i="9"/>
  <c r="M33" i="9"/>
  <c r="D33" i="9"/>
  <c r="B34" i="9"/>
  <c r="P33" i="9"/>
  <c r="N34" i="9"/>
  <c r="E33" i="8"/>
  <c r="G32" i="8"/>
  <c r="P33" i="8"/>
  <c r="N34" i="8"/>
  <c r="M34" i="8"/>
  <c r="K35" i="8"/>
  <c r="S35" i="8"/>
  <c r="Q36" i="8"/>
  <c r="D33" i="8"/>
  <c r="B34" i="8"/>
  <c r="J34" i="8"/>
  <c r="H35" i="8"/>
  <c r="N19" i="1"/>
  <c r="P18" i="1"/>
  <c r="G18" i="1"/>
  <c r="M18" i="1"/>
  <c r="Q19" i="1"/>
  <c r="S18" i="1"/>
  <c r="J18" i="1"/>
  <c r="D20" i="1"/>
  <c r="K35" i="9" l="1"/>
  <c r="M34" i="9"/>
  <c r="J36" i="9"/>
  <c r="H37" i="9"/>
  <c r="N35" i="9"/>
  <c r="P34" i="9"/>
  <c r="Q37" i="9"/>
  <c r="S36" i="9"/>
  <c r="B35" i="9"/>
  <c r="D34" i="9"/>
  <c r="E35" i="9"/>
  <c r="G34" i="9"/>
  <c r="G33" i="8"/>
  <c r="E34" i="8"/>
  <c r="B35" i="8"/>
  <c r="D34" i="8"/>
  <c r="Q37" i="8"/>
  <c r="S36" i="8"/>
  <c r="K36" i="8"/>
  <c r="M35" i="8"/>
  <c r="H36" i="8"/>
  <c r="J35" i="8"/>
  <c r="N35" i="8"/>
  <c r="P34" i="8"/>
  <c r="Q20" i="1"/>
  <c r="S19" i="1"/>
  <c r="M19" i="1"/>
  <c r="G19" i="1"/>
  <c r="D21" i="1"/>
  <c r="J19" i="1"/>
  <c r="N20" i="1"/>
  <c r="P19" i="1"/>
  <c r="E36" i="9" l="1"/>
  <c r="G35" i="9"/>
  <c r="D35" i="9"/>
  <c r="B36" i="9"/>
  <c r="K36" i="9"/>
  <c r="M35" i="9"/>
  <c r="S37" i="9"/>
  <c r="Q38" i="9"/>
  <c r="S38" i="9" s="1"/>
  <c r="P35" i="9"/>
  <c r="N36" i="9"/>
  <c r="H38" i="9"/>
  <c r="J37" i="9"/>
  <c r="E35" i="8"/>
  <c r="G34" i="8"/>
  <c r="H37" i="8"/>
  <c r="J36" i="8"/>
  <c r="D35" i="8"/>
  <c r="B36" i="8"/>
  <c r="M36" i="8"/>
  <c r="K37" i="8"/>
  <c r="P35" i="8"/>
  <c r="N36" i="8"/>
  <c r="S37" i="8"/>
  <c r="Q38" i="8"/>
  <c r="S38" i="8" s="1"/>
  <c r="M20" i="1"/>
  <c r="N21" i="1"/>
  <c r="P20" i="1"/>
  <c r="D23" i="1"/>
  <c r="D22" i="1"/>
  <c r="J20" i="1"/>
  <c r="G20" i="1"/>
  <c r="Q21" i="1"/>
  <c r="S20" i="1"/>
  <c r="K37" i="9" l="1"/>
  <c r="M36" i="9"/>
  <c r="B37" i="9"/>
  <c r="D36" i="9"/>
  <c r="H39" i="9"/>
  <c r="J39" i="9" s="1"/>
  <c r="J38" i="9"/>
  <c r="N37" i="9"/>
  <c r="P36" i="9"/>
  <c r="E37" i="9"/>
  <c r="G36" i="9"/>
  <c r="G35" i="8"/>
  <c r="E36" i="8"/>
  <c r="B37" i="8"/>
  <c r="D36" i="8"/>
  <c r="H38" i="8"/>
  <c r="J37" i="8"/>
  <c r="N37" i="8"/>
  <c r="P36" i="8"/>
  <c r="K38" i="8"/>
  <c r="M38" i="8" s="1"/>
  <c r="M37" i="8"/>
  <c r="Q22" i="1"/>
  <c r="S21" i="1"/>
  <c r="G21" i="1"/>
  <c r="N22" i="1"/>
  <c r="P21" i="1"/>
  <c r="J21" i="1"/>
  <c r="M21" i="1"/>
  <c r="D37" i="9" l="1"/>
  <c r="B38" i="9"/>
  <c r="K38" i="9"/>
  <c r="M38" i="9" s="1"/>
  <c r="M37" i="9"/>
  <c r="N38" i="9"/>
  <c r="P37" i="9"/>
  <c r="E37" i="8"/>
  <c r="G36" i="8"/>
  <c r="N38" i="8"/>
  <c r="P37" i="8"/>
  <c r="B38" i="8"/>
  <c r="D37" i="8"/>
  <c r="H39" i="8"/>
  <c r="J39" i="8" s="1"/>
  <c r="J38" i="8"/>
  <c r="D24" i="1"/>
  <c r="M22" i="1"/>
  <c r="J22" i="1"/>
  <c r="N23" i="1"/>
  <c r="P22" i="1"/>
  <c r="G22" i="1"/>
  <c r="Q23" i="1"/>
  <c r="S22" i="1"/>
  <c r="N39" i="9" l="1"/>
  <c r="P39" i="9" s="1"/>
  <c r="P38" i="9"/>
  <c r="B39" i="9"/>
  <c r="D39" i="9" s="1"/>
  <c r="D38" i="9"/>
  <c r="P38" i="8"/>
  <c r="N39" i="8"/>
  <c r="P39" i="8" s="1"/>
  <c r="B39" i="8"/>
  <c r="D39" i="8" s="1"/>
  <c r="D38" i="8"/>
  <c r="Q24" i="1"/>
  <c r="S23" i="1"/>
  <c r="N24" i="1"/>
  <c r="P23" i="1"/>
  <c r="D25" i="1"/>
  <c r="G23" i="1"/>
  <c r="J23" i="1"/>
  <c r="M23" i="1"/>
  <c r="G24" i="1" l="1"/>
  <c r="M24" i="1"/>
  <c r="D26" i="1"/>
  <c r="N25" i="1"/>
  <c r="P24" i="1"/>
  <c r="J24" i="1"/>
  <c r="Q25" i="1"/>
  <c r="S24" i="1"/>
  <c r="Q26" i="1" l="1"/>
  <c r="S25" i="1"/>
  <c r="N26" i="1"/>
  <c r="P25" i="1"/>
  <c r="M25" i="1"/>
  <c r="G25" i="1"/>
  <c r="J25" i="1"/>
  <c r="D27" i="1"/>
  <c r="G26" i="1" l="1"/>
  <c r="Q27" i="1"/>
  <c r="S26" i="1"/>
  <c r="D28" i="1"/>
  <c r="M26" i="1"/>
  <c r="J26" i="1"/>
  <c r="N27" i="1"/>
  <c r="P26" i="1"/>
  <c r="N28" i="1" l="1"/>
  <c r="P27" i="1"/>
  <c r="D29" i="1"/>
  <c r="J27" i="1"/>
  <c r="Q28" i="1"/>
  <c r="S27" i="1"/>
  <c r="M27" i="1"/>
  <c r="G27" i="1"/>
  <c r="G28" i="1" l="1"/>
  <c r="D30" i="1"/>
  <c r="N29" i="1"/>
  <c r="P28" i="1"/>
  <c r="Q29" i="1"/>
  <c r="S28" i="1"/>
  <c r="M28" i="1"/>
  <c r="J28" i="1"/>
  <c r="M29" i="1" l="1"/>
  <c r="Q30" i="1"/>
  <c r="S29" i="1"/>
  <c r="D31" i="1"/>
  <c r="J29" i="1"/>
  <c r="N30" i="1"/>
  <c r="P29" i="1"/>
  <c r="G29" i="1"/>
  <c r="J30" i="1" l="1"/>
  <c r="N31" i="1"/>
  <c r="P30" i="1"/>
  <c r="Q31" i="1"/>
  <c r="S30" i="1"/>
  <c r="M30" i="1"/>
  <c r="G30" i="1"/>
  <c r="D32" i="1"/>
  <c r="M31" i="1" l="1"/>
  <c r="Q32" i="1"/>
  <c r="S31" i="1"/>
  <c r="G31" i="1"/>
  <c r="J31" i="1"/>
  <c r="D33" i="1"/>
  <c r="N32" i="1"/>
  <c r="P31" i="1"/>
  <c r="M32" i="1" l="1"/>
  <c r="Q33" i="1"/>
  <c r="S32" i="1"/>
  <c r="J32" i="1"/>
  <c r="N33" i="1"/>
  <c r="P32" i="1"/>
  <c r="G32" i="1"/>
  <c r="D34" i="1"/>
  <c r="N34" i="1" l="1"/>
  <c r="P33" i="1"/>
  <c r="J33" i="1"/>
  <c r="G33" i="1"/>
  <c r="Q34" i="1"/>
  <c r="S33" i="1"/>
  <c r="D35" i="1"/>
  <c r="M33" i="1"/>
  <c r="M34" i="1" l="1"/>
  <c r="N35" i="1"/>
  <c r="P34" i="1"/>
  <c r="D36" i="1"/>
  <c r="Q35" i="1"/>
  <c r="S34" i="1"/>
  <c r="J34" i="1"/>
  <c r="G34" i="1"/>
  <c r="N36" i="1" l="1"/>
  <c r="P35" i="1"/>
  <c r="J35" i="1"/>
  <c r="D38" i="1"/>
  <c r="D37" i="1"/>
  <c r="G35" i="1"/>
  <c r="Q36" i="1"/>
  <c r="S35" i="1"/>
  <c r="M35" i="1"/>
  <c r="M36" i="1" l="1"/>
  <c r="Q37" i="1"/>
  <c r="S36" i="1"/>
  <c r="N37" i="1"/>
  <c r="P36" i="1"/>
  <c r="J36" i="1"/>
  <c r="G36" i="1"/>
  <c r="Q38" i="1" l="1"/>
  <c r="S38" i="1" s="1"/>
  <c r="S37" i="1"/>
  <c r="J37" i="1"/>
  <c r="M38" i="1"/>
  <c r="M37" i="1"/>
  <c r="N38" i="1"/>
  <c r="P37" i="1"/>
  <c r="N39" i="1" l="1"/>
  <c r="P39" i="1" s="1"/>
  <c r="P38" i="1"/>
  <c r="G39" i="1"/>
  <c r="G38" i="1"/>
  <c r="J39" i="1"/>
  <c r="J38" i="1"/>
</calcChain>
</file>

<file path=xl/sharedStrings.xml><?xml version="1.0" encoding="utf-8"?>
<sst xmlns="http://schemas.openxmlformats.org/spreadsheetml/2006/main" count="55" uniqueCount="34">
  <si>
    <t>CUMUL</t>
  </si>
  <si>
    <t xml:space="preserve">Plan de travail de l'année </t>
  </si>
  <si>
    <t>Jour de l'an</t>
  </si>
  <si>
    <t>Lundi de Pâques</t>
  </si>
  <si>
    <t>Ascension</t>
  </si>
  <si>
    <t>Lundi de Pentecôte</t>
  </si>
  <si>
    <t>Fête du Travail</t>
  </si>
  <si>
    <t>Victoire 1945</t>
  </si>
  <si>
    <t>Assomption</t>
  </si>
  <si>
    <t>Armistice 1918</t>
  </si>
  <si>
    <t>Noël</t>
  </si>
  <si>
    <t>Couleurs</t>
  </si>
  <si>
    <t>Vendredi à dimanche</t>
  </si>
  <si>
    <t>Fériés</t>
  </si>
  <si>
    <t xml:space="preserve">Aucune couleur </t>
  </si>
  <si>
    <t>Fête nationale</t>
  </si>
  <si>
    <t>Quota d'heures</t>
  </si>
  <si>
    <t>Reste à faire</t>
  </si>
  <si>
    <t>C.E.T.</t>
  </si>
  <si>
    <t>CP</t>
  </si>
  <si>
    <t>RTT</t>
  </si>
  <si>
    <t>Hmois</t>
  </si>
  <si>
    <t>Ancienneté / Age</t>
  </si>
  <si>
    <t>R. à Faire / Période</t>
  </si>
  <si>
    <t>Disponible Avt CB</t>
  </si>
  <si>
    <t>BDD</t>
  </si>
  <si>
    <t>BJ2</t>
  </si>
  <si>
    <t>Paternité</t>
  </si>
  <si>
    <t>note : une semaine se note jj/mm/aa avec jj étant le lundi de la semaine en question</t>
  </si>
  <si>
    <t>si tu veux afficher la semaines = ANNEE(tadate)&amp;" - "&amp;NOSEMAINEISO(tadate)</t>
  </si>
  <si>
    <t>car Excel comprend jj/mm/aa mais ne comprend pas un simple numéro dans une cellule.</t>
  </si>
  <si>
    <t>BJ1</t>
  </si>
  <si>
    <t>Il faut que je regarde cette formule après fin dévelop ce fichier</t>
  </si>
  <si>
    <t>BJ44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</si>
</sst>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[$-F800]dddd\,\ mmmm\ dd\,\ yy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4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9"/>
      <color theme="1"/>
      <name val="Calibri"/>
      <family val="2"/>
      <scheme val="minor"/>
    </font>
    <font>
      <sz val="10"/>
      <color rgb="FF0000FF"/>
      <name val="Arial Unicode MS"/>
      <family val="2"/>
    </font>
    <font>
      <b/>
      <sz val="12"/>
      <name val="Calibri"/>
      <family val="2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DDC24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A6A6A6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">
        <color auto="1"/>
      </left>
      <right style="medium">
        <color auto="1"/>
      </right>
      <top style="dashDotDot">
        <color auto="1"/>
      </top>
      <bottom style="medium">
        <color auto="1"/>
      </bottom>
      <diagonal/>
    </border>
    <border>
      <left style="medium">
        <color auto="1"/>
      </left>
      <right/>
      <top style="dashDotDot">
        <color auto="1"/>
      </top>
      <bottom style="dashDotDot">
        <color auto="1"/>
      </bottom>
      <diagonal/>
    </border>
    <border>
      <left/>
      <right/>
      <top style="dashDotDot">
        <color auto="1"/>
      </top>
      <bottom style="dashDotDot">
        <color auto="1"/>
      </bottom>
      <diagonal/>
    </border>
    <border>
      <left/>
      <right style="medium">
        <color auto="1"/>
      </right>
      <top style="dashDotDot">
        <color auto="1"/>
      </top>
      <bottom style="dashDotDot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  <border>
      <left style="medium">
        <color auto="1"/>
      </left>
      <right/>
      <top style="medium">
        <color auto="1"/>
      </top>
      <bottom style="dashDotDot">
        <color auto="1"/>
      </bottom>
      <diagonal/>
    </border>
    <border>
      <left/>
      <right style="medium">
        <color auto="1"/>
      </right>
      <top style="medium">
        <color auto="1"/>
      </top>
      <bottom style="dashDotDot">
        <color auto="1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/>
    <xf numFmtId="0" fontId="7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 vertical="center"/>
    </xf>
    <xf numFmtId="0" fontId="1" fillId="0" borderId="12" xfId="0" applyFont="1" applyBorder="1"/>
    <xf numFmtId="165" fontId="0" fillId="0" borderId="13" xfId="0" applyNumberFormat="1" applyBorder="1" applyAlignment="1">
      <alignment horizontal="left" vertical="center"/>
    </xf>
    <xf numFmtId="0" fontId="1" fillId="4" borderId="14" xfId="0" applyFont="1" applyFill="1" applyBorder="1"/>
    <xf numFmtId="165" fontId="0" fillId="4" borderId="15" xfId="0" applyNumberFormat="1" applyFill="1" applyBorder="1" applyAlignment="1">
      <alignment horizontal="left" vertical="center"/>
    </xf>
    <xf numFmtId="0" fontId="5" fillId="0" borderId="1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Border="1"/>
    <xf numFmtId="2" fontId="6" fillId="8" borderId="4" xfId="0" applyNumberFormat="1" applyFont="1" applyFill="1" applyBorder="1" applyAlignment="1">
      <alignment horizontal="center" vertical="center"/>
    </xf>
    <xf numFmtId="164" fontId="8" fillId="8" borderId="4" xfId="0" applyNumberFormat="1" applyFont="1" applyFill="1" applyBorder="1" applyAlignment="1">
      <alignment horizontal="center" vertical="center"/>
    </xf>
    <xf numFmtId="164" fontId="8" fillId="8" borderId="3" xfId="0" applyNumberFormat="1" applyFont="1" applyFill="1" applyBorder="1" applyAlignment="1">
      <alignment horizontal="center" vertical="center"/>
    </xf>
    <xf numFmtId="0" fontId="0" fillId="0" borderId="20" xfId="0" applyFill="1" applyBorder="1"/>
    <xf numFmtId="0" fontId="0" fillId="0" borderId="21" xfId="0" applyBorder="1"/>
    <xf numFmtId="0" fontId="0" fillId="0" borderId="22" xfId="0" applyBorder="1"/>
    <xf numFmtId="0" fontId="0" fillId="7" borderId="23" xfId="0" applyFill="1" applyBorder="1"/>
    <xf numFmtId="0" fontId="0" fillId="0" borderId="24" xfId="0" applyBorder="1"/>
    <xf numFmtId="164" fontId="8" fillId="9" borderId="3" xfId="0" applyNumberFormat="1" applyFont="1" applyFill="1" applyBorder="1" applyAlignment="1">
      <alignment horizontal="center" vertical="center"/>
    </xf>
    <xf numFmtId="2" fontId="6" fillId="9" borderId="3" xfId="0" applyNumberFormat="1" applyFont="1" applyFill="1" applyBorder="1" applyAlignment="1">
      <alignment horizontal="center" vertical="center"/>
    </xf>
    <xf numFmtId="164" fontId="8" fillId="9" borderId="4" xfId="0" applyNumberFormat="1" applyFont="1" applyFill="1" applyBorder="1" applyAlignment="1">
      <alignment horizontal="center" vertical="center"/>
    </xf>
    <xf numFmtId="2" fontId="6" fillId="9" borderId="4" xfId="0" applyNumberFormat="1" applyFont="1" applyFill="1" applyBorder="1" applyAlignment="1">
      <alignment horizontal="center" vertical="center"/>
    </xf>
    <xf numFmtId="164" fontId="3" fillId="9" borderId="5" xfId="0" applyNumberFormat="1" applyFont="1" applyFill="1" applyBorder="1" applyAlignment="1">
      <alignment horizontal="center" vertical="center"/>
    </xf>
    <xf numFmtId="2" fontId="6" fillId="9" borderId="5" xfId="0" applyNumberFormat="1" applyFont="1" applyFill="1" applyBorder="1" applyAlignment="1">
      <alignment horizontal="center" vertical="center"/>
    </xf>
    <xf numFmtId="164" fontId="8" fillId="9" borderId="5" xfId="0" applyNumberFormat="1" applyFont="1" applyFill="1" applyBorder="1" applyAlignment="1">
      <alignment horizontal="center" vertical="center"/>
    </xf>
    <xf numFmtId="164" fontId="8" fillId="7" borderId="4" xfId="0" applyNumberFormat="1" applyFont="1" applyFill="1" applyBorder="1" applyAlignment="1">
      <alignment horizontal="center" vertical="center"/>
    </xf>
    <xf numFmtId="2" fontId="6" fillId="7" borderId="4" xfId="0" applyNumberFormat="1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Continuous" vertical="center"/>
    </xf>
    <xf numFmtId="0" fontId="1" fillId="10" borderId="0" xfId="0" applyFont="1" applyFill="1" applyAlignment="1">
      <alignment horizontal="centerContinuous"/>
    </xf>
    <xf numFmtId="0" fontId="10" fillId="0" borderId="0" xfId="0" applyFont="1"/>
    <xf numFmtId="0" fontId="1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2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8" borderId="25" xfId="0" applyFill="1" applyBorder="1"/>
    <xf numFmtId="0" fontId="0" fillId="0" borderId="0" xfId="0" applyFill="1" applyBorder="1"/>
    <xf numFmtId="14" fontId="6" fillId="6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textRotation="255"/>
    </xf>
    <xf numFmtId="0" fontId="0" fillId="0" borderId="0" xfId="0" applyAlignment="1">
      <alignment horizontal="center" textRotation="255"/>
    </xf>
    <xf numFmtId="0" fontId="1" fillId="0" borderId="0" xfId="0" applyFont="1" applyFill="1" applyBorder="1" applyAlignment="1">
      <alignment horizontal="center" textRotation="255"/>
    </xf>
    <xf numFmtId="0" fontId="1" fillId="0" borderId="0" xfId="0" applyFont="1" applyFill="1" applyBorder="1" applyAlignment="1">
      <alignment textRotation="255"/>
    </xf>
    <xf numFmtId="0" fontId="1" fillId="0" borderId="28" xfId="0" applyFont="1" applyFill="1" applyBorder="1" applyAlignment="1">
      <alignment textRotation="255"/>
    </xf>
    <xf numFmtId="0" fontId="1" fillId="0" borderId="28" xfId="0" applyFont="1" applyFill="1" applyBorder="1" applyAlignment="1">
      <alignment horizontal="center" textRotation="255"/>
    </xf>
    <xf numFmtId="0" fontId="0" fillId="0" borderId="28" xfId="0" applyBorder="1"/>
    <xf numFmtId="0" fontId="0" fillId="0" borderId="0" xfId="0" applyFill="1"/>
    <xf numFmtId="2" fontId="6" fillId="8" borderId="3" xfId="0" applyNumberFormat="1" applyFont="1" applyFill="1" applyBorder="1" applyAlignment="1">
      <alignment horizontal="center" vertical="center"/>
    </xf>
    <xf numFmtId="14" fontId="15" fillId="6" borderId="4" xfId="0" applyNumberFormat="1" applyFont="1" applyFill="1" applyBorder="1" applyAlignment="1">
      <alignment horizontal="center"/>
    </xf>
    <xf numFmtId="14" fontId="15" fillId="6" borderId="5" xfId="0" applyNumberFormat="1" applyFont="1" applyFill="1" applyBorder="1" applyAlignment="1">
      <alignment horizont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" fillId="9" borderId="14" xfId="0" applyFont="1" applyFill="1" applyBorder="1"/>
    <xf numFmtId="0" fontId="1" fillId="9" borderId="16" xfId="0" applyFont="1" applyFill="1" applyBorder="1"/>
    <xf numFmtId="0" fontId="0" fillId="9" borderId="0" xfId="0" applyFill="1"/>
    <xf numFmtId="165" fontId="0" fillId="9" borderId="0" xfId="0" applyNumberFormat="1" applyFill="1"/>
    <xf numFmtId="165" fontId="0" fillId="9" borderId="15" xfId="0" applyNumberFormat="1" applyFill="1" applyBorder="1" applyAlignment="1">
      <alignment horizontal="left" vertical="center"/>
    </xf>
    <xf numFmtId="165" fontId="0" fillId="9" borderId="17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center"/>
    </xf>
    <xf numFmtId="2" fontId="1" fillId="12" borderId="0" xfId="0" applyNumberFormat="1" applyFont="1" applyFill="1" applyBorder="1" applyAlignment="1">
      <alignment horizontal="center" vertical="center"/>
    </xf>
    <xf numFmtId="2" fontId="2" fillId="12" borderId="0" xfId="0" applyNumberFormat="1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64" fontId="8" fillId="0" borderId="30" xfId="0" applyNumberFormat="1" applyFont="1" applyFill="1" applyBorder="1" applyAlignment="1">
      <alignment horizontal="center" vertical="center"/>
    </xf>
    <xf numFmtId="2" fontId="6" fillId="0" borderId="30" xfId="0" applyNumberFormat="1" applyFont="1" applyFill="1" applyBorder="1" applyAlignment="1">
      <alignment horizontal="center" vertical="center"/>
    </xf>
    <xf numFmtId="14" fontId="6" fillId="0" borderId="30" xfId="0" applyNumberFormat="1" applyFont="1" applyFill="1" applyBorder="1" applyAlignment="1">
      <alignment horizontal="center"/>
    </xf>
    <xf numFmtId="2" fontId="19" fillId="9" borderId="4" xfId="0" applyNumberFormat="1" applyFont="1" applyFill="1" applyBorder="1" applyAlignment="1">
      <alignment horizontal="center" vertical="center"/>
    </xf>
    <xf numFmtId="0" fontId="19" fillId="0" borderId="0" xfId="0" applyFont="1" applyFill="1"/>
    <xf numFmtId="0" fontId="0" fillId="17" borderId="0" xfId="0" applyFill="1"/>
    <xf numFmtId="2" fontId="19" fillId="7" borderId="4" xfId="0" applyNumberFormat="1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left" vertical="center"/>
    </xf>
    <xf numFmtId="2" fontId="1" fillId="0" borderId="38" xfId="0" applyNumberFormat="1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/>
    </xf>
    <xf numFmtId="2" fontId="1" fillId="0" borderId="39" xfId="0" applyNumberFormat="1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vertical="center"/>
    </xf>
    <xf numFmtId="2" fontId="2" fillId="2" borderId="41" xfId="0" applyNumberFormat="1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164" fontId="8" fillId="7" borderId="5" xfId="0" applyNumberFormat="1" applyFont="1" applyFill="1" applyBorder="1" applyAlignment="1">
      <alignment horizontal="center" vertical="center"/>
    </xf>
    <xf numFmtId="2" fontId="6" fillId="7" borderId="5" xfId="0" applyNumberFormat="1" applyFont="1" applyFill="1" applyBorder="1" applyAlignment="1">
      <alignment horizontal="center" vertical="center"/>
    </xf>
    <xf numFmtId="2" fontId="6" fillId="15" borderId="4" xfId="0" applyNumberFormat="1" applyFont="1" applyFill="1" applyBorder="1" applyAlignment="1">
      <alignment horizontal="center" vertical="center"/>
    </xf>
    <xf numFmtId="2" fontId="6" fillId="16" borderId="4" xfId="0" applyNumberFormat="1" applyFont="1" applyFill="1" applyBorder="1" applyAlignment="1">
      <alignment horizontal="center" vertical="center"/>
    </xf>
    <xf numFmtId="2" fontId="19" fillId="14" borderId="4" xfId="0" applyNumberFormat="1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11" borderId="26" xfId="0" applyFont="1" applyFill="1" applyBorder="1" applyAlignment="1">
      <alignment horizontal="center" textRotation="255"/>
    </xf>
    <xf numFmtId="0" fontId="1" fillId="11" borderId="27" xfId="0" applyFont="1" applyFill="1" applyBorder="1" applyAlignment="1">
      <alignment horizontal="center" textRotation="255"/>
    </xf>
    <xf numFmtId="0" fontId="1" fillId="11" borderId="29" xfId="0" applyFont="1" applyFill="1" applyBorder="1" applyAlignment="1">
      <alignment horizontal="center" textRotation="255"/>
    </xf>
    <xf numFmtId="0" fontId="1" fillId="0" borderId="26" xfId="0" applyFont="1" applyFill="1" applyBorder="1" applyAlignment="1">
      <alignment horizontal="center" textRotation="255"/>
    </xf>
    <xf numFmtId="0" fontId="1" fillId="0" borderId="27" xfId="0" applyFont="1" applyFill="1" applyBorder="1" applyAlignment="1">
      <alignment horizontal="center" textRotation="255"/>
    </xf>
    <xf numFmtId="0" fontId="1" fillId="0" borderId="29" xfId="0" applyFont="1" applyFill="1" applyBorder="1" applyAlignment="1">
      <alignment horizontal="center" textRotation="255"/>
    </xf>
    <xf numFmtId="0" fontId="0" fillId="0" borderId="0" xfId="0" applyAlignment="1">
      <alignment horizontal="left"/>
    </xf>
    <xf numFmtId="0" fontId="12" fillId="0" borderId="34" xfId="0" applyFont="1" applyFill="1" applyBorder="1" applyAlignment="1">
      <alignment horizontal="left" vertical="center"/>
    </xf>
    <xf numFmtId="0" fontId="12" fillId="0" borderId="35" xfId="0" applyFont="1" applyFill="1" applyBorder="1" applyAlignment="1">
      <alignment horizontal="left" vertical="center"/>
    </xf>
    <xf numFmtId="0" fontId="12" fillId="0" borderId="36" xfId="0" applyFont="1" applyFill="1" applyBorder="1" applyAlignment="1">
      <alignment horizontal="left" vertical="center"/>
    </xf>
    <xf numFmtId="0" fontId="17" fillId="16" borderId="32" xfId="0" applyFont="1" applyFill="1" applyBorder="1" applyAlignment="1">
      <alignment horizontal="left" vertical="center"/>
    </xf>
    <xf numFmtId="2" fontId="9" fillId="0" borderId="32" xfId="0" applyNumberFormat="1" applyFont="1" applyFill="1" applyBorder="1" applyAlignment="1">
      <alignment horizontal="center" vertical="center"/>
    </xf>
    <xf numFmtId="0" fontId="12" fillId="14" borderId="32" xfId="0" applyFont="1" applyFill="1" applyBorder="1" applyAlignment="1">
      <alignment horizontal="left" vertical="center"/>
    </xf>
    <xf numFmtId="0" fontId="13" fillId="6" borderId="1" xfId="0" quotePrefix="1" applyFont="1" applyFill="1" applyBorder="1" applyAlignment="1">
      <alignment horizontal="center" vertical="center"/>
    </xf>
    <xf numFmtId="0" fontId="13" fillId="6" borderId="2" xfId="0" quotePrefix="1" applyFont="1" applyFill="1" applyBorder="1" applyAlignment="1">
      <alignment horizontal="center" vertical="center"/>
    </xf>
    <xf numFmtId="0" fontId="13" fillId="6" borderId="8" xfId="0" quotePrefix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2" fontId="13" fillId="0" borderId="31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left" vertical="center"/>
    </xf>
    <xf numFmtId="0" fontId="12" fillId="0" borderId="32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2" fontId="9" fillId="0" borderId="33" xfId="0" applyNumberFormat="1" applyFont="1" applyFill="1" applyBorder="1" applyAlignment="1">
      <alignment horizontal="center" vertical="center"/>
    </xf>
    <xf numFmtId="0" fontId="12" fillId="13" borderId="32" xfId="0" applyFont="1" applyFill="1" applyBorder="1" applyAlignment="1">
      <alignment horizontal="left" vertical="center"/>
    </xf>
    <xf numFmtId="0" fontId="12" fillId="15" borderId="33" xfId="0" applyFont="1" applyFill="1" applyBorder="1" applyAlignment="1">
      <alignment horizontal="left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2" fontId="13" fillId="0" borderId="43" xfId="0" applyNumberFormat="1" applyFont="1" applyFill="1" applyBorder="1" applyAlignment="1">
      <alignment horizontal="center" vertical="center"/>
    </xf>
    <xf numFmtId="2" fontId="13" fillId="0" borderId="44" xfId="0" applyNumberFormat="1" applyFont="1" applyFill="1" applyBorder="1" applyAlignment="1">
      <alignment horizontal="center" vertical="center"/>
    </xf>
    <xf numFmtId="164" fontId="8" fillId="7" borderId="3" xfId="0" applyNumberFormat="1" applyFont="1" applyFill="1" applyBorder="1" applyAlignment="1">
      <alignment horizontal="center" vertical="center"/>
    </xf>
    <xf numFmtId="2" fontId="6" fillId="7" borderId="3" xfId="0" applyNumberFormat="1" applyFont="1" applyFill="1" applyBorder="1" applyAlignment="1">
      <alignment horizontal="center" vertical="center"/>
    </xf>
    <xf numFmtId="2" fontId="19" fillId="8" borderId="4" xfId="0" applyNumberFormat="1" applyFont="1" applyFill="1" applyBorder="1" applyAlignment="1">
      <alignment horizontal="center" vertical="center"/>
    </xf>
    <xf numFmtId="2" fontId="6" fillId="15" borderId="5" xfId="0" applyNumberFormat="1" applyFont="1" applyFill="1" applyBorder="1" applyAlignment="1">
      <alignment horizontal="center" vertical="center"/>
    </xf>
    <xf numFmtId="2" fontId="6" fillId="15" borderId="3" xfId="0" applyNumberFormat="1" applyFont="1" applyFill="1" applyBorder="1" applyAlignment="1">
      <alignment horizontal="center" vertical="center"/>
    </xf>
    <xf numFmtId="2" fontId="6" fillId="18" borderId="3" xfId="0" applyNumberFormat="1" applyFont="1" applyFill="1" applyBorder="1" applyAlignment="1">
      <alignment horizontal="center" vertical="center"/>
    </xf>
    <xf numFmtId="2" fontId="19" fillId="0" borderId="4" xfId="0" applyNumberFormat="1" applyFont="1" applyFill="1" applyBorder="1" applyAlignment="1">
      <alignment horizontal="center" vertical="center"/>
    </xf>
    <xf numFmtId="2" fontId="6" fillId="16" borderId="5" xfId="0" applyNumberFormat="1" applyFont="1" applyFill="1" applyBorder="1" applyAlignment="1">
      <alignment horizontal="center" vertical="center"/>
    </xf>
    <xf numFmtId="2" fontId="6" fillId="1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DDC24"/>
      <color rgb="FFFF6600"/>
      <color rgb="FF9999FF"/>
      <color rgb="FFFFFFCC"/>
      <color rgb="FF99FF99"/>
      <color rgb="FFFF8585"/>
      <color rgb="FF0000FF"/>
      <color rgb="FFFF0066"/>
      <color rgb="FFA5EAF3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J$2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0</xdr:rowOff>
        </xdr:from>
        <xdr:to>
          <xdr:col>9</xdr:col>
          <xdr:colOff>76200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12</xdr:col>
      <xdr:colOff>22413</xdr:colOff>
      <xdr:row>1</xdr:row>
      <xdr:rowOff>11206</xdr:rowOff>
    </xdr:from>
    <xdr:to>
      <xdr:col>14</xdr:col>
      <xdr:colOff>268942</xdr:colOff>
      <xdr:row>4</xdr:row>
      <xdr:rowOff>129278</xdr:rowOff>
    </xdr:to>
    <xdr:pic macro="[0]!Pallet_couleur">
      <xdr:nvPicPr>
        <xdr:cNvPr id="5" name="Image 4" descr="Résultat de recherche d'images pour &quot;image palette de couleur&quot;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1" y="201706"/>
          <a:ext cx="1075765" cy="73439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22413</xdr:colOff>
      <xdr:row>1</xdr:row>
      <xdr:rowOff>11206</xdr:rowOff>
    </xdr:from>
    <xdr:to>
      <xdr:col>14</xdr:col>
      <xdr:colOff>268942</xdr:colOff>
      <xdr:row>4</xdr:row>
      <xdr:rowOff>129278</xdr:rowOff>
    </xdr:to>
    <xdr:pic macro="[0]!Pallet_couleur">
      <xdr:nvPicPr>
        <xdr:cNvPr id="3" name="Image 2" descr="Résultat de recherche d'images pour &quot;image palette de couleur&quot;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338" y="201706"/>
          <a:ext cx="1075204" cy="73719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22413</xdr:colOff>
      <xdr:row>1</xdr:row>
      <xdr:rowOff>11206</xdr:rowOff>
    </xdr:from>
    <xdr:to>
      <xdr:col>14</xdr:col>
      <xdr:colOff>268942</xdr:colOff>
      <xdr:row>4</xdr:row>
      <xdr:rowOff>129278</xdr:rowOff>
    </xdr:to>
    <xdr:pic macro="[0]!Pallet_couleur">
      <xdr:nvPicPr>
        <xdr:cNvPr id="2" name="Image 1" descr="Résultat de recherche d'images pour &quot;image palette de couleur&quot;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7338" y="201706"/>
          <a:ext cx="1075204" cy="73719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17"/>
  <sheetViews>
    <sheetView tabSelected="1" zoomScale="80" zoomScaleNormal="80" workbookViewId="0">
      <pane ySplit="19" topLeftCell="A20" activePane="bottomLeft" state="frozen"/>
      <selection pane="bottomLeft" activeCell="I38" sqref="I38"/>
    </sheetView>
  </sheetViews>
  <sheetFormatPr baseColWidth="10" defaultRowHeight="15" x14ac:dyDescent="0.25"/>
  <cols>
    <col min="1" max="1" width="2.85546875" style="11" customWidth="1"/>
    <col min="2" max="2" width="8.85546875" style="11" customWidth="1"/>
    <col min="3" max="3" width="12.140625" style="11" customWidth="1"/>
    <col min="4" max="18" width="8.7109375" style="11" customWidth="1"/>
    <col min="19" max="19" width="1.7109375" style="11" customWidth="1"/>
    <col min="20" max="20" width="2.28515625" style="11" customWidth="1"/>
    <col min="21" max="21" width="11.7109375" style="11" customWidth="1"/>
    <col min="22" max="36" width="8.7109375" style="11" customWidth="1"/>
    <col min="37" max="16384" width="11.42578125" style="11"/>
  </cols>
  <sheetData>
    <row r="1" spans="1:36" ht="6.75" customHeight="1" x14ac:dyDescent="0.25"/>
    <row r="2" spans="1:36" ht="15" customHeight="1" x14ac:dyDescent="0.25">
      <c r="A2" s="41"/>
      <c r="B2" s="41"/>
      <c r="D2" s="88" t="s">
        <v>31</v>
      </c>
      <c r="E2" s="91" t="s">
        <v>26</v>
      </c>
      <c r="F2" s="88" t="s">
        <v>33</v>
      </c>
      <c r="G2" s="91"/>
      <c r="H2" s="88"/>
      <c r="I2" s="91"/>
      <c r="J2" s="88"/>
      <c r="K2" s="91"/>
      <c r="L2" s="88"/>
      <c r="M2" s="91"/>
      <c r="N2" s="88"/>
      <c r="O2" s="91"/>
      <c r="P2" s="88"/>
      <c r="Q2" s="91"/>
      <c r="R2" s="88"/>
      <c r="S2" s="71"/>
      <c r="T2" s="49"/>
      <c r="V2" s="88" t="str">
        <f>D2</f>
        <v>BJ1</v>
      </c>
      <c r="W2" s="91" t="str">
        <f>E2</f>
        <v>BJ2</v>
      </c>
      <c r="X2" s="88" t="str">
        <f>F2</f>
        <v>BJ44</v>
      </c>
      <c r="Y2" s="88">
        <f t="shared" ref="Y2:AJ2" si="0">G2</f>
        <v>0</v>
      </c>
      <c r="Z2" s="88">
        <f t="shared" si="0"/>
        <v>0</v>
      </c>
      <c r="AA2" s="88">
        <f t="shared" si="0"/>
        <v>0</v>
      </c>
      <c r="AB2" s="88">
        <f t="shared" si="0"/>
        <v>0</v>
      </c>
      <c r="AC2" s="88">
        <f t="shared" si="0"/>
        <v>0</v>
      </c>
      <c r="AD2" s="88">
        <f t="shared" si="0"/>
        <v>0</v>
      </c>
      <c r="AE2" s="88">
        <f t="shared" si="0"/>
        <v>0</v>
      </c>
      <c r="AF2" s="88">
        <f t="shared" si="0"/>
        <v>0</v>
      </c>
      <c r="AG2" s="88">
        <f t="shared" si="0"/>
        <v>0</v>
      </c>
      <c r="AH2" s="88">
        <f t="shared" si="0"/>
        <v>0</v>
      </c>
      <c r="AI2" s="88">
        <f t="shared" si="0"/>
        <v>0</v>
      </c>
      <c r="AJ2" s="88">
        <f t="shared" si="0"/>
        <v>0</v>
      </c>
    </row>
    <row r="3" spans="1:36" ht="15" customHeight="1" x14ac:dyDescent="0.25">
      <c r="A3" s="41"/>
      <c r="B3" s="41"/>
      <c r="D3" s="89"/>
      <c r="E3" s="92"/>
      <c r="F3" s="89"/>
      <c r="G3" s="92"/>
      <c r="H3" s="89"/>
      <c r="I3" s="92"/>
      <c r="J3" s="89"/>
      <c r="K3" s="92"/>
      <c r="L3" s="89"/>
      <c r="M3" s="92"/>
      <c r="N3" s="89"/>
      <c r="O3" s="92"/>
      <c r="P3" s="89"/>
      <c r="Q3" s="92"/>
      <c r="R3" s="89"/>
      <c r="S3" s="71"/>
      <c r="T3" s="49"/>
      <c r="V3" s="89"/>
      <c r="W3" s="92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</row>
    <row r="4" spans="1:36" ht="15" customHeight="1" x14ac:dyDescent="0.25">
      <c r="A4" s="41"/>
      <c r="B4" s="41"/>
      <c r="D4" s="89"/>
      <c r="E4" s="92"/>
      <c r="F4" s="89"/>
      <c r="G4" s="92"/>
      <c r="H4" s="89"/>
      <c r="I4" s="92"/>
      <c r="J4" s="89"/>
      <c r="K4" s="92"/>
      <c r="L4" s="89"/>
      <c r="M4" s="92"/>
      <c r="N4" s="89"/>
      <c r="O4" s="92"/>
      <c r="P4" s="89"/>
      <c r="Q4" s="92"/>
      <c r="R4" s="89"/>
      <c r="S4" s="71"/>
      <c r="T4" s="49"/>
      <c r="V4" s="89"/>
      <c r="W4" s="92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</row>
    <row r="5" spans="1:36" ht="15" customHeight="1" x14ac:dyDescent="0.25">
      <c r="A5" s="41"/>
      <c r="B5" s="41"/>
      <c r="D5" s="89"/>
      <c r="E5" s="92"/>
      <c r="F5" s="89"/>
      <c r="G5" s="92"/>
      <c r="H5" s="89"/>
      <c r="I5" s="92"/>
      <c r="J5" s="89"/>
      <c r="K5" s="92"/>
      <c r="L5" s="89"/>
      <c r="M5" s="92"/>
      <c r="N5" s="89"/>
      <c r="O5" s="92"/>
      <c r="P5" s="89"/>
      <c r="Q5" s="92"/>
      <c r="R5" s="89"/>
      <c r="S5" s="71"/>
      <c r="T5" s="49"/>
      <c r="V5" s="89"/>
      <c r="W5" s="92"/>
      <c r="X5" s="89"/>
      <c r="Y5" s="89"/>
      <c r="Z5" s="89"/>
      <c r="AA5" s="89"/>
      <c r="AB5" s="89"/>
      <c r="AC5" s="89"/>
      <c r="AD5" s="89"/>
      <c r="AE5" s="89"/>
      <c r="AF5" s="89"/>
      <c r="AG5" s="89"/>
      <c r="AH5" s="89"/>
      <c r="AI5" s="89"/>
      <c r="AJ5" s="89"/>
    </row>
    <row r="6" spans="1:36" ht="15" customHeight="1" x14ac:dyDescent="0.25">
      <c r="A6" s="41"/>
      <c r="B6" s="41"/>
      <c r="D6" s="89"/>
      <c r="E6" s="92"/>
      <c r="F6" s="89"/>
      <c r="G6" s="92"/>
      <c r="H6" s="89"/>
      <c r="I6" s="92"/>
      <c r="J6" s="89"/>
      <c r="K6" s="92"/>
      <c r="L6" s="89"/>
      <c r="M6" s="92"/>
      <c r="N6" s="89"/>
      <c r="O6" s="92"/>
      <c r="P6" s="89"/>
      <c r="Q6" s="92"/>
      <c r="R6" s="89"/>
      <c r="S6" s="71"/>
      <c r="T6" s="49"/>
      <c r="V6" s="89"/>
      <c r="W6" s="92"/>
      <c r="X6" s="89"/>
      <c r="Y6" s="89"/>
      <c r="Z6" s="89"/>
      <c r="AA6" s="89"/>
      <c r="AB6" s="89"/>
      <c r="AC6" s="89"/>
      <c r="AD6" s="89"/>
      <c r="AE6" s="89"/>
      <c r="AF6" s="89"/>
      <c r="AG6" s="89"/>
      <c r="AH6" s="89"/>
      <c r="AI6" s="89"/>
      <c r="AJ6" s="89"/>
    </row>
    <row r="7" spans="1:36" ht="15" customHeight="1" x14ac:dyDescent="0.25">
      <c r="A7" s="41"/>
      <c r="B7" s="41"/>
      <c r="D7" s="89"/>
      <c r="E7" s="92"/>
      <c r="F7" s="89"/>
      <c r="G7" s="92"/>
      <c r="H7" s="89"/>
      <c r="I7" s="92"/>
      <c r="J7" s="89"/>
      <c r="K7" s="92"/>
      <c r="L7" s="89"/>
      <c r="M7" s="92"/>
      <c r="N7" s="89"/>
      <c r="O7" s="92"/>
      <c r="P7" s="89"/>
      <c r="Q7" s="92"/>
      <c r="R7" s="89"/>
      <c r="S7" s="71"/>
      <c r="T7" s="49"/>
      <c r="V7" s="89"/>
      <c r="W7" s="92"/>
      <c r="X7" s="89"/>
      <c r="Y7" s="89"/>
      <c r="Z7" s="89"/>
      <c r="AA7" s="89"/>
      <c r="AB7" s="89"/>
      <c r="AC7" s="89"/>
      <c r="AD7" s="89"/>
      <c r="AE7" s="89"/>
      <c r="AF7" s="89"/>
      <c r="AG7" s="89"/>
      <c r="AH7" s="89"/>
      <c r="AI7" s="89"/>
      <c r="AJ7" s="89"/>
    </row>
    <row r="8" spans="1:36" ht="15" customHeight="1" x14ac:dyDescent="0.25">
      <c r="A8" s="41"/>
      <c r="B8" s="41"/>
      <c r="D8" s="89"/>
      <c r="E8" s="92"/>
      <c r="F8" s="89"/>
      <c r="G8" s="92"/>
      <c r="H8" s="89"/>
      <c r="I8" s="92"/>
      <c r="J8" s="89"/>
      <c r="K8" s="92"/>
      <c r="L8" s="89"/>
      <c r="M8" s="92"/>
      <c r="N8" s="89"/>
      <c r="O8" s="92"/>
      <c r="P8" s="89"/>
      <c r="Q8" s="92"/>
      <c r="R8" s="89"/>
      <c r="S8" s="71"/>
      <c r="T8" s="49"/>
      <c r="V8" s="89"/>
      <c r="W8" s="92"/>
      <c r="X8" s="89"/>
      <c r="Y8" s="89"/>
      <c r="Z8" s="89"/>
      <c r="AA8" s="89"/>
      <c r="AB8" s="89"/>
      <c r="AC8" s="89"/>
      <c r="AD8" s="89"/>
      <c r="AE8" s="89"/>
      <c r="AF8" s="89"/>
      <c r="AG8" s="89"/>
      <c r="AH8" s="89"/>
      <c r="AI8" s="89"/>
      <c r="AJ8" s="89"/>
    </row>
    <row r="9" spans="1:36" ht="15" customHeight="1" x14ac:dyDescent="0.25">
      <c r="A9" s="41"/>
      <c r="B9" s="41"/>
      <c r="D9" s="89"/>
      <c r="E9" s="92"/>
      <c r="F9" s="89"/>
      <c r="G9" s="92"/>
      <c r="H9" s="89"/>
      <c r="I9" s="92"/>
      <c r="J9" s="89"/>
      <c r="K9" s="92"/>
      <c r="L9" s="89"/>
      <c r="M9" s="92"/>
      <c r="N9" s="89"/>
      <c r="O9" s="92"/>
      <c r="P9" s="89"/>
      <c r="Q9" s="92"/>
      <c r="R9" s="89"/>
      <c r="S9" s="71"/>
      <c r="T9" s="49"/>
      <c r="V9" s="89"/>
      <c r="W9" s="92"/>
      <c r="X9" s="89"/>
      <c r="Y9" s="89"/>
      <c r="Z9" s="89"/>
      <c r="AA9" s="89"/>
      <c r="AB9" s="89"/>
      <c r="AC9" s="89"/>
      <c r="AD9" s="89"/>
      <c r="AE9" s="89"/>
      <c r="AF9" s="89"/>
      <c r="AG9" s="89"/>
      <c r="AH9" s="89"/>
      <c r="AI9" s="89"/>
      <c r="AJ9" s="89"/>
    </row>
    <row r="10" spans="1:36" ht="15" customHeight="1" x14ac:dyDescent="0.25">
      <c r="A10" s="41"/>
      <c r="B10" s="41"/>
      <c r="D10" s="89"/>
      <c r="E10" s="92"/>
      <c r="F10" s="89"/>
      <c r="G10" s="92"/>
      <c r="H10" s="89"/>
      <c r="I10" s="92"/>
      <c r="J10" s="89"/>
      <c r="K10" s="92"/>
      <c r="L10" s="89"/>
      <c r="M10" s="92"/>
      <c r="N10" s="89"/>
      <c r="O10" s="92"/>
      <c r="P10" s="89"/>
      <c r="Q10" s="92"/>
      <c r="R10" s="89"/>
      <c r="S10" s="71"/>
      <c r="T10" s="49"/>
      <c r="V10" s="89"/>
      <c r="W10" s="92"/>
      <c r="X10" s="89"/>
      <c r="Y10" s="89"/>
      <c r="Z10" s="89"/>
      <c r="AA10" s="89"/>
      <c r="AB10" s="89"/>
      <c r="AC10" s="89"/>
      <c r="AD10" s="89"/>
      <c r="AE10" s="89"/>
      <c r="AF10" s="89"/>
      <c r="AG10" s="89"/>
      <c r="AH10" s="89"/>
      <c r="AI10" s="89"/>
      <c r="AJ10" s="89"/>
    </row>
    <row r="11" spans="1:36" ht="15" customHeight="1" x14ac:dyDescent="0.25">
      <c r="A11" s="41"/>
      <c r="B11" s="41"/>
      <c r="D11" s="89"/>
      <c r="E11" s="92"/>
      <c r="F11" s="89"/>
      <c r="G11" s="92"/>
      <c r="H11" s="89"/>
      <c r="I11" s="92"/>
      <c r="J11" s="89"/>
      <c r="K11" s="92"/>
      <c r="L11" s="89"/>
      <c r="M11" s="92"/>
      <c r="N11" s="89"/>
      <c r="O11" s="92"/>
      <c r="P11" s="89"/>
      <c r="Q11" s="92"/>
      <c r="R11" s="89"/>
      <c r="S11" s="71"/>
      <c r="T11" s="49"/>
      <c r="V11" s="89"/>
      <c r="W11" s="92"/>
      <c r="X11" s="89"/>
      <c r="Y11" s="89"/>
      <c r="Z11" s="89"/>
      <c r="AA11" s="89"/>
      <c r="AB11" s="89"/>
      <c r="AC11" s="89"/>
      <c r="AD11" s="89"/>
      <c r="AE11" s="89"/>
      <c r="AF11" s="89"/>
      <c r="AG11" s="89"/>
      <c r="AH11" s="89"/>
      <c r="AI11" s="89"/>
      <c r="AJ11" s="89"/>
    </row>
    <row r="12" spans="1:36" ht="15" customHeight="1" x14ac:dyDescent="0.25">
      <c r="A12" s="41"/>
      <c r="B12" s="41"/>
      <c r="D12" s="89"/>
      <c r="E12" s="92"/>
      <c r="F12" s="89"/>
      <c r="G12" s="92"/>
      <c r="H12" s="89"/>
      <c r="I12" s="92"/>
      <c r="J12" s="89"/>
      <c r="K12" s="92"/>
      <c r="L12" s="89"/>
      <c r="M12" s="92"/>
      <c r="N12" s="89"/>
      <c r="O12" s="92"/>
      <c r="P12" s="89"/>
      <c r="Q12" s="92"/>
      <c r="R12" s="89"/>
      <c r="S12" s="71"/>
      <c r="T12" s="49"/>
      <c r="V12" s="89"/>
      <c r="W12" s="92"/>
      <c r="X12" s="89"/>
      <c r="Y12" s="89"/>
      <c r="Z12" s="89"/>
      <c r="AA12" s="89"/>
      <c r="AB12" s="89"/>
      <c r="AC12" s="89"/>
      <c r="AD12" s="89"/>
      <c r="AE12" s="89"/>
      <c r="AF12" s="89"/>
      <c r="AG12" s="89"/>
      <c r="AH12" s="89"/>
      <c r="AI12" s="89"/>
      <c r="AJ12" s="89"/>
    </row>
    <row r="13" spans="1:36" ht="15" customHeight="1" x14ac:dyDescent="0.25">
      <c r="A13" s="41"/>
      <c r="B13" s="41"/>
      <c r="D13" s="89"/>
      <c r="E13" s="92"/>
      <c r="F13" s="89"/>
      <c r="G13" s="92"/>
      <c r="H13" s="89"/>
      <c r="I13" s="92"/>
      <c r="J13" s="89"/>
      <c r="K13" s="92"/>
      <c r="L13" s="89"/>
      <c r="M13" s="92"/>
      <c r="N13" s="89"/>
      <c r="O13" s="92"/>
      <c r="P13" s="89"/>
      <c r="Q13" s="92"/>
      <c r="R13" s="89"/>
      <c r="S13" s="71"/>
      <c r="T13" s="49"/>
      <c r="V13" s="89"/>
      <c r="W13" s="92"/>
      <c r="X13" s="89"/>
      <c r="Y13" s="89"/>
      <c r="Z13" s="89"/>
      <c r="AA13" s="89"/>
      <c r="AB13" s="89"/>
      <c r="AC13" s="89"/>
      <c r="AD13" s="89"/>
      <c r="AE13" s="89"/>
      <c r="AF13" s="89"/>
      <c r="AG13" s="89"/>
      <c r="AH13" s="89"/>
      <c r="AI13" s="89"/>
      <c r="AJ13" s="89"/>
    </row>
    <row r="14" spans="1:36" ht="15" customHeight="1" x14ac:dyDescent="0.25">
      <c r="A14" s="41"/>
      <c r="B14" s="41"/>
      <c r="D14" s="90"/>
      <c r="E14" s="93"/>
      <c r="F14" s="90"/>
      <c r="G14" s="93"/>
      <c r="H14" s="90"/>
      <c r="I14" s="93"/>
      <c r="J14" s="90"/>
      <c r="K14" s="93"/>
      <c r="L14" s="90"/>
      <c r="M14" s="93"/>
      <c r="N14" s="90"/>
      <c r="O14" s="93"/>
      <c r="P14" s="90"/>
      <c r="Q14" s="93"/>
      <c r="R14" s="90"/>
      <c r="S14" s="71"/>
      <c r="T14" s="49"/>
      <c r="V14" s="90"/>
      <c r="W14" s="93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</row>
    <row r="15" spans="1:36" ht="3.75" customHeight="1" x14ac:dyDescent="0.25">
      <c r="A15" s="41"/>
      <c r="B15" s="41"/>
      <c r="D15" s="46"/>
      <c r="E15" s="46"/>
      <c r="F15" s="47"/>
      <c r="G15" s="47"/>
      <c r="H15" s="47"/>
      <c r="I15" s="47"/>
      <c r="J15" s="47"/>
      <c r="K15" s="47"/>
      <c r="L15" s="47"/>
      <c r="M15" s="47"/>
      <c r="N15" s="47"/>
      <c r="O15" s="48"/>
      <c r="S15" s="71"/>
      <c r="T15" s="49"/>
      <c r="V15" s="46"/>
      <c r="W15" s="46"/>
      <c r="X15" s="46"/>
      <c r="Y15" s="46"/>
      <c r="Z15" s="46"/>
      <c r="AA15" s="46"/>
      <c r="AB15" s="46"/>
    </row>
    <row r="16" spans="1:36" ht="20.100000000000001" customHeight="1" x14ac:dyDescent="0.25">
      <c r="A16" s="41"/>
      <c r="B16" s="87" t="s">
        <v>16</v>
      </c>
      <c r="C16" s="87"/>
      <c r="F16" s="44"/>
      <c r="G16" s="44"/>
      <c r="H16" s="44"/>
      <c r="I16" s="44"/>
      <c r="J16" s="44"/>
      <c r="K16" s="44"/>
      <c r="L16" s="44"/>
      <c r="M16" s="44"/>
      <c r="N16" s="44"/>
      <c r="O16" s="12"/>
      <c r="S16" s="71"/>
      <c r="T16" s="49"/>
      <c r="V16" s="45"/>
      <c r="W16" s="45"/>
      <c r="X16" s="45"/>
      <c r="Y16" s="45"/>
      <c r="Z16" s="45"/>
      <c r="AA16" s="45"/>
      <c r="AB16" s="45"/>
    </row>
    <row r="17" spans="1:36" ht="20.100000000000001" customHeight="1" x14ac:dyDescent="0.25">
      <c r="A17" s="41"/>
      <c r="B17" s="87" t="s">
        <v>23</v>
      </c>
      <c r="C17" s="87"/>
      <c r="D17" s="45"/>
      <c r="E17" s="45"/>
      <c r="F17" s="44"/>
      <c r="G17" s="44"/>
      <c r="H17" s="44"/>
      <c r="I17" s="44"/>
      <c r="J17" s="44"/>
      <c r="K17" s="44"/>
      <c r="L17" s="44"/>
      <c r="M17" s="44"/>
      <c r="N17" s="44"/>
      <c r="O17" s="12"/>
      <c r="S17" s="71"/>
      <c r="T17" s="49"/>
      <c r="V17" s="45"/>
      <c r="W17" s="45"/>
      <c r="X17" s="45"/>
      <c r="Y17" s="45"/>
      <c r="Z17" s="45"/>
      <c r="AA17" s="45"/>
      <c r="AB17" s="45"/>
    </row>
    <row r="18" spans="1:36" ht="20.100000000000001" customHeight="1" x14ac:dyDescent="0.25">
      <c r="A18" s="41"/>
      <c r="B18" s="87"/>
      <c r="C18" s="87"/>
      <c r="D18" s="45"/>
      <c r="E18" s="45"/>
      <c r="F18" s="44"/>
      <c r="G18" s="44"/>
      <c r="H18" s="44"/>
      <c r="I18" s="44"/>
      <c r="J18" s="44"/>
      <c r="K18" s="44"/>
      <c r="L18" s="44"/>
      <c r="M18" s="44"/>
      <c r="N18" s="44"/>
      <c r="O18" s="12"/>
      <c r="S18" s="71"/>
      <c r="T18" s="49"/>
      <c r="V18" s="45"/>
      <c r="W18" s="45"/>
      <c r="X18" s="45"/>
      <c r="Y18" s="45"/>
      <c r="Z18" s="45"/>
      <c r="AA18" s="45"/>
      <c r="AB18" s="45"/>
    </row>
    <row r="19" spans="1:36" ht="20.100000000000001" customHeight="1" x14ac:dyDescent="0.25">
      <c r="A19" s="41"/>
      <c r="B19" s="87" t="s">
        <v>24</v>
      </c>
      <c r="C19" s="87"/>
      <c r="D19" s="45"/>
      <c r="E19" s="45"/>
      <c r="F19" s="44"/>
      <c r="G19" s="44"/>
      <c r="H19" s="44"/>
      <c r="I19" s="44"/>
      <c r="J19" s="44"/>
      <c r="K19" s="44"/>
      <c r="L19" s="44"/>
      <c r="M19" s="44"/>
      <c r="N19" s="44"/>
      <c r="O19" s="12"/>
      <c r="S19" s="71"/>
      <c r="T19" s="49"/>
      <c r="V19" s="45"/>
      <c r="W19" s="45"/>
      <c r="X19" s="45"/>
      <c r="Y19" s="45"/>
      <c r="Z19" s="45"/>
      <c r="AA19" s="45"/>
      <c r="AB19" s="45"/>
    </row>
    <row r="20" spans="1:36" ht="6" customHeight="1" x14ac:dyDescent="0.25">
      <c r="A20" s="41"/>
      <c r="B20" s="41"/>
      <c r="D20" s="44"/>
      <c r="E20" s="42"/>
      <c r="F20" s="43"/>
      <c r="G20" s="43"/>
      <c r="S20" s="71"/>
      <c r="T20" s="49"/>
    </row>
    <row r="21" spans="1:36" ht="24.75" customHeight="1" x14ac:dyDescent="0.25">
      <c r="A21" s="41"/>
      <c r="B21" s="86" t="str">
        <f>"JANVIER"&amp;" "&amp;Année1</f>
        <v>JANVIER 2018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71"/>
      <c r="U21" s="86" t="str">
        <f>"FEVRIER"&amp;" "&amp;Année1</f>
        <v>FEVRIER 2018</v>
      </c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</row>
    <row r="22" spans="1:36" ht="15" customHeight="1" x14ac:dyDescent="0.25">
      <c r="C22" s="15">
        <f>DATE(Année1,1,1)</f>
        <v>43101</v>
      </c>
      <c r="D22" s="50"/>
      <c r="E22" s="50"/>
      <c r="S22" s="71"/>
      <c r="U22" s="21">
        <f>DATE(Année1,2,1)</f>
        <v>43132</v>
      </c>
      <c r="V22" s="130"/>
      <c r="W22" s="134"/>
    </row>
    <row r="23" spans="1:36" ht="15" customHeight="1" x14ac:dyDescent="0.25">
      <c r="C23" s="23">
        <f>C22+1</f>
        <v>43102</v>
      </c>
      <c r="D23" s="84"/>
      <c r="E23" s="24"/>
      <c r="J23" s="44"/>
      <c r="S23" s="71"/>
      <c r="U23" s="28">
        <f>IF(U22="","",IF(U22=EOMONTH(U22,0),"",U22+1))</f>
        <v>43133</v>
      </c>
      <c r="V23" s="29"/>
      <c r="W23" s="72"/>
    </row>
    <row r="24" spans="1:36" ht="15" customHeight="1" x14ac:dyDescent="0.25">
      <c r="C24" s="23">
        <f>C23+1</f>
        <v>43103</v>
      </c>
      <c r="D24" s="84"/>
      <c r="E24" s="24"/>
      <c r="J24" s="44"/>
      <c r="S24" s="71"/>
      <c r="U24" s="28">
        <f t="shared" ref="U24:U49" si="1">IF(U23="","",IF(U23=EOMONTH(U23,0),"",U23+1))</f>
        <v>43134</v>
      </c>
      <c r="V24" s="29"/>
      <c r="W24" s="29"/>
    </row>
    <row r="25" spans="1:36" ht="15" customHeight="1" x14ac:dyDescent="0.25">
      <c r="C25" s="23">
        <f t="shared" ref="C25:C52" si="2">C24+1</f>
        <v>43104</v>
      </c>
      <c r="D25" s="84"/>
      <c r="E25" s="24"/>
      <c r="J25" s="44"/>
      <c r="S25" s="71"/>
      <c r="U25" s="28">
        <f t="shared" si="1"/>
        <v>43135</v>
      </c>
      <c r="V25" s="29"/>
      <c r="W25" s="29"/>
    </row>
    <row r="26" spans="1:36" ht="15" customHeight="1" x14ac:dyDescent="0.25">
      <c r="C26" s="28">
        <f t="shared" si="2"/>
        <v>43105</v>
      </c>
      <c r="D26" s="29"/>
      <c r="E26" s="29"/>
      <c r="J26" s="44"/>
      <c r="S26" s="71"/>
      <c r="U26" s="23">
        <f t="shared" si="1"/>
        <v>43136</v>
      </c>
      <c r="V26" s="69"/>
      <c r="W26" s="24"/>
    </row>
    <row r="27" spans="1:36" ht="15" customHeight="1" x14ac:dyDescent="0.25">
      <c r="C27" s="28">
        <f t="shared" si="2"/>
        <v>43106</v>
      </c>
      <c r="D27" s="29"/>
      <c r="E27" s="29"/>
      <c r="J27" s="44"/>
      <c r="S27" s="71"/>
      <c r="U27" s="23">
        <f t="shared" si="1"/>
        <v>43137</v>
      </c>
      <c r="V27" s="24"/>
      <c r="W27" s="69">
        <v>35</v>
      </c>
    </row>
    <row r="28" spans="1:36" ht="15" customHeight="1" x14ac:dyDescent="0.25">
      <c r="C28" s="28">
        <f t="shared" si="2"/>
        <v>43107</v>
      </c>
      <c r="D28" s="29"/>
      <c r="E28" s="29"/>
      <c r="J28" s="44"/>
      <c r="S28" s="71"/>
      <c r="U28" s="23">
        <f t="shared" si="1"/>
        <v>43138</v>
      </c>
      <c r="V28" s="132"/>
      <c r="W28" s="24"/>
    </row>
    <row r="29" spans="1:36" ht="15" customHeight="1" x14ac:dyDescent="0.25">
      <c r="C29" s="23">
        <f t="shared" si="2"/>
        <v>43108</v>
      </c>
      <c r="D29" s="24"/>
      <c r="E29" s="83"/>
      <c r="J29" s="44"/>
      <c r="S29" s="71"/>
      <c r="U29" s="23">
        <f t="shared" si="1"/>
        <v>43139</v>
      </c>
      <c r="V29" s="24"/>
      <c r="W29" s="24"/>
    </row>
    <row r="30" spans="1:36" ht="15" customHeight="1" x14ac:dyDescent="0.25">
      <c r="C30" s="23">
        <f t="shared" si="2"/>
        <v>43109</v>
      </c>
      <c r="D30" s="69">
        <v>35</v>
      </c>
      <c r="E30" s="83"/>
      <c r="J30" s="44"/>
      <c r="S30" s="71"/>
      <c r="U30" s="28">
        <f t="shared" si="1"/>
        <v>43140</v>
      </c>
      <c r="V30" s="29"/>
      <c r="W30" s="29"/>
    </row>
    <row r="31" spans="1:36" ht="15" customHeight="1" x14ac:dyDescent="0.25">
      <c r="C31" s="23">
        <f t="shared" si="2"/>
        <v>43110</v>
      </c>
      <c r="D31" s="24"/>
      <c r="E31" s="83"/>
      <c r="J31" s="44"/>
      <c r="S31" s="71"/>
      <c r="U31" s="28">
        <f t="shared" si="1"/>
        <v>43141</v>
      </c>
      <c r="V31" s="29"/>
      <c r="W31" s="29"/>
    </row>
    <row r="32" spans="1:36" ht="15" customHeight="1" x14ac:dyDescent="0.25">
      <c r="C32" s="23">
        <f t="shared" si="2"/>
        <v>43111</v>
      </c>
      <c r="D32" s="24"/>
      <c r="E32" s="83"/>
      <c r="J32" s="44"/>
      <c r="S32" s="71"/>
      <c r="U32" s="28">
        <f t="shared" si="1"/>
        <v>43142</v>
      </c>
      <c r="V32" s="72"/>
      <c r="W32" s="72"/>
    </row>
    <row r="33" spans="3:23" ht="15" customHeight="1" x14ac:dyDescent="0.25">
      <c r="C33" s="28">
        <f t="shared" si="2"/>
        <v>43112</v>
      </c>
      <c r="D33" s="29"/>
      <c r="E33" s="29"/>
      <c r="S33" s="71"/>
      <c r="U33" s="23">
        <f t="shared" si="1"/>
        <v>43143</v>
      </c>
      <c r="V33" s="69"/>
      <c r="W33" s="69"/>
    </row>
    <row r="34" spans="3:23" ht="15" customHeight="1" x14ac:dyDescent="0.25">
      <c r="C34" s="28">
        <f t="shared" si="2"/>
        <v>43113</v>
      </c>
      <c r="D34" s="72"/>
      <c r="E34" s="29"/>
      <c r="S34" s="71"/>
      <c r="U34" s="23">
        <f t="shared" si="1"/>
        <v>43144</v>
      </c>
      <c r="V34" s="69">
        <v>35</v>
      </c>
      <c r="W34" s="69"/>
    </row>
    <row r="35" spans="3:23" ht="15" customHeight="1" x14ac:dyDescent="0.25">
      <c r="C35" s="28">
        <f t="shared" si="2"/>
        <v>43114</v>
      </c>
      <c r="D35" s="29"/>
      <c r="E35" s="29"/>
      <c r="S35" s="71"/>
      <c r="U35" s="23">
        <f t="shared" si="1"/>
        <v>43145</v>
      </c>
      <c r="V35" s="69"/>
      <c r="W35" s="69">
        <v>35</v>
      </c>
    </row>
    <row r="36" spans="3:23" ht="15" customHeight="1" x14ac:dyDescent="0.25">
      <c r="C36" s="23">
        <f t="shared" si="2"/>
        <v>43115</v>
      </c>
      <c r="D36" s="24"/>
      <c r="E36" s="83"/>
      <c r="S36" s="71"/>
      <c r="U36" s="23">
        <f t="shared" si="1"/>
        <v>43146</v>
      </c>
      <c r="V36" s="24"/>
      <c r="W36" s="24"/>
    </row>
    <row r="37" spans="3:23" ht="15" customHeight="1" x14ac:dyDescent="0.25">
      <c r="C37" s="23">
        <f t="shared" si="2"/>
        <v>43116</v>
      </c>
      <c r="D37" s="69">
        <v>35</v>
      </c>
      <c r="E37" s="83"/>
      <c r="S37" s="71"/>
      <c r="U37" s="28">
        <f t="shared" si="1"/>
        <v>43147</v>
      </c>
      <c r="V37" s="29"/>
      <c r="W37" s="29"/>
    </row>
    <row r="38" spans="3:23" ht="15" customHeight="1" x14ac:dyDescent="0.25">
      <c r="C38" s="23">
        <f t="shared" si="2"/>
        <v>43117</v>
      </c>
      <c r="D38" s="24"/>
      <c r="E38" s="83"/>
      <c r="S38" s="71"/>
      <c r="U38" s="28">
        <f t="shared" si="1"/>
        <v>43148</v>
      </c>
      <c r="V38" s="72"/>
      <c r="W38" s="29"/>
    </row>
    <row r="39" spans="3:23" ht="15" customHeight="1" x14ac:dyDescent="0.25">
      <c r="C39" s="23">
        <f t="shared" si="2"/>
        <v>43118</v>
      </c>
      <c r="D39" s="24"/>
      <c r="E39" s="83"/>
      <c r="S39" s="71"/>
      <c r="U39" s="28">
        <f t="shared" si="1"/>
        <v>43149</v>
      </c>
      <c r="V39" s="29"/>
      <c r="W39" s="29"/>
    </row>
    <row r="40" spans="3:23" ht="15" customHeight="1" x14ac:dyDescent="0.25">
      <c r="C40" s="28">
        <f t="shared" si="2"/>
        <v>43119</v>
      </c>
      <c r="D40" s="29"/>
      <c r="E40" s="29"/>
      <c r="S40" s="71"/>
      <c r="U40" s="23">
        <f t="shared" si="1"/>
        <v>43150</v>
      </c>
      <c r="V40" s="24"/>
      <c r="W40" s="24"/>
    </row>
    <row r="41" spans="3:23" ht="15" customHeight="1" x14ac:dyDescent="0.25">
      <c r="C41" s="28">
        <f t="shared" si="2"/>
        <v>43120</v>
      </c>
      <c r="D41" s="29"/>
      <c r="E41" s="72"/>
      <c r="S41" s="71"/>
      <c r="U41" s="23">
        <f t="shared" si="1"/>
        <v>43151</v>
      </c>
      <c r="V41" s="69">
        <v>35</v>
      </c>
      <c r="W41" s="24"/>
    </row>
    <row r="42" spans="3:23" ht="15" customHeight="1" x14ac:dyDescent="0.25">
      <c r="C42" s="28">
        <f t="shared" si="2"/>
        <v>43121</v>
      </c>
      <c r="D42" s="72"/>
      <c r="E42" s="29"/>
      <c r="S42" s="71"/>
      <c r="U42" s="23">
        <f t="shared" si="1"/>
        <v>43152</v>
      </c>
      <c r="V42" s="24"/>
      <c r="W42" s="69">
        <v>35</v>
      </c>
    </row>
    <row r="43" spans="3:23" ht="15" customHeight="1" x14ac:dyDescent="0.25">
      <c r="C43" s="23">
        <f t="shared" si="2"/>
        <v>43122</v>
      </c>
      <c r="D43" s="85"/>
      <c r="E43" s="24"/>
      <c r="S43" s="71"/>
      <c r="U43" s="23">
        <f t="shared" si="1"/>
        <v>43153</v>
      </c>
      <c r="V43" s="24"/>
      <c r="W43" s="24"/>
    </row>
    <row r="44" spans="3:23" ht="15" customHeight="1" x14ac:dyDescent="0.25">
      <c r="C44" s="23">
        <f t="shared" si="2"/>
        <v>43123</v>
      </c>
      <c r="D44" s="85"/>
      <c r="E44" s="69">
        <v>35</v>
      </c>
      <c r="S44" s="71"/>
      <c r="U44" s="28">
        <f t="shared" si="1"/>
        <v>43154</v>
      </c>
      <c r="V44" s="72"/>
      <c r="W44" s="29"/>
    </row>
    <row r="45" spans="3:23" ht="15" customHeight="1" x14ac:dyDescent="0.25">
      <c r="C45" s="23">
        <f t="shared" si="2"/>
        <v>43124</v>
      </c>
      <c r="D45" s="85"/>
      <c r="E45" s="24"/>
      <c r="F45" s="123"/>
      <c r="G45" s="122"/>
      <c r="S45" s="71"/>
      <c r="U45" s="28">
        <f t="shared" si="1"/>
        <v>43155</v>
      </c>
      <c r="V45" s="29"/>
      <c r="W45" s="29"/>
    </row>
    <row r="46" spans="3:23" ht="15" customHeight="1" x14ac:dyDescent="0.25">
      <c r="C46" s="23">
        <f t="shared" si="2"/>
        <v>43125</v>
      </c>
      <c r="D46" s="85"/>
      <c r="E46" s="24"/>
      <c r="S46" s="71"/>
      <c r="U46" s="28">
        <f t="shared" si="1"/>
        <v>43156</v>
      </c>
      <c r="V46" s="29"/>
      <c r="W46" s="29"/>
    </row>
    <row r="47" spans="3:23" ht="15" customHeight="1" x14ac:dyDescent="0.25">
      <c r="C47" s="28">
        <f t="shared" si="2"/>
        <v>43126</v>
      </c>
      <c r="D47" s="72"/>
      <c r="E47" s="29"/>
      <c r="S47" s="71"/>
      <c r="U47" s="23">
        <f t="shared" si="1"/>
        <v>43157</v>
      </c>
      <c r="V47" s="24"/>
      <c r="W47" s="84"/>
    </row>
    <row r="48" spans="3:23" ht="15" customHeight="1" x14ac:dyDescent="0.25">
      <c r="C48" s="28">
        <f t="shared" si="2"/>
        <v>43127</v>
      </c>
      <c r="D48" s="72"/>
      <c r="E48" s="72"/>
      <c r="S48" s="71"/>
      <c r="U48" s="23">
        <f t="shared" si="1"/>
        <v>43158</v>
      </c>
      <c r="V48" s="24"/>
      <c r="W48" s="84"/>
    </row>
    <row r="49" spans="1:36" ht="15" customHeight="1" x14ac:dyDescent="0.25">
      <c r="C49" s="28">
        <f t="shared" si="2"/>
        <v>43128</v>
      </c>
      <c r="D49" s="72"/>
      <c r="E49" s="29"/>
      <c r="S49" s="71"/>
      <c r="U49" s="23">
        <f t="shared" si="1"/>
        <v>43159</v>
      </c>
      <c r="V49" s="26"/>
      <c r="W49" s="84"/>
    </row>
    <row r="50" spans="1:36" ht="15" customHeight="1" x14ac:dyDescent="0.25">
      <c r="C50" s="23">
        <f t="shared" si="2"/>
        <v>43129</v>
      </c>
      <c r="D50" s="83"/>
      <c r="E50" s="84"/>
      <c r="S50" s="71"/>
      <c r="U50" s="23" t="str">
        <f>IF(U49="","",IF(U49=EOMONTH(U49,0),"",U49+1))</f>
        <v/>
      </c>
      <c r="V50" s="24"/>
      <c r="W50" s="24"/>
    </row>
    <row r="51" spans="1:36" ht="15" customHeight="1" x14ac:dyDescent="0.25">
      <c r="C51" s="23">
        <f t="shared" si="2"/>
        <v>43130</v>
      </c>
      <c r="D51" s="83"/>
      <c r="E51" s="84"/>
      <c r="S51" s="71"/>
      <c r="U51" s="23"/>
      <c r="V51" s="24"/>
      <c r="W51" s="24"/>
    </row>
    <row r="52" spans="1:36" ht="15" customHeight="1" x14ac:dyDescent="0.25">
      <c r="C52" s="27">
        <f t="shared" si="2"/>
        <v>43131</v>
      </c>
      <c r="D52" s="129"/>
      <c r="E52" s="133"/>
      <c r="S52" s="71"/>
      <c r="U52" s="25"/>
      <c r="V52" s="26"/>
      <c r="W52" s="26"/>
    </row>
    <row r="53" spans="1:36" ht="24.75" customHeight="1" x14ac:dyDescent="0.25">
      <c r="A53" s="41"/>
      <c r="B53" s="86" t="str">
        <f>"MARS"&amp;" "&amp;Année1</f>
        <v>MARS 2018</v>
      </c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71"/>
      <c r="U53" s="86" t="str">
        <f>"AVRIL"&amp;" "&amp;Année1</f>
        <v>AVRIL 2018</v>
      </c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</row>
    <row r="54" spans="1:36" ht="15" customHeight="1" x14ac:dyDescent="0.25">
      <c r="C54" s="21">
        <f>DATE(Année1,3,1)</f>
        <v>43160</v>
      </c>
      <c r="D54" s="131"/>
      <c r="E54" s="22"/>
      <c r="S54" s="71"/>
      <c r="U54" s="15">
        <f>DATE(Année1,4,1)</f>
        <v>43191</v>
      </c>
      <c r="V54" s="50"/>
      <c r="W54" s="50"/>
    </row>
    <row r="55" spans="1:36" ht="15" customHeight="1" x14ac:dyDescent="0.25">
      <c r="C55" s="28">
        <f t="shared" ref="C55:C84" si="3">C54+1</f>
        <v>43161</v>
      </c>
      <c r="D55" s="29"/>
      <c r="E55" s="29"/>
      <c r="S55" s="71"/>
      <c r="U55" s="14">
        <f t="shared" ref="U55:U83" si="4">U54+1</f>
        <v>43192</v>
      </c>
      <c r="V55" s="128"/>
      <c r="W55" s="128"/>
    </row>
    <row r="56" spans="1:36" ht="15" customHeight="1" x14ac:dyDescent="0.25">
      <c r="C56" s="28">
        <f t="shared" si="3"/>
        <v>43162</v>
      </c>
      <c r="D56" s="72"/>
      <c r="E56" s="29"/>
      <c r="S56" s="71"/>
      <c r="U56" s="23">
        <f t="shared" si="4"/>
        <v>43193</v>
      </c>
      <c r="V56" s="69"/>
      <c r="W56" s="69"/>
    </row>
    <row r="57" spans="1:36" ht="15" customHeight="1" x14ac:dyDescent="0.25">
      <c r="C57" s="28">
        <f t="shared" si="3"/>
        <v>43163</v>
      </c>
      <c r="D57" s="29"/>
      <c r="E57" s="29"/>
      <c r="S57" s="71"/>
      <c r="U57" s="23">
        <f t="shared" si="4"/>
        <v>43194</v>
      </c>
      <c r="V57" s="57"/>
      <c r="W57" s="57"/>
    </row>
    <row r="58" spans="1:36" ht="15" customHeight="1" x14ac:dyDescent="0.25">
      <c r="C58" s="23">
        <f t="shared" si="3"/>
        <v>43164</v>
      </c>
      <c r="D58" s="69"/>
      <c r="E58" s="24"/>
      <c r="S58" s="71"/>
      <c r="U58" s="23">
        <f t="shared" si="4"/>
        <v>43195</v>
      </c>
      <c r="V58" s="24"/>
      <c r="W58" s="24"/>
    </row>
    <row r="59" spans="1:36" ht="15" customHeight="1" x14ac:dyDescent="0.25">
      <c r="C59" s="23">
        <f t="shared" si="3"/>
        <v>43165</v>
      </c>
      <c r="D59" s="69">
        <v>35</v>
      </c>
      <c r="E59" s="24"/>
      <c r="S59" s="71"/>
      <c r="U59" s="28">
        <f t="shared" si="4"/>
        <v>43196</v>
      </c>
      <c r="V59" s="29"/>
      <c r="W59" s="29"/>
    </row>
    <row r="60" spans="1:36" ht="15" customHeight="1" x14ac:dyDescent="0.25">
      <c r="C60" s="23">
        <f t="shared" si="3"/>
        <v>43166</v>
      </c>
      <c r="D60" s="69"/>
      <c r="E60" s="24"/>
      <c r="S60" s="71"/>
      <c r="U60" s="28">
        <f t="shared" si="4"/>
        <v>43197</v>
      </c>
      <c r="V60" s="29"/>
      <c r="W60" s="29"/>
    </row>
    <row r="61" spans="1:36" ht="15" customHeight="1" x14ac:dyDescent="0.25">
      <c r="C61" s="23">
        <f t="shared" si="3"/>
        <v>43167</v>
      </c>
      <c r="D61" s="24"/>
      <c r="E61" s="24"/>
      <c r="S61" s="71"/>
      <c r="U61" s="28">
        <f t="shared" si="4"/>
        <v>43198</v>
      </c>
      <c r="V61" s="29"/>
      <c r="W61" s="29"/>
    </row>
    <row r="62" spans="1:36" ht="15" customHeight="1" x14ac:dyDescent="0.25">
      <c r="C62" s="28">
        <f t="shared" si="3"/>
        <v>43168</v>
      </c>
      <c r="D62" s="29"/>
      <c r="E62" s="29"/>
      <c r="S62" s="71"/>
      <c r="U62" s="23">
        <f t="shared" si="4"/>
        <v>43199</v>
      </c>
      <c r="V62" s="69"/>
      <c r="W62" s="69"/>
    </row>
    <row r="63" spans="1:36" ht="15" customHeight="1" x14ac:dyDescent="0.25">
      <c r="C63" s="28">
        <f t="shared" si="3"/>
        <v>43169</v>
      </c>
      <c r="D63" s="29"/>
      <c r="E63" s="29"/>
      <c r="S63" s="71"/>
      <c r="U63" s="23">
        <f t="shared" si="4"/>
        <v>43200</v>
      </c>
      <c r="V63" s="69"/>
      <c r="W63" s="69"/>
    </row>
    <row r="64" spans="1:36" ht="15" customHeight="1" x14ac:dyDescent="0.25">
      <c r="C64" s="28">
        <f t="shared" si="3"/>
        <v>43170</v>
      </c>
      <c r="D64" s="29"/>
      <c r="E64" s="29"/>
      <c r="S64" s="71"/>
      <c r="U64" s="23">
        <f t="shared" si="4"/>
        <v>43201</v>
      </c>
      <c r="V64" s="24"/>
      <c r="W64" s="24"/>
    </row>
    <row r="65" spans="3:23" ht="15" customHeight="1" x14ac:dyDescent="0.25">
      <c r="C65" s="23">
        <f t="shared" si="3"/>
        <v>43171</v>
      </c>
      <c r="D65" s="24"/>
      <c r="E65" s="24"/>
      <c r="S65" s="71"/>
      <c r="U65" s="23">
        <f t="shared" si="4"/>
        <v>43202</v>
      </c>
      <c r="V65" s="24"/>
      <c r="W65" s="24"/>
    </row>
    <row r="66" spans="3:23" ht="15" customHeight="1" x14ac:dyDescent="0.25">
      <c r="C66" s="23">
        <f t="shared" si="3"/>
        <v>43172</v>
      </c>
      <c r="D66" s="69">
        <v>35</v>
      </c>
      <c r="E66" s="24"/>
      <c r="S66" s="71"/>
      <c r="U66" s="28">
        <f t="shared" si="4"/>
        <v>43203</v>
      </c>
      <c r="V66" s="72"/>
      <c r="W66" s="29"/>
    </row>
    <row r="67" spans="3:23" ht="15" customHeight="1" x14ac:dyDescent="0.25">
      <c r="C67" s="23">
        <f t="shared" si="3"/>
        <v>43173</v>
      </c>
      <c r="D67" s="24"/>
      <c r="E67" s="24"/>
      <c r="S67" s="71"/>
      <c r="U67" s="28">
        <f t="shared" si="4"/>
        <v>43204</v>
      </c>
      <c r="V67" s="29"/>
      <c r="W67" s="29"/>
    </row>
    <row r="68" spans="3:23" ht="15" customHeight="1" x14ac:dyDescent="0.25">
      <c r="C68" s="23">
        <f t="shared" si="3"/>
        <v>43174</v>
      </c>
      <c r="D68" s="24"/>
      <c r="E68" s="24"/>
      <c r="S68" s="71"/>
      <c r="U68" s="28">
        <f t="shared" si="4"/>
        <v>43205</v>
      </c>
      <c r="V68" s="29"/>
      <c r="W68" s="29"/>
    </row>
    <row r="69" spans="3:23" ht="15" customHeight="1" x14ac:dyDescent="0.25">
      <c r="C69" s="28">
        <f t="shared" si="3"/>
        <v>43175</v>
      </c>
      <c r="D69" s="72"/>
      <c r="E69" s="29"/>
      <c r="S69" s="71"/>
      <c r="U69" s="23">
        <f t="shared" si="4"/>
        <v>43206</v>
      </c>
      <c r="V69" s="69"/>
      <c r="W69" s="69"/>
    </row>
    <row r="70" spans="3:23" ht="15" customHeight="1" x14ac:dyDescent="0.25">
      <c r="C70" s="28">
        <f t="shared" si="3"/>
        <v>43176</v>
      </c>
      <c r="D70" s="29"/>
      <c r="E70" s="29"/>
      <c r="S70" s="71"/>
      <c r="U70" s="23">
        <f t="shared" si="4"/>
        <v>43207</v>
      </c>
      <c r="V70" s="24"/>
      <c r="W70" s="24"/>
    </row>
    <row r="71" spans="3:23" ht="15" customHeight="1" x14ac:dyDescent="0.25">
      <c r="C71" s="28">
        <f t="shared" si="3"/>
        <v>43177</v>
      </c>
      <c r="D71" s="29"/>
      <c r="E71" s="29"/>
      <c r="S71" s="71"/>
      <c r="U71" s="23">
        <f t="shared" si="4"/>
        <v>43208</v>
      </c>
      <c r="V71" s="24"/>
      <c r="W71" s="24"/>
    </row>
    <row r="72" spans="3:23" ht="15" customHeight="1" x14ac:dyDescent="0.25">
      <c r="C72" s="23">
        <f t="shared" si="3"/>
        <v>43178</v>
      </c>
      <c r="D72" s="24"/>
      <c r="E72" s="24"/>
      <c r="S72" s="71"/>
      <c r="U72" s="23">
        <f t="shared" si="4"/>
        <v>43209</v>
      </c>
      <c r="V72" s="24"/>
      <c r="W72" s="24"/>
    </row>
    <row r="73" spans="3:23" ht="15" customHeight="1" x14ac:dyDescent="0.25">
      <c r="C73" s="23">
        <f t="shared" si="3"/>
        <v>43179</v>
      </c>
      <c r="D73" s="69">
        <v>35</v>
      </c>
      <c r="E73" s="24"/>
      <c r="S73" s="71"/>
      <c r="U73" s="28">
        <f t="shared" si="4"/>
        <v>43210</v>
      </c>
      <c r="V73" s="29"/>
      <c r="W73" s="29"/>
    </row>
    <row r="74" spans="3:23" ht="15" customHeight="1" x14ac:dyDescent="0.25">
      <c r="C74" s="23">
        <f t="shared" si="3"/>
        <v>43180</v>
      </c>
      <c r="D74" s="24"/>
      <c r="E74" s="24"/>
      <c r="S74" s="71"/>
      <c r="U74" s="28">
        <f t="shared" si="4"/>
        <v>43211</v>
      </c>
      <c r="V74" s="72"/>
      <c r="W74" s="29"/>
    </row>
    <row r="75" spans="3:23" ht="15" customHeight="1" x14ac:dyDescent="0.25">
      <c r="C75" s="23">
        <f t="shared" si="3"/>
        <v>43181</v>
      </c>
      <c r="D75" s="24"/>
      <c r="E75" s="24"/>
      <c r="S75" s="71"/>
      <c r="U75" s="28">
        <f t="shared" si="4"/>
        <v>43212</v>
      </c>
      <c r="V75" s="29"/>
      <c r="W75" s="29"/>
    </row>
    <row r="76" spans="3:23" ht="15" customHeight="1" x14ac:dyDescent="0.25">
      <c r="C76" s="28">
        <f t="shared" si="3"/>
        <v>43182</v>
      </c>
      <c r="D76" s="72"/>
      <c r="E76" s="29"/>
      <c r="S76" s="71"/>
      <c r="U76" s="23">
        <f t="shared" si="4"/>
        <v>43213</v>
      </c>
      <c r="V76" s="24"/>
      <c r="W76" s="24"/>
    </row>
    <row r="77" spans="3:23" ht="15" customHeight="1" x14ac:dyDescent="0.25">
      <c r="C77" s="28">
        <f t="shared" si="3"/>
        <v>43183</v>
      </c>
      <c r="D77" s="29"/>
      <c r="E77" s="29"/>
      <c r="S77" s="71"/>
      <c r="U77" s="23">
        <f t="shared" si="4"/>
        <v>43214</v>
      </c>
      <c r="V77" s="69"/>
      <c r="W77" s="69"/>
    </row>
    <row r="78" spans="3:23" ht="15" customHeight="1" x14ac:dyDescent="0.25">
      <c r="C78" s="28">
        <f t="shared" si="3"/>
        <v>43184</v>
      </c>
      <c r="D78" s="29"/>
      <c r="E78" s="29"/>
      <c r="S78" s="71"/>
      <c r="U78" s="23">
        <f t="shared" si="4"/>
        <v>43215</v>
      </c>
      <c r="V78" s="24"/>
      <c r="W78" s="24"/>
    </row>
    <row r="79" spans="3:23" ht="15" customHeight="1" x14ac:dyDescent="0.25">
      <c r="C79" s="23">
        <f t="shared" si="3"/>
        <v>43185</v>
      </c>
      <c r="D79" s="24"/>
      <c r="E79" s="24"/>
      <c r="S79" s="71"/>
      <c r="U79" s="23">
        <f t="shared" si="4"/>
        <v>43216</v>
      </c>
      <c r="V79" s="24"/>
      <c r="W79" s="24"/>
    </row>
    <row r="80" spans="3:23" ht="15" customHeight="1" x14ac:dyDescent="0.25">
      <c r="C80" s="23">
        <f t="shared" si="3"/>
        <v>43186</v>
      </c>
      <c r="D80" s="24"/>
      <c r="E80" s="24"/>
      <c r="S80" s="71"/>
      <c r="U80" s="28">
        <f t="shared" si="4"/>
        <v>43217</v>
      </c>
      <c r="V80" s="29"/>
      <c r="W80" s="29"/>
    </row>
    <row r="81" spans="1:36" ht="15" customHeight="1" x14ac:dyDescent="0.25">
      <c r="C81" s="23">
        <f t="shared" si="3"/>
        <v>43187</v>
      </c>
      <c r="D81" s="69">
        <v>35</v>
      </c>
      <c r="E81" s="24"/>
      <c r="S81" s="71"/>
      <c r="U81" s="28">
        <f>U80+1</f>
        <v>43218</v>
      </c>
      <c r="V81" s="72"/>
      <c r="W81" s="29"/>
    </row>
    <row r="82" spans="1:36" x14ac:dyDescent="0.25">
      <c r="C82" s="23">
        <f t="shared" si="3"/>
        <v>43188</v>
      </c>
      <c r="D82" s="24"/>
      <c r="E82" s="24"/>
      <c r="S82" s="71"/>
      <c r="U82" s="28">
        <f t="shared" si="4"/>
        <v>43219</v>
      </c>
      <c r="V82" s="29"/>
      <c r="W82" s="29"/>
    </row>
    <row r="83" spans="1:36" ht="15.75" x14ac:dyDescent="0.25">
      <c r="C83" s="28">
        <f t="shared" si="3"/>
        <v>43189</v>
      </c>
      <c r="D83" s="29"/>
      <c r="E83" s="29"/>
      <c r="S83" s="71"/>
      <c r="U83" s="23">
        <f t="shared" si="4"/>
        <v>43220</v>
      </c>
      <c r="V83" s="69"/>
      <c r="W83" s="69"/>
    </row>
    <row r="84" spans="1:36" x14ac:dyDescent="0.25">
      <c r="C84" s="81">
        <f t="shared" si="3"/>
        <v>43190</v>
      </c>
      <c r="D84" s="82"/>
      <c r="E84" s="82"/>
      <c r="S84" s="71"/>
      <c r="U84" s="27"/>
      <c r="V84" s="26"/>
      <c r="W84" s="26"/>
    </row>
    <row r="85" spans="1:36" ht="24.75" customHeight="1" x14ac:dyDescent="0.25">
      <c r="A85" s="41"/>
      <c r="B85" s="86" t="str">
        <f>"MAI"&amp;" "&amp;Année1</f>
        <v>MAI 2018</v>
      </c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71"/>
      <c r="U85" s="86" t="str">
        <f>"JUIN"&amp;" "&amp;Année1</f>
        <v>JUIN 2018</v>
      </c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</row>
    <row r="86" spans="1:36" x14ac:dyDescent="0.25">
      <c r="C86" s="15">
        <f>DATE(Année1,5,1)</f>
        <v>43221</v>
      </c>
      <c r="D86" s="50"/>
      <c r="E86" s="50"/>
      <c r="S86" s="71"/>
      <c r="U86" s="126">
        <f>DATE(Année1,6,1)</f>
        <v>43252</v>
      </c>
      <c r="V86" s="127"/>
      <c r="W86" s="127"/>
    </row>
    <row r="87" spans="1:36" x14ac:dyDescent="0.25">
      <c r="C87" s="23">
        <f t="shared" ref="C87:C116" si="5">C86+1</f>
        <v>43222</v>
      </c>
      <c r="D87" s="24"/>
      <c r="E87" s="24"/>
      <c r="S87" s="71"/>
      <c r="U87" s="28">
        <f t="shared" ref="U87:U115" si="6">U86+1</f>
        <v>43253</v>
      </c>
      <c r="V87" s="29"/>
      <c r="W87" s="29"/>
    </row>
    <row r="88" spans="1:36" x14ac:dyDescent="0.25">
      <c r="C88" s="23">
        <f t="shared" si="5"/>
        <v>43223</v>
      </c>
      <c r="D88" s="24"/>
      <c r="E88" s="24"/>
      <c r="S88" s="71"/>
      <c r="U88" s="28">
        <f t="shared" si="6"/>
        <v>43254</v>
      </c>
      <c r="V88" s="29"/>
      <c r="W88" s="29"/>
    </row>
    <row r="89" spans="1:36" x14ac:dyDescent="0.25">
      <c r="C89" s="28">
        <f t="shared" si="5"/>
        <v>43224</v>
      </c>
      <c r="D89" s="29"/>
      <c r="E89" s="29"/>
      <c r="S89" s="71"/>
      <c r="U89" s="23">
        <f t="shared" si="6"/>
        <v>43255</v>
      </c>
      <c r="V89" s="24"/>
      <c r="W89" s="24"/>
    </row>
    <row r="90" spans="1:36" x14ac:dyDescent="0.25">
      <c r="C90" s="28">
        <f t="shared" si="5"/>
        <v>43225</v>
      </c>
      <c r="D90" s="29"/>
      <c r="E90" s="29"/>
      <c r="S90" s="71"/>
      <c r="U90" s="23">
        <f t="shared" si="6"/>
        <v>43256</v>
      </c>
      <c r="V90" s="24"/>
      <c r="W90" s="24"/>
    </row>
    <row r="91" spans="1:36" x14ac:dyDescent="0.25">
      <c r="C91" s="28">
        <f t="shared" si="5"/>
        <v>43226</v>
      </c>
      <c r="D91" s="29"/>
      <c r="E91" s="29"/>
      <c r="S91" s="71"/>
      <c r="U91" s="23">
        <f t="shared" si="6"/>
        <v>43257</v>
      </c>
      <c r="V91" s="24"/>
      <c r="W91" s="24"/>
    </row>
    <row r="92" spans="1:36" ht="15.75" x14ac:dyDescent="0.25">
      <c r="C92" s="23">
        <f t="shared" si="5"/>
        <v>43227</v>
      </c>
      <c r="D92" s="69"/>
      <c r="E92" s="69"/>
      <c r="S92" s="71"/>
      <c r="U92" s="23">
        <f t="shared" si="6"/>
        <v>43258</v>
      </c>
      <c r="V92" s="24"/>
      <c r="W92" s="24"/>
    </row>
    <row r="93" spans="1:36" x14ac:dyDescent="0.25">
      <c r="C93" s="14">
        <f t="shared" si="5"/>
        <v>43228</v>
      </c>
      <c r="D93" s="13"/>
      <c r="E93" s="13"/>
      <c r="S93" s="71"/>
      <c r="U93" s="28">
        <f t="shared" si="6"/>
        <v>43259</v>
      </c>
      <c r="V93" s="29"/>
      <c r="W93" s="29"/>
    </row>
    <row r="94" spans="1:36" ht="15.75" x14ac:dyDescent="0.25">
      <c r="C94" s="23">
        <f t="shared" si="5"/>
        <v>43229</v>
      </c>
      <c r="D94" s="24"/>
      <c r="E94" s="24"/>
      <c r="S94" s="71"/>
      <c r="U94" s="28">
        <f t="shared" si="6"/>
        <v>43260</v>
      </c>
      <c r="V94" s="72"/>
      <c r="W94" s="29"/>
    </row>
    <row r="95" spans="1:36" x14ac:dyDescent="0.25">
      <c r="C95" s="14">
        <f t="shared" si="5"/>
        <v>43230</v>
      </c>
      <c r="D95" s="13"/>
      <c r="E95" s="13"/>
      <c r="S95" s="71"/>
      <c r="U95" s="28">
        <f t="shared" si="6"/>
        <v>43261</v>
      </c>
      <c r="V95" s="29"/>
      <c r="W95" s="29"/>
    </row>
    <row r="96" spans="1:36" x14ac:dyDescent="0.25">
      <c r="C96" s="28">
        <f t="shared" si="5"/>
        <v>43231</v>
      </c>
      <c r="D96" s="29"/>
      <c r="E96" s="29"/>
      <c r="S96" s="71"/>
      <c r="U96" s="23">
        <f t="shared" si="6"/>
        <v>43262</v>
      </c>
      <c r="V96" s="24"/>
      <c r="W96" s="24"/>
    </row>
    <row r="97" spans="3:23" x14ac:dyDescent="0.25">
      <c r="C97" s="28">
        <f t="shared" si="5"/>
        <v>43232</v>
      </c>
      <c r="D97" s="29"/>
      <c r="E97" s="29"/>
      <c r="S97" s="71"/>
      <c r="U97" s="23">
        <f t="shared" si="6"/>
        <v>43263</v>
      </c>
      <c r="V97" s="24"/>
      <c r="W97" s="24"/>
    </row>
    <row r="98" spans="3:23" x14ac:dyDescent="0.25">
      <c r="C98" s="28">
        <f t="shared" si="5"/>
        <v>43233</v>
      </c>
      <c r="D98" s="29"/>
      <c r="E98" s="29"/>
      <c r="S98" s="71"/>
      <c r="U98" s="23">
        <f t="shared" si="6"/>
        <v>43264</v>
      </c>
      <c r="V98" s="24"/>
      <c r="W98" s="24"/>
    </row>
    <row r="99" spans="3:23" x14ac:dyDescent="0.25">
      <c r="C99" s="23">
        <f t="shared" si="5"/>
        <v>43234</v>
      </c>
      <c r="D99" s="24"/>
      <c r="E99" s="24"/>
      <c r="S99" s="71"/>
      <c r="U99" s="23">
        <f t="shared" si="6"/>
        <v>43265</v>
      </c>
      <c r="V99" s="24"/>
      <c r="W99" s="24"/>
    </row>
    <row r="100" spans="3:23" ht="15.75" x14ac:dyDescent="0.25">
      <c r="C100" s="23">
        <f t="shared" si="5"/>
        <v>43235</v>
      </c>
      <c r="D100" s="24"/>
      <c r="E100" s="24"/>
      <c r="S100" s="71"/>
      <c r="U100" s="28">
        <f t="shared" si="6"/>
        <v>43266</v>
      </c>
      <c r="V100" s="72"/>
      <c r="W100" s="29"/>
    </row>
    <row r="101" spans="3:23" x14ac:dyDescent="0.25">
      <c r="C101" s="23">
        <f t="shared" si="5"/>
        <v>43236</v>
      </c>
      <c r="D101" s="24"/>
      <c r="E101" s="24"/>
      <c r="S101" s="71"/>
      <c r="U101" s="28">
        <f t="shared" si="6"/>
        <v>43267</v>
      </c>
      <c r="V101" s="29"/>
      <c r="W101" s="29"/>
    </row>
    <row r="102" spans="3:23" x14ac:dyDescent="0.25">
      <c r="C102" s="23">
        <f t="shared" si="5"/>
        <v>43237</v>
      </c>
      <c r="D102" s="24"/>
      <c r="E102" s="24"/>
      <c r="S102" s="71"/>
      <c r="U102" s="28">
        <f t="shared" si="6"/>
        <v>43268</v>
      </c>
      <c r="V102" s="29"/>
      <c r="W102" s="29"/>
    </row>
    <row r="103" spans="3:23" x14ac:dyDescent="0.25">
      <c r="C103" s="28">
        <f t="shared" si="5"/>
        <v>43238</v>
      </c>
      <c r="D103" s="29"/>
      <c r="E103" s="29"/>
      <c r="S103" s="71"/>
      <c r="U103" s="23">
        <f t="shared" si="6"/>
        <v>43269</v>
      </c>
      <c r="V103" s="24"/>
      <c r="W103" s="24"/>
    </row>
    <row r="104" spans="3:23" x14ac:dyDescent="0.25">
      <c r="C104" s="28">
        <f t="shared" si="5"/>
        <v>43239</v>
      </c>
      <c r="D104" s="29"/>
      <c r="E104" s="29"/>
      <c r="S104" s="71"/>
      <c r="U104" s="23">
        <f t="shared" si="6"/>
        <v>43270</v>
      </c>
      <c r="V104" s="24"/>
      <c r="W104" s="24"/>
    </row>
    <row r="105" spans="3:23" x14ac:dyDescent="0.25">
      <c r="C105" s="28">
        <f t="shared" si="5"/>
        <v>43240</v>
      </c>
      <c r="D105" s="29"/>
      <c r="E105" s="29"/>
      <c r="S105" s="71"/>
      <c r="U105" s="23">
        <f t="shared" si="6"/>
        <v>43271</v>
      </c>
      <c r="V105" s="24"/>
      <c r="W105" s="24"/>
    </row>
    <row r="106" spans="3:23" x14ac:dyDescent="0.25">
      <c r="C106" s="14">
        <f t="shared" si="5"/>
        <v>43241</v>
      </c>
      <c r="D106" s="13"/>
      <c r="E106" s="13"/>
      <c r="S106" s="71"/>
      <c r="U106" s="23">
        <f t="shared" si="6"/>
        <v>43272</v>
      </c>
      <c r="V106" s="24"/>
      <c r="W106" s="24"/>
    </row>
    <row r="107" spans="3:23" x14ac:dyDescent="0.25">
      <c r="C107" s="23">
        <f t="shared" si="5"/>
        <v>43242</v>
      </c>
      <c r="D107" s="24"/>
      <c r="E107" s="24"/>
      <c r="S107" s="71"/>
      <c r="U107" s="28">
        <f t="shared" si="6"/>
        <v>43273</v>
      </c>
      <c r="V107" s="29"/>
      <c r="W107" s="29"/>
    </row>
    <row r="108" spans="3:23" ht="15.75" x14ac:dyDescent="0.25">
      <c r="C108" s="23">
        <f t="shared" si="5"/>
        <v>43243</v>
      </c>
      <c r="D108" s="24"/>
      <c r="E108" s="24"/>
      <c r="S108" s="71"/>
      <c r="U108" s="28">
        <f t="shared" si="6"/>
        <v>43274</v>
      </c>
      <c r="V108" s="72"/>
      <c r="W108" s="29"/>
    </row>
    <row r="109" spans="3:23" x14ac:dyDescent="0.25">
      <c r="C109" s="23">
        <f t="shared" si="5"/>
        <v>43244</v>
      </c>
      <c r="D109" s="24"/>
      <c r="E109" s="24"/>
      <c r="S109" s="71"/>
      <c r="U109" s="28">
        <f t="shared" si="6"/>
        <v>43275</v>
      </c>
      <c r="V109" s="29"/>
      <c r="W109" s="29"/>
    </row>
    <row r="110" spans="3:23" x14ac:dyDescent="0.25">
      <c r="C110" s="28">
        <f t="shared" si="5"/>
        <v>43245</v>
      </c>
      <c r="D110" s="29"/>
      <c r="E110" s="29"/>
      <c r="S110" s="71"/>
      <c r="U110" s="23">
        <f t="shared" si="6"/>
        <v>43276</v>
      </c>
      <c r="V110" s="24"/>
      <c r="W110" s="24"/>
    </row>
    <row r="111" spans="3:23" x14ac:dyDescent="0.25">
      <c r="C111" s="28">
        <f t="shared" si="5"/>
        <v>43246</v>
      </c>
      <c r="D111" s="29"/>
      <c r="E111" s="29"/>
      <c r="S111" s="71"/>
      <c r="U111" s="23">
        <f t="shared" si="6"/>
        <v>43277</v>
      </c>
      <c r="V111" s="24"/>
      <c r="W111" s="24"/>
    </row>
    <row r="112" spans="3:23" x14ac:dyDescent="0.25">
      <c r="C112" s="28">
        <f t="shared" si="5"/>
        <v>43247</v>
      </c>
      <c r="D112" s="29"/>
      <c r="E112" s="29"/>
      <c r="S112" s="71"/>
      <c r="U112" s="23">
        <f t="shared" si="6"/>
        <v>43278</v>
      </c>
      <c r="V112" s="24"/>
      <c r="W112" s="24"/>
    </row>
    <row r="113" spans="3:23" x14ac:dyDescent="0.25">
      <c r="C113" s="23">
        <f>C112+1</f>
        <v>43248</v>
      </c>
      <c r="D113" s="24"/>
      <c r="E113" s="24"/>
      <c r="S113" s="71"/>
      <c r="U113" s="23">
        <f>U112+1</f>
        <v>43279</v>
      </c>
      <c r="V113" s="24"/>
      <c r="W113" s="24"/>
    </row>
    <row r="114" spans="3:23" x14ac:dyDescent="0.25">
      <c r="C114" s="23">
        <f t="shared" si="5"/>
        <v>43249</v>
      </c>
      <c r="D114" s="24"/>
      <c r="E114" s="24"/>
      <c r="S114" s="71"/>
      <c r="U114" s="28">
        <f t="shared" si="6"/>
        <v>43280</v>
      </c>
      <c r="V114" s="29"/>
      <c r="W114" s="29"/>
    </row>
    <row r="115" spans="3:23" x14ac:dyDescent="0.25">
      <c r="C115" s="23">
        <f t="shared" si="5"/>
        <v>43250</v>
      </c>
      <c r="D115" s="24"/>
      <c r="E115" s="24"/>
      <c r="S115" s="71"/>
      <c r="U115" s="28">
        <f t="shared" si="6"/>
        <v>43281</v>
      </c>
      <c r="V115" s="29"/>
      <c r="W115" s="29"/>
    </row>
    <row r="116" spans="3:23" x14ac:dyDescent="0.25">
      <c r="C116" s="27">
        <f t="shared" si="5"/>
        <v>43251</v>
      </c>
      <c r="D116" s="26"/>
      <c r="E116" s="26"/>
      <c r="S116" s="71"/>
      <c r="U116" s="27"/>
      <c r="V116" s="26"/>
      <c r="W116" s="26"/>
    </row>
    <row r="117" spans="3:23" x14ac:dyDescent="0.25">
      <c r="S117" s="71"/>
    </row>
  </sheetData>
  <mergeCells count="41">
    <mergeCell ref="AH2:AH14"/>
    <mergeCell ref="AI2:AI14"/>
    <mergeCell ref="AJ2:AJ14"/>
    <mergeCell ref="AB2:AB14"/>
    <mergeCell ref="AC2:AC14"/>
    <mergeCell ref="AD2:AD14"/>
    <mergeCell ref="AE2:AE14"/>
    <mergeCell ref="AF2:AF14"/>
    <mergeCell ref="AG2:AG14"/>
    <mergeCell ref="V2:V14"/>
    <mergeCell ref="N2:N14"/>
    <mergeCell ref="G2:G14"/>
    <mergeCell ref="I2:I14"/>
    <mergeCell ref="K2:K14"/>
    <mergeCell ref="M2:M14"/>
    <mergeCell ref="AA2:AA14"/>
    <mergeCell ref="W2:W14"/>
    <mergeCell ref="X2:X14"/>
    <mergeCell ref="Y2:Y14"/>
    <mergeCell ref="Z2:Z14"/>
    <mergeCell ref="F2:F14"/>
    <mergeCell ref="H2:H14"/>
    <mergeCell ref="J2:J14"/>
    <mergeCell ref="L2:L14"/>
    <mergeCell ref="B85:R85"/>
    <mergeCell ref="B16:C16"/>
    <mergeCell ref="B18:C18"/>
    <mergeCell ref="B19:C19"/>
    <mergeCell ref="D2:D14"/>
    <mergeCell ref="E2:E14"/>
    <mergeCell ref="O2:O14"/>
    <mergeCell ref="Q2:Q14"/>
    <mergeCell ref="P2:P14"/>
    <mergeCell ref="R2:R14"/>
    <mergeCell ref="F45:G45"/>
    <mergeCell ref="U85:AJ85"/>
    <mergeCell ref="B53:R53"/>
    <mergeCell ref="U53:AJ53"/>
    <mergeCell ref="B17:C17"/>
    <mergeCell ref="B21:R21"/>
    <mergeCell ref="U21:AJ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O59"/>
  <sheetViews>
    <sheetView zoomScale="85" zoomScaleNormal="85" workbookViewId="0">
      <selection activeCell="U38" sqref="U38"/>
    </sheetView>
  </sheetViews>
  <sheetFormatPr baseColWidth="10" defaultRowHeight="15" x14ac:dyDescent="0.25"/>
  <cols>
    <col min="1" max="1" width="0.85546875" customWidth="1"/>
    <col min="2" max="3" width="7.7109375" customWidth="1"/>
    <col min="4" max="4" width="4.7109375" customWidth="1"/>
    <col min="5" max="6" width="7.7109375" customWidth="1"/>
    <col min="7" max="7" width="4.7109375" customWidth="1"/>
    <col min="8" max="9" width="7.7109375" customWidth="1"/>
    <col min="10" max="10" width="4.7109375" customWidth="1"/>
    <col min="11" max="12" width="7.7109375" customWidth="1"/>
    <col min="13" max="13" width="4.7109375" customWidth="1"/>
    <col min="14" max="15" width="7.7109375" customWidth="1"/>
    <col min="16" max="16" width="4.7109375" customWidth="1"/>
    <col min="17" max="18" width="7.7109375" customWidth="1"/>
    <col min="19" max="19" width="4.7109375" customWidth="1"/>
    <col min="20" max="20" width="4.7109375" style="11" customWidth="1"/>
    <col min="25" max="25" width="12.42578125" bestFit="1" customWidth="1"/>
  </cols>
  <sheetData>
    <row r="1" spans="1:35" x14ac:dyDescent="0.25">
      <c r="U1" s="11">
        <v>21</v>
      </c>
      <c r="V1" s="11">
        <v>22</v>
      </c>
      <c r="W1" s="11">
        <v>23</v>
      </c>
      <c r="X1" s="11">
        <v>24</v>
      </c>
      <c r="Y1" s="11"/>
      <c r="Z1" t="s">
        <v>28</v>
      </c>
      <c r="AA1" s="11"/>
      <c r="AB1" s="11"/>
      <c r="AC1" s="11"/>
      <c r="AD1" s="11"/>
      <c r="AE1" s="11"/>
      <c r="AF1" s="11"/>
      <c r="AG1" s="11"/>
    </row>
    <row r="2" spans="1:35" ht="15" customHeight="1" x14ac:dyDescent="0.25">
      <c r="A2" s="9"/>
      <c r="B2" s="108" t="s">
        <v>1</v>
      </c>
      <c r="C2" s="108"/>
      <c r="D2" s="108"/>
      <c r="E2" s="108"/>
      <c r="F2" s="108"/>
      <c r="G2" s="108"/>
      <c r="H2" s="108"/>
      <c r="I2" s="109"/>
      <c r="J2" s="104">
        <v>2018</v>
      </c>
      <c r="K2" s="105"/>
      <c r="L2" s="11"/>
      <c r="M2" s="11"/>
      <c r="N2" s="111"/>
      <c r="O2" s="111"/>
      <c r="U2" s="11"/>
      <c r="V2" s="11"/>
      <c r="W2" s="11"/>
      <c r="X2" s="11"/>
      <c r="Y2" s="11"/>
      <c r="Z2" t="s">
        <v>29</v>
      </c>
      <c r="AA2" s="11"/>
      <c r="AB2" s="11"/>
      <c r="AC2" s="11"/>
      <c r="AD2" s="11"/>
      <c r="AE2" s="11"/>
      <c r="AF2" s="11"/>
      <c r="AG2" s="11"/>
    </row>
    <row r="3" spans="1:35" ht="15" customHeight="1" x14ac:dyDescent="0.25">
      <c r="A3" s="9"/>
      <c r="B3" s="108"/>
      <c r="C3" s="108"/>
      <c r="D3" s="108"/>
      <c r="E3" s="108"/>
      <c r="F3" s="108"/>
      <c r="G3" s="108"/>
      <c r="H3" s="108"/>
      <c r="I3" s="109"/>
      <c r="J3" s="106"/>
      <c r="K3" s="107"/>
      <c r="L3" s="11"/>
      <c r="M3" s="11"/>
      <c r="U3" s="11"/>
      <c r="V3" s="11"/>
      <c r="W3" s="11"/>
      <c r="X3" s="11"/>
      <c r="Y3" s="11"/>
      <c r="Z3" s="11" t="s">
        <v>30</v>
      </c>
      <c r="AA3" s="11"/>
      <c r="AB3" s="11"/>
      <c r="AC3" s="11"/>
      <c r="AD3" s="11"/>
      <c r="AE3" s="11"/>
      <c r="AF3" s="11"/>
      <c r="AG3" s="11"/>
    </row>
    <row r="4" spans="1:35" ht="18.75" customHeight="1" x14ac:dyDescent="0.25">
      <c r="L4" s="11"/>
      <c r="M4" s="11"/>
      <c r="Q4" s="10"/>
      <c r="R4" s="10"/>
      <c r="S4" s="10"/>
      <c r="U4" s="11"/>
      <c r="V4" s="11"/>
      <c r="W4" s="11"/>
      <c r="X4" s="11"/>
      <c r="Y4" s="11"/>
      <c r="Z4" s="11" t="s">
        <v>32</v>
      </c>
      <c r="AA4" s="11"/>
      <c r="AB4" s="11"/>
      <c r="AC4" s="11"/>
      <c r="AD4" s="11"/>
      <c r="AE4" s="11"/>
      <c r="AF4" s="11"/>
      <c r="AG4" s="11"/>
    </row>
    <row r="5" spans="1:35" ht="18.75" x14ac:dyDescent="0.3">
      <c r="B5" s="110" t="str">
        <f ca="1">RIGHT(CELL("nomfichier",A1),LEN(CELL("nomfichier",A1))-FIND("]",CELL("nomfichier",A1)))</f>
        <v>BJ1</v>
      </c>
      <c r="C5" s="110"/>
      <c r="D5" s="110"/>
      <c r="E5" s="110"/>
      <c r="Q5" s="10"/>
      <c r="R5" s="10"/>
      <c r="S5" s="10"/>
      <c r="U5" s="11"/>
      <c r="V5" s="70"/>
      <c r="W5" s="11"/>
      <c r="X5" s="11"/>
      <c r="Y5" s="49"/>
      <c r="AA5" s="11"/>
      <c r="AB5" s="11"/>
      <c r="AC5" s="11"/>
      <c r="AD5" s="11"/>
      <c r="AE5" s="11"/>
      <c r="AF5" s="11"/>
      <c r="AG5" s="11"/>
    </row>
    <row r="6" spans="1:35" x14ac:dyDescent="0.25">
      <c r="O6" s="32"/>
      <c r="U6" s="11"/>
      <c r="V6" s="11"/>
      <c r="W6" s="11"/>
      <c r="X6" s="11"/>
      <c r="Y6" s="11"/>
      <c r="AA6" s="11"/>
      <c r="AB6" s="11"/>
      <c r="AC6" s="11"/>
      <c r="AD6" s="11"/>
      <c r="AE6" s="11"/>
      <c r="AF6" s="11"/>
      <c r="AG6" s="11"/>
    </row>
    <row r="7" spans="1:35" x14ac:dyDescent="0.25">
      <c r="U7" s="11"/>
      <c r="W7" s="11"/>
      <c r="X7" s="11"/>
      <c r="Y7" s="11"/>
      <c r="AA7" s="11"/>
      <c r="AB7" s="11"/>
      <c r="AC7" s="11"/>
      <c r="AD7" s="11"/>
      <c r="AE7" s="11"/>
      <c r="AF7" s="11"/>
      <c r="AG7" s="11"/>
    </row>
    <row r="8" spans="1:35" ht="24.95" customHeight="1" x14ac:dyDescent="0.25">
      <c r="B8" s="101" t="str">
        <f>"JANVIER"&amp;" "&amp;Année1</f>
        <v>JANVIER 2018</v>
      </c>
      <c r="C8" s="102"/>
      <c r="D8" s="103"/>
      <c r="E8" s="101" t="str">
        <f>"FEVRIER"&amp;" "&amp;Année1</f>
        <v>FEVRIER 2018</v>
      </c>
      <c r="F8" s="102"/>
      <c r="G8" s="103"/>
      <c r="H8" s="101" t="str">
        <f>"MARS"&amp;" "&amp;Année1</f>
        <v>MARS 2018</v>
      </c>
      <c r="I8" s="102"/>
      <c r="J8" s="103"/>
      <c r="K8" s="101" t="str">
        <f>"AVRIL"&amp;" "&amp;Année1</f>
        <v>AVRIL 2018</v>
      </c>
      <c r="L8" s="102"/>
      <c r="M8" s="103"/>
      <c r="N8" s="101" t="str">
        <f>"MAI"&amp;" "&amp;Année1</f>
        <v>MAI 2018</v>
      </c>
      <c r="O8" s="102"/>
      <c r="P8" s="103"/>
      <c r="Q8" s="101" t="str">
        <f>"JUIN"&amp;" "&amp;Année1</f>
        <v>JUIN 2018</v>
      </c>
      <c r="R8" s="102"/>
      <c r="S8" s="103"/>
      <c r="U8" s="11"/>
      <c r="V8" s="11"/>
      <c r="W8" s="11"/>
      <c r="X8" s="11"/>
      <c r="Y8" s="11"/>
      <c r="AA8" s="11"/>
      <c r="AB8" s="11"/>
      <c r="AC8" s="11"/>
      <c r="AD8" s="11"/>
      <c r="AE8" s="11"/>
      <c r="AF8" s="11"/>
      <c r="AG8" s="49"/>
    </row>
    <row r="9" spans="1:35" x14ac:dyDescent="0.25">
      <c r="B9" s="15">
        <f>DATE(Année1,1,1)</f>
        <v>43101</v>
      </c>
      <c r="C9" s="50"/>
      <c r="D9" s="51" t="str">
        <f>IF(WEEKDAY(B9)=2,"S"&amp;WEEKNUM(DATE(Année1,MONTH(B9),DAY(B9)),21),"")</f>
        <v>S1</v>
      </c>
      <c r="E9" s="21">
        <f>DATE(Année1,2,1)</f>
        <v>43132</v>
      </c>
      <c r="F9" s="130"/>
      <c r="G9" s="51" t="str">
        <f t="shared" ref="G9:G39" si="0">IF(WEEKDAY(E9)=2,"S"&amp;WEEKNUM(DATE(Année1,MONTH(E9),DAY(E9)),21),"")</f>
        <v/>
      </c>
      <c r="H9" s="21">
        <f>DATE(Année1,3,1)</f>
        <v>43160</v>
      </c>
      <c r="I9" s="131"/>
      <c r="J9" s="51" t="str">
        <f t="shared" ref="J9:J39" si="1">IF(WEEKDAY(H9)=2,"S"&amp;WEEKNUM(DATE(Année1,MONTH(H9),DAY(H9)),21),"")</f>
        <v/>
      </c>
      <c r="K9" s="15">
        <f>DATE(Année1,4,1)</f>
        <v>43191</v>
      </c>
      <c r="L9" s="50"/>
      <c r="M9" s="51" t="str">
        <f t="shared" ref="M9:M39" si="2">IF(WEEKDAY(K9)=2,"S"&amp;WEEKNUM(DATE(Année1,MONTH(K9),DAY(K9)),21),"")</f>
        <v/>
      </c>
      <c r="N9" s="15">
        <f>DATE(Année1,5,1)</f>
        <v>43221</v>
      </c>
      <c r="O9" s="50"/>
      <c r="P9" s="51" t="str">
        <f t="shared" ref="P9:P39" si="3">IF(WEEKDAY(N9)=2,"S"&amp;WEEKNUM(DATE(Année1,MONTH(N9),DAY(N9)),21),"")</f>
        <v/>
      </c>
      <c r="Q9" s="126">
        <f>DATE(Année1,6,1)</f>
        <v>43252</v>
      </c>
      <c r="R9" s="127"/>
      <c r="S9" s="51" t="str">
        <f t="shared" ref="S9:S39" si="4">IF(WEEKDAY(Q9)=2,"S"&amp;WEEKNUM(DATE(Année1,MONTH(Q9),DAY(Q9)),21),"")</f>
        <v/>
      </c>
      <c r="U9" s="11"/>
      <c r="V9" s="11"/>
      <c r="W9" s="11"/>
      <c r="X9" s="39"/>
      <c r="Y9" s="11"/>
      <c r="Z9" s="11"/>
      <c r="AA9" s="11"/>
      <c r="AB9" s="11"/>
      <c r="AC9" s="11"/>
      <c r="AD9" s="11"/>
      <c r="AE9" s="11"/>
      <c r="AF9" s="11"/>
      <c r="AG9" s="49"/>
    </row>
    <row r="10" spans="1:35" ht="15.75" x14ac:dyDescent="0.25">
      <c r="B10" s="23">
        <f>B9+1</f>
        <v>43102</v>
      </c>
      <c r="C10" s="84"/>
      <c r="D10" s="51" t="str">
        <f t="shared" ref="D10:D39" si="5">IF(WEEKDAY(B10)=2,"S"&amp;WEEKNUM(DATE(Année1,MONTH(B10),DAY(B10)),21),"")</f>
        <v/>
      </c>
      <c r="E10" s="28">
        <f>IF(E9="","",IF(E9=EOMONTH(E9,0),"",E9+1))</f>
        <v>43133</v>
      </c>
      <c r="F10" s="29"/>
      <c r="G10" s="51" t="str">
        <f t="shared" si="0"/>
        <v/>
      </c>
      <c r="H10" s="28">
        <f t="shared" ref="H10:H25" si="6">H9+1</f>
        <v>43161</v>
      </c>
      <c r="I10" s="29"/>
      <c r="J10" s="51" t="str">
        <f t="shared" si="1"/>
        <v/>
      </c>
      <c r="K10" s="14">
        <f t="shared" ref="K10:K25" si="7">K9+1</f>
        <v>43192</v>
      </c>
      <c r="L10" s="128"/>
      <c r="M10" s="51" t="str">
        <f t="shared" si="2"/>
        <v>S14</v>
      </c>
      <c r="N10" s="23">
        <f t="shared" ref="N10:Q25" si="8">N9+1</f>
        <v>43222</v>
      </c>
      <c r="O10" s="24"/>
      <c r="P10" s="51" t="str">
        <f t="shared" si="3"/>
        <v/>
      </c>
      <c r="Q10" s="28">
        <f t="shared" si="8"/>
        <v>43253</v>
      </c>
      <c r="R10" s="29"/>
      <c r="S10" s="51" t="str">
        <f t="shared" si="4"/>
        <v/>
      </c>
      <c r="U10" s="11"/>
      <c r="V10" s="39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49"/>
    </row>
    <row r="11" spans="1:35" ht="15.75" x14ac:dyDescent="0.25">
      <c r="B11" s="23">
        <f>B10+1</f>
        <v>43103</v>
      </c>
      <c r="C11" s="84"/>
      <c r="D11" s="51" t="str">
        <f t="shared" si="5"/>
        <v/>
      </c>
      <c r="E11" s="28">
        <f t="shared" ref="E11:E36" si="9">IF(E10="","",IF(E10=EOMONTH(E10,0),"",E10+1))</f>
        <v>43134</v>
      </c>
      <c r="F11" s="29"/>
      <c r="G11" s="51" t="str">
        <f t="shared" si="0"/>
        <v/>
      </c>
      <c r="H11" s="28">
        <f t="shared" si="6"/>
        <v>43162</v>
      </c>
      <c r="I11" s="72"/>
      <c r="J11" s="51" t="str">
        <f t="shared" si="1"/>
        <v/>
      </c>
      <c r="K11" s="23">
        <f t="shared" si="7"/>
        <v>43193</v>
      </c>
      <c r="L11" s="69"/>
      <c r="M11" s="51" t="str">
        <f t="shared" si="2"/>
        <v/>
      </c>
      <c r="N11" s="23">
        <f t="shared" si="8"/>
        <v>43223</v>
      </c>
      <c r="O11" s="24"/>
      <c r="P11" s="51" t="str">
        <f t="shared" si="3"/>
        <v/>
      </c>
      <c r="Q11" s="28">
        <f t="shared" si="8"/>
        <v>43254</v>
      </c>
      <c r="R11" s="29"/>
      <c r="S11" s="51" t="str">
        <f t="shared" si="4"/>
        <v/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49"/>
    </row>
    <row r="12" spans="1:35" x14ac:dyDescent="0.25">
      <c r="B12" s="23">
        <f t="shared" ref="B12:B39" si="10">B11+1</f>
        <v>43104</v>
      </c>
      <c r="C12" s="84"/>
      <c r="D12" s="51" t="str">
        <f t="shared" si="5"/>
        <v/>
      </c>
      <c r="E12" s="28">
        <f t="shared" si="9"/>
        <v>43135</v>
      </c>
      <c r="F12" s="29"/>
      <c r="G12" s="51" t="str">
        <f t="shared" si="0"/>
        <v/>
      </c>
      <c r="H12" s="28">
        <f t="shared" si="6"/>
        <v>43163</v>
      </c>
      <c r="I12" s="29"/>
      <c r="J12" s="51" t="str">
        <f t="shared" si="1"/>
        <v/>
      </c>
      <c r="K12" s="23">
        <f t="shared" si="7"/>
        <v>43194</v>
      </c>
      <c r="L12" s="57"/>
      <c r="M12" s="51" t="str">
        <f t="shared" si="2"/>
        <v/>
      </c>
      <c r="N12" s="28">
        <f t="shared" si="8"/>
        <v>43224</v>
      </c>
      <c r="O12" s="29"/>
      <c r="P12" s="51" t="str">
        <f t="shared" si="3"/>
        <v/>
      </c>
      <c r="Q12" s="23">
        <f t="shared" si="8"/>
        <v>43255</v>
      </c>
      <c r="R12" s="24"/>
      <c r="S12" s="51" t="str">
        <f t="shared" si="4"/>
        <v>S23</v>
      </c>
      <c r="U12" s="11"/>
      <c r="V12" s="39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49"/>
    </row>
    <row r="13" spans="1:35" ht="15.75" x14ac:dyDescent="0.25">
      <c r="B13" s="28">
        <f t="shared" si="10"/>
        <v>43105</v>
      </c>
      <c r="C13" s="29"/>
      <c r="D13" s="51" t="str">
        <f t="shared" si="5"/>
        <v/>
      </c>
      <c r="E13" s="23">
        <f t="shared" si="9"/>
        <v>43136</v>
      </c>
      <c r="F13" s="69"/>
      <c r="G13" s="51" t="str">
        <f t="shared" si="0"/>
        <v>S6</v>
      </c>
      <c r="H13" s="23">
        <f t="shared" si="6"/>
        <v>43164</v>
      </c>
      <c r="I13" s="69"/>
      <c r="J13" s="51" t="str">
        <f t="shared" si="1"/>
        <v>S10</v>
      </c>
      <c r="K13" s="23">
        <f t="shared" si="7"/>
        <v>43195</v>
      </c>
      <c r="L13" s="24"/>
      <c r="M13" s="51" t="str">
        <f t="shared" si="2"/>
        <v/>
      </c>
      <c r="N13" s="28">
        <f t="shared" si="8"/>
        <v>43225</v>
      </c>
      <c r="O13" s="29"/>
      <c r="P13" s="51" t="str">
        <f t="shared" si="3"/>
        <v/>
      </c>
      <c r="Q13" s="23">
        <f t="shared" si="8"/>
        <v>43256</v>
      </c>
      <c r="R13" s="24"/>
      <c r="S13" s="51" t="str">
        <f t="shared" si="4"/>
        <v/>
      </c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35" ht="15.75" x14ac:dyDescent="0.25">
      <c r="B14" s="28">
        <f t="shared" si="10"/>
        <v>43106</v>
      </c>
      <c r="C14" s="29"/>
      <c r="D14" s="51" t="str">
        <f t="shared" si="5"/>
        <v/>
      </c>
      <c r="E14" s="23">
        <f t="shared" si="9"/>
        <v>43137</v>
      </c>
      <c r="F14" s="24"/>
      <c r="G14" s="51" t="str">
        <f t="shared" si="0"/>
        <v/>
      </c>
      <c r="H14" s="23">
        <f t="shared" si="6"/>
        <v>43165</v>
      </c>
      <c r="I14" s="69">
        <v>35</v>
      </c>
      <c r="J14" s="51" t="str">
        <f t="shared" si="1"/>
        <v/>
      </c>
      <c r="K14" s="28">
        <f t="shared" si="7"/>
        <v>43196</v>
      </c>
      <c r="L14" s="29"/>
      <c r="M14" s="51" t="str">
        <f t="shared" si="2"/>
        <v/>
      </c>
      <c r="N14" s="28">
        <f t="shared" si="8"/>
        <v>43226</v>
      </c>
      <c r="O14" s="29"/>
      <c r="P14" s="51" t="str">
        <f t="shared" si="3"/>
        <v/>
      </c>
      <c r="Q14" s="23">
        <f t="shared" si="8"/>
        <v>43257</v>
      </c>
      <c r="R14" s="24"/>
      <c r="S14" s="51" t="str">
        <f t="shared" si="4"/>
        <v/>
      </c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35" ht="15.75" x14ac:dyDescent="0.25">
      <c r="B15" s="28">
        <f t="shared" si="10"/>
        <v>43107</v>
      </c>
      <c r="C15" s="29"/>
      <c r="D15" s="51" t="str">
        <f t="shared" si="5"/>
        <v/>
      </c>
      <c r="E15" s="23">
        <f t="shared" si="9"/>
        <v>43138</v>
      </c>
      <c r="F15" s="132"/>
      <c r="G15" s="51" t="str">
        <f t="shared" si="0"/>
        <v/>
      </c>
      <c r="H15" s="23">
        <f t="shared" si="6"/>
        <v>43166</v>
      </c>
      <c r="I15" s="69"/>
      <c r="J15" s="51" t="str">
        <f t="shared" si="1"/>
        <v/>
      </c>
      <c r="K15" s="28">
        <f t="shared" si="7"/>
        <v>43197</v>
      </c>
      <c r="L15" s="29"/>
      <c r="M15" s="51" t="str">
        <f t="shared" si="2"/>
        <v/>
      </c>
      <c r="N15" s="23">
        <f t="shared" si="8"/>
        <v>43227</v>
      </c>
      <c r="O15" s="69"/>
      <c r="P15" s="51" t="str">
        <f t="shared" si="3"/>
        <v>S19</v>
      </c>
      <c r="Q15" s="23">
        <f t="shared" si="8"/>
        <v>43258</v>
      </c>
      <c r="R15" s="24"/>
      <c r="S15" s="51" t="str">
        <f t="shared" si="4"/>
        <v/>
      </c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35" ht="15.75" customHeight="1" x14ac:dyDescent="0.25">
      <c r="B16" s="23">
        <f t="shared" si="10"/>
        <v>43108</v>
      </c>
      <c r="C16" s="24"/>
      <c r="D16" s="51" t="str">
        <f>IF(WEEKDAY(B16)=2,"S"&amp;WEEKNUM(DATE(Année1,MONTH(B16),DAY(B16)),21),"")</f>
        <v>S2</v>
      </c>
      <c r="E16" s="23">
        <f t="shared" si="9"/>
        <v>43139</v>
      </c>
      <c r="F16" s="24"/>
      <c r="G16" s="51" t="str">
        <f t="shared" si="0"/>
        <v/>
      </c>
      <c r="H16" s="23">
        <f t="shared" si="6"/>
        <v>43167</v>
      </c>
      <c r="I16" s="24"/>
      <c r="J16" s="51" t="str">
        <f t="shared" si="1"/>
        <v/>
      </c>
      <c r="K16" s="28">
        <f t="shared" si="7"/>
        <v>43198</v>
      </c>
      <c r="L16" s="29"/>
      <c r="M16" s="51" t="str">
        <f t="shared" si="2"/>
        <v/>
      </c>
      <c r="N16" s="14">
        <f t="shared" si="8"/>
        <v>43228</v>
      </c>
      <c r="O16" s="13"/>
      <c r="P16" s="51" t="str">
        <f t="shared" si="3"/>
        <v/>
      </c>
      <c r="Q16" s="28">
        <f t="shared" si="8"/>
        <v>43259</v>
      </c>
      <c r="R16" s="29"/>
      <c r="S16" s="51" t="str">
        <f t="shared" si="4"/>
        <v/>
      </c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2:35" ht="15.75" customHeight="1" x14ac:dyDescent="0.25">
      <c r="B17" s="23">
        <f t="shared" si="10"/>
        <v>43109</v>
      </c>
      <c r="C17" s="69">
        <v>35</v>
      </c>
      <c r="D17" s="51" t="str">
        <f t="shared" si="5"/>
        <v/>
      </c>
      <c r="E17" s="28">
        <f t="shared" si="9"/>
        <v>43140</v>
      </c>
      <c r="F17" s="29"/>
      <c r="G17" s="51" t="str">
        <f t="shared" si="0"/>
        <v/>
      </c>
      <c r="H17" s="28">
        <f t="shared" si="6"/>
        <v>43168</v>
      </c>
      <c r="I17" s="29"/>
      <c r="J17" s="51" t="str">
        <f t="shared" si="1"/>
        <v/>
      </c>
      <c r="K17" s="23">
        <f t="shared" si="7"/>
        <v>43199</v>
      </c>
      <c r="L17" s="69"/>
      <c r="M17" s="51" t="str">
        <f t="shared" si="2"/>
        <v>S15</v>
      </c>
      <c r="N17" s="23">
        <f t="shared" si="8"/>
        <v>43229</v>
      </c>
      <c r="O17" s="24"/>
      <c r="P17" s="51" t="str">
        <f t="shared" si="3"/>
        <v/>
      </c>
      <c r="Q17" s="28">
        <f t="shared" si="8"/>
        <v>43260</v>
      </c>
      <c r="R17" s="72"/>
      <c r="S17" s="51" t="str">
        <f t="shared" si="4"/>
        <v/>
      </c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2:35" ht="15.75" x14ac:dyDescent="0.25">
      <c r="B18" s="23">
        <f t="shared" si="10"/>
        <v>43110</v>
      </c>
      <c r="C18" s="24"/>
      <c r="D18" s="51" t="str">
        <f t="shared" si="5"/>
        <v/>
      </c>
      <c r="E18" s="28">
        <f t="shared" si="9"/>
        <v>43141</v>
      </c>
      <c r="F18" s="29"/>
      <c r="G18" s="51" t="str">
        <f t="shared" si="0"/>
        <v/>
      </c>
      <c r="H18" s="28">
        <f t="shared" si="6"/>
        <v>43169</v>
      </c>
      <c r="I18" s="29"/>
      <c r="J18" s="51" t="str">
        <f t="shared" si="1"/>
        <v/>
      </c>
      <c r="K18" s="23">
        <f t="shared" si="7"/>
        <v>43200</v>
      </c>
      <c r="L18" s="69"/>
      <c r="M18" s="51" t="str">
        <f t="shared" si="2"/>
        <v/>
      </c>
      <c r="N18" s="14">
        <f t="shared" si="8"/>
        <v>43230</v>
      </c>
      <c r="O18" s="13"/>
      <c r="P18" s="51" t="str">
        <f t="shared" si="3"/>
        <v/>
      </c>
      <c r="Q18" s="28">
        <f t="shared" si="8"/>
        <v>43261</v>
      </c>
      <c r="R18" s="29"/>
      <c r="S18" s="51" t="str">
        <f t="shared" si="4"/>
        <v/>
      </c>
      <c r="U18" s="11"/>
      <c r="V18" s="11"/>
      <c r="W18" s="11"/>
      <c r="X18" s="11"/>
      <c r="Y18" s="11"/>
      <c r="Z18" s="11"/>
      <c r="AA18" s="11"/>
      <c r="AB18" s="11"/>
      <c r="AC18" s="35"/>
      <c r="AD18" s="11"/>
      <c r="AE18" s="11"/>
      <c r="AF18" s="11"/>
      <c r="AG18" s="11"/>
      <c r="AH18" s="11"/>
      <c r="AI18" s="11"/>
    </row>
    <row r="19" spans="2:35" ht="15.75" x14ac:dyDescent="0.25">
      <c r="B19" s="23">
        <f t="shared" si="10"/>
        <v>43111</v>
      </c>
      <c r="C19" s="24"/>
      <c r="D19" s="51" t="str">
        <f t="shared" si="5"/>
        <v/>
      </c>
      <c r="E19" s="28">
        <f t="shared" si="9"/>
        <v>43142</v>
      </c>
      <c r="F19" s="72"/>
      <c r="G19" s="51" t="str">
        <f t="shared" si="0"/>
        <v/>
      </c>
      <c r="H19" s="28">
        <f t="shared" si="6"/>
        <v>43170</v>
      </c>
      <c r="I19" s="29"/>
      <c r="J19" s="51" t="str">
        <f t="shared" si="1"/>
        <v/>
      </c>
      <c r="K19" s="23">
        <f t="shared" si="7"/>
        <v>43201</v>
      </c>
      <c r="L19" s="24"/>
      <c r="M19" s="51" t="str">
        <f t="shared" si="2"/>
        <v/>
      </c>
      <c r="N19" s="28">
        <f t="shared" si="8"/>
        <v>43231</v>
      </c>
      <c r="O19" s="29"/>
      <c r="P19" s="51" t="str">
        <f t="shared" si="3"/>
        <v/>
      </c>
      <c r="Q19" s="23">
        <f t="shared" si="8"/>
        <v>43262</v>
      </c>
      <c r="R19" s="24"/>
      <c r="S19" s="51" t="str">
        <f t="shared" si="4"/>
        <v>S24</v>
      </c>
      <c r="U19" s="35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</row>
    <row r="20" spans="2:35" ht="15.75" x14ac:dyDescent="0.25">
      <c r="B20" s="28">
        <f t="shared" si="10"/>
        <v>43112</v>
      </c>
      <c r="C20" s="29"/>
      <c r="D20" s="51" t="str">
        <f t="shared" si="5"/>
        <v/>
      </c>
      <c r="E20" s="23">
        <f t="shared" si="9"/>
        <v>43143</v>
      </c>
      <c r="F20" s="69"/>
      <c r="G20" s="51" t="str">
        <f t="shared" si="0"/>
        <v>S7</v>
      </c>
      <c r="H20" s="23">
        <f t="shared" si="6"/>
        <v>43171</v>
      </c>
      <c r="I20" s="24"/>
      <c r="J20" s="51" t="str">
        <f t="shared" si="1"/>
        <v>S11</v>
      </c>
      <c r="K20" s="23">
        <f t="shared" si="7"/>
        <v>43202</v>
      </c>
      <c r="L20" s="24"/>
      <c r="M20" s="51" t="str">
        <f t="shared" si="2"/>
        <v/>
      </c>
      <c r="N20" s="28">
        <f t="shared" si="8"/>
        <v>43232</v>
      </c>
      <c r="O20" s="29"/>
      <c r="P20" s="51" t="str">
        <f t="shared" si="3"/>
        <v/>
      </c>
      <c r="Q20" s="23">
        <f t="shared" si="8"/>
        <v>43263</v>
      </c>
      <c r="R20" s="24"/>
      <c r="S20" s="51" t="str">
        <f t="shared" si="4"/>
        <v/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2:35" ht="15.75" x14ac:dyDescent="0.25">
      <c r="B21" s="28">
        <f t="shared" si="10"/>
        <v>43113</v>
      </c>
      <c r="C21" s="72"/>
      <c r="D21" s="51" t="str">
        <f t="shared" si="5"/>
        <v/>
      </c>
      <c r="E21" s="23">
        <f t="shared" si="9"/>
        <v>43144</v>
      </c>
      <c r="F21" s="69">
        <v>35</v>
      </c>
      <c r="G21" s="51" t="str">
        <f t="shared" si="0"/>
        <v/>
      </c>
      <c r="H21" s="23">
        <f t="shared" si="6"/>
        <v>43172</v>
      </c>
      <c r="I21" s="69">
        <v>35</v>
      </c>
      <c r="J21" s="51" t="str">
        <f t="shared" si="1"/>
        <v/>
      </c>
      <c r="K21" s="28">
        <f t="shared" si="7"/>
        <v>43203</v>
      </c>
      <c r="L21" s="72"/>
      <c r="M21" s="51" t="str">
        <f t="shared" si="2"/>
        <v/>
      </c>
      <c r="N21" s="28">
        <f t="shared" si="8"/>
        <v>43233</v>
      </c>
      <c r="O21" s="29"/>
      <c r="P21" s="51" t="str">
        <f t="shared" si="3"/>
        <v/>
      </c>
      <c r="Q21" s="23">
        <f t="shared" si="8"/>
        <v>43264</v>
      </c>
      <c r="R21" s="24"/>
      <c r="S21" s="51" t="str">
        <f t="shared" si="4"/>
        <v/>
      </c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</row>
    <row r="22" spans="2:35" ht="15.75" x14ac:dyDescent="0.25">
      <c r="B22" s="28">
        <f t="shared" si="10"/>
        <v>43114</v>
      </c>
      <c r="C22" s="29"/>
      <c r="D22" s="51" t="str">
        <f t="shared" si="5"/>
        <v/>
      </c>
      <c r="E22" s="23">
        <f t="shared" si="9"/>
        <v>43145</v>
      </c>
      <c r="F22" s="69"/>
      <c r="G22" s="51" t="str">
        <f t="shared" si="0"/>
        <v/>
      </c>
      <c r="H22" s="23">
        <f t="shared" si="6"/>
        <v>43173</v>
      </c>
      <c r="I22" s="24"/>
      <c r="J22" s="51" t="str">
        <f t="shared" si="1"/>
        <v/>
      </c>
      <c r="K22" s="28">
        <f t="shared" si="7"/>
        <v>43204</v>
      </c>
      <c r="L22" s="29"/>
      <c r="M22" s="51" t="str">
        <f t="shared" si="2"/>
        <v/>
      </c>
      <c r="N22" s="23">
        <f t="shared" si="8"/>
        <v>43234</v>
      </c>
      <c r="O22" s="24"/>
      <c r="P22" s="51" t="str">
        <f t="shared" si="3"/>
        <v>S20</v>
      </c>
      <c r="Q22" s="23">
        <f t="shared" si="8"/>
        <v>43265</v>
      </c>
      <c r="R22" s="24"/>
      <c r="S22" s="51" t="str">
        <f t="shared" si="4"/>
        <v/>
      </c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2:35" ht="15.75" x14ac:dyDescent="0.25">
      <c r="B23" s="23">
        <f t="shared" si="10"/>
        <v>43115</v>
      </c>
      <c r="C23" s="24"/>
      <c r="D23" s="51" t="str">
        <f>IF(WEEKDAY(B23)=2,"S"&amp;WEEKNUM(DATE(Année1,MONTH(B23),DAY(B23)),21),"")</f>
        <v>S3</v>
      </c>
      <c r="E23" s="23">
        <f t="shared" si="9"/>
        <v>43146</v>
      </c>
      <c r="F23" s="24"/>
      <c r="G23" s="51" t="str">
        <f t="shared" si="0"/>
        <v/>
      </c>
      <c r="H23" s="23">
        <f t="shared" si="6"/>
        <v>43174</v>
      </c>
      <c r="I23" s="24"/>
      <c r="J23" s="51" t="str">
        <f t="shared" si="1"/>
        <v/>
      </c>
      <c r="K23" s="28">
        <f t="shared" si="7"/>
        <v>43205</v>
      </c>
      <c r="L23" s="29"/>
      <c r="M23" s="51" t="str">
        <f t="shared" si="2"/>
        <v/>
      </c>
      <c r="N23" s="23">
        <f t="shared" si="8"/>
        <v>43235</v>
      </c>
      <c r="O23" s="24"/>
      <c r="P23" s="51" t="str">
        <f t="shared" si="3"/>
        <v/>
      </c>
      <c r="Q23" s="28">
        <f t="shared" si="8"/>
        <v>43266</v>
      </c>
      <c r="R23" s="72"/>
      <c r="S23" s="51" t="str">
        <f t="shared" si="4"/>
        <v/>
      </c>
      <c r="T23" s="49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</row>
    <row r="24" spans="2:35" ht="15.75" x14ac:dyDescent="0.25">
      <c r="B24" s="23">
        <f t="shared" si="10"/>
        <v>43116</v>
      </c>
      <c r="C24" s="69">
        <v>35</v>
      </c>
      <c r="D24" s="51" t="str">
        <f t="shared" si="5"/>
        <v/>
      </c>
      <c r="E24" s="28">
        <f t="shared" si="9"/>
        <v>43147</v>
      </c>
      <c r="F24" s="29"/>
      <c r="G24" s="51" t="str">
        <f t="shared" si="0"/>
        <v/>
      </c>
      <c r="H24" s="28">
        <f t="shared" si="6"/>
        <v>43175</v>
      </c>
      <c r="I24" s="72"/>
      <c r="J24" s="51" t="str">
        <f t="shared" si="1"/>
        <v/>
      </c>
      <c r="K24" s="23">
        <f t="shared" si="7"/>
        <v>43206</v>
      </c>
      <c r="L24" s="69"/>
      <c r="M24" s="51" t="str">
        <f t="shared" si="2"/>
        <v>S16</v>
      </c>
      <c r="N24" s="23">
        <f t="shared" si="8"/>
        <v>43236</v>
      </c>
      <c r="O24" s="24"/>
      <c r="P24" s="51" t="str">
        <f t="shared" si="3"/>
        <v/>
      </c>
      <c r="Q24" s="28">
        <f t="shared" si="8"/>
        <v>43267</v>
      </c>
      <c r="R24" s="29"/>
      <c r="S24" s="51" t="str">
        <f t="shared" si="4"/>
        <v/>
      </c>
      <c r="T24" s="49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2:35" ht="15.75" x14ac:dyDescent="0.25">
      <c r="B25" s="23">
        <f t="shared" si="10"/>
        <v>43117</v>
      </c>
      <c r="C25" s="24"/>
      <c r="D25" s="51" t="str">
        <f t="shared" si="5"/>
        <v/>
      </c>
      <c r="E25" s="28">
        <f t="shared" si="9"/>
        <v>43148</v>
      </c>
      <c r="F25" s="72"/>
      <c r="G25" s="51" t="str">
        <f t="shared" si="0"/>
        <v/>
      </c>
      <c r="H25" s="28">
        <f t="shared" si="6"/>
        <v>43176</v>
      </c>
      <c r="I25" s="29"/>
      <c r="J25" s="51" t="str">
        <f t="shared" si="1"/>
        <v/>
      </c>
      <c r="K25" s="23">
        <f t="shared" si="7"/>
        <v>43207</v>
      </c>
      <c r="L25" s="24"/>
      <c r="M25" s="51" t="str">
        <f t="shared" si="2"/>
        <v/>
      </c>
      <c r="N25" s="23">
        <f t="shared" si="8"/>
        <v>43237</v>
      </c>
      <c r="O25" s="24"/>
      <c r="P25" s="51" t="str">
        <f t="shared" si="3"/>
        <v/>
      </c>
      <c r="Q25" s="28">
        <f t="shared" si="8"/>
        <v>43268</v>
      </c>
      <c r="R25" s="29"/>
      <c r="S25" s="51" t="str">
        <f t="shared" si="4"/>
        <v/>
      </c>
      <c r="T25" s="49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2:35" x14ac:dyDescent="0.25">
      <c r="B26" s="23">
        <f t="shared" si="10"/>
        <v>43118</v>
      </c>
      <c r="C26" s="24"/>
      <c r="D26" s="51" t="str">
        <f t="shared" si="5"/>
        <v/>
      </c>
      <c r="E26" s="28">
        <f t="shared" si="9"/>
        <v>43149</v>
      </c>
      <c r="F26" s="29"/>
      <c r="G26" s="51" t="str">
        <f t="shared" si="0"/>
        <v/>
      </c>
      <c r="H26" s="28">
        <f t="shared" ref="H26:H39" si="11">H25+1</f>
        <v>43177</v>
      </c>
      <c r="I26" s="29"/>
      <c r="J26" s="51" t="str">
        <f t="shared" si="1"/>
        <v/>
      </c>
      <c r="K26" s="23">
        <f t="shared" ref="K26:K38" si="12">K25+1</f>
        <v>43208</v>
      </c>
      <c r="L26" s="24"/>
      <c r="M26" s="51" t="str">
        <f t="shared" si="2"/>
        <v/>
      </c>
      <c r="N26" s="28">
        <f t="shared" ref="N26:Q26" si="13">N25+1</f>
        <v>43238</v>
      </c>
      <c r="O26" s="29"/>
      <c r="P26" s="51" t="str">
        <f t="shared" si="3"/>
        <v/>
      </c>
      <c r="Q26" s="23">
        <f t="shared" si="13"/>
        <v>43269</v>
      </c>
      <c r="R26" s="24"/>
      <c r="S26" s="51" t="str">
        <f t="shared" si="4"/>
        <v>S25</v>
      </c>
      <c r="T26" s="49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2:35" x14ac:dyDescent="0.25">
      <c r="B27" s="28">
        <f t="shared" si="10"/>
        <v>43119</v>
      </c>
      <c r="C27" s="29"/>
      <c r="D27" s="51" t="str">
        <f t="shared" si="5"/>
        <v/>
      </c>
      <c r="E27" s="23">
        <f t="shared" si="9"/>
        <v>43150</v>
      </c>
      <c r="F27" s="24"/>
      <c r="G27" s="51" t="str">
        <f t="shared" si="0"/>
        <v>S8</v>
      </c>
      <c r="H27" s="23">
        <f t="shared" si="11"/>
        <v>43178</v>
      </c>
      <c r="I27" s="24"/>
      <c r="J27" s="51" t="str">
        <f t="shared" si="1"/>
        <v>S12</v>
      </c>
      <c r="K27" s="23">
        <f t="shared" si="12"/>
        <v>43209</v>
      </c>
      <c r="L27" s="24"/>
      <c r="M27" s="51" t="str">
        <f t="shared" si="2"/>
        <v/>
      </c>
      <c r="N27" s="28">
        <f t="shared" ref="N27:Q39" si="14">N26+1</f>
        <v>43239</v>
      </c>
      <c r="O27" s="29"/>
      <c r="P27" s="51" t="str">
        <f t="shared" si="3"/>
        <v/>
      </c>
      <c r="Q27" s="23">
        <f t="shared" si="14"/>
        <v>43270</v>
      </c>
      <c r="R27" s="24"/>
      <c r="S27" s="51" t="str">
        <f t="shared" si="4"/>
        <v/>
      </c>
      <c r="T27" s="49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</row>
    <row r="28" spans="2:35" ht="15.75" x14ac:dyDescent="0.25">
      <c r="B28" s="28">
        <f t="shared" si="10"/>
        <v>43120</v>
      </c>
      <c r="C28" s="29"/>
      <c r="D28" s="51" t="str">
        <f t="shared" si="5"/>
        <v/>
      </c>
      <c r="E28" s="23">
        <f t="shared" si="9"/>
        <v>43151</v>
      </c>
      <c r="F28" s="69">
        <v>35</v>
      </c>
      <c r="G28" s="51" t="str">
        <f t="shared" si="0"/>
        <v/>
      </c>
      <c r="H28" s="23">
        <f t="shared" si="11"/>
        <v>43179</v>
      </c>
      <c r="I28" s="69">
        <v>35</v>
      </c>
      <c r="J28" s="51" t="str">
        <f t="shared" si="1"/>
        <v/>
      </c>
      <c r="K28" s="28">
        <f t="shared" si="12"/>
        <v>43210</v>
      </c>
      <c r="L28" s="29"/>
      <c r="M28" s="51" t="str">
        <f t="shared" si="2"/>
        <v/>
      </c>
      <c r="N28" s="28">
        <f t="shared" si="14"/>
        <v>43240</v>
      </c>
      <c r="O28" s="29"/>
      <c r="P28" s="51" t="str">
        <f t="shared" si="3"/>
        <v/>
      </c>
      <c r="Q28" s="23">
        <f t="shared" si="14"/>
        <v>43271</v>
      </c>
      <c r="R28" s="24"/>
      <c r="S28" s="51" t="str">
        <f t="shared" si="4"/>
        <v/>
      </c>
      <c r="T28" s="49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49"/>
    </row>
    <row r="29" spans="2:35" ht="15.75" x14ac:dyDescent="0.25">
      <c r="B29" s="28">
        <f t="shared" si="10"/>
        <v>43121</v>
      </c>
      <c r="C29" s="72"/>
      <c r="D29" s="51" t="str">
        <f t="shared" si="5"/>
        <v/>
      </c>
      <c r="E29" s="23">
        <f t="shared" si="9"/>
        <v>43152</v>
      </c>
      <c r="F29" s="24"/>
      <c r="G29" s="51" t="str">
        <f t="shared" si="0"/>
        <v/>
      </c>
      <c r="H29" s="23">
        <f t="shared" si="11"/>
        <v>43180</v>
      </c>
      <c r="I29" s="24"/>
      <c r="J29" s="51" t="str">
        <f t="shared" si="1"/>
        <v/>
      </c>
      <c r="K29" s="28">
        <f t="shared" si="12"/>
        <v>43211</v>
      </c>
      <c r="L29" s="72"/>
      <c r="M29" s="51" t="str">
        <f t="shared" si="2"/>
        <v/>
      </c>
      <c r="N29" s="14">
        <f t="shared" si="14"/>
        <v>43241</v>
      </c>
      <c r="O29" s="13"/>
      <c r="P29" s="51" t="str">
        <f t="shared" si="3"/>
        <v>S21</v>
      </c>
      <c r="Q29" s="23">
        <f t="shared" si="14"/>
        <v>43272</v>
      </c>
      <c r="R29" s="24"/>
      <c r="S29" s="51" t="str">
        <f t="shared" si="4"/>
        <v/>
      </c>
      <c r="T29" s="49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</row>
    <row r="30" spans="2:35" ht="15.75" x14ac:dyDescent="0.25">
      <c r="B30" s="23">
        <f t="shared" si="10"/>
        <v>43122</v>
      </c>
      <c r="C30" s="85"/>
      <c r="D30" s="51" t="str">
        <f t="shared" si="5"/>
        <v>S4</v>
      </c>
      <c r="E30" s="23">
        <f t="shared" si="9"/>
        <v>43153</v>
      </c>
      <c r="F30" s="24"/>
      <c r="G30" s="51" t="str">
        <f t="shared" si="0"/>
        <v/>
      </c>
      <c r="H30" s="23">
        <f t="shared" si="11"/>
        <v>43181</v>
      </c>
      <c r="I30" s="24"/>
      <c r="J30" s="51" t="str">
        <f t="shared" si="1"/>
        <v/>
      </c>
      <c r="K30" s="28">
        <f t="shared" si="12"/>
        <v>43212</v>
      </c>
      <c r="L30" s="29"/>
      <c r="M30" s="51" t="str">
        <f t="shared" si="2"/>
        <v/>
      </c>
      <c r="N30" s="23">
        <f t="shared" si="14"/>
        <v>43242</v>
      </c>
      <c r="O30" s="24"/>
      <c r="P30" s="51" t="str">
        <f t="shared" si="3"/>
        <v/>
      </c>
      <c r="Q30" s="28">
        <f t="shared" si="14"/>
        <v>43273</v>
      </c>
      <c r="R30" s="29"/>
      <c r="S30" s="51" t="str">
        <f t="shared" si="4"/>
        <v/>
      </c>
      <c r="T30" s="49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5" ht="15.75" x14ac:dyDescent="0.25">
      <c r="B31" s="23">
        <f t="shared" si="10"/>
        <v>43123</v>
      </c>
      <c r="C31" s="85"/>
      <c r="D31" s="51" t="str">
        <f t="shared" si="5"/>
        <v/>
      </c>
      <c r="E31" s="28">
        <f t="shared" si="9"/>
        <v>43154</v>
      </c>
      <c r="F31" s="72"/>
      <c r="G31" s="51" t="str">
        <f t="shared" si="0"/>
        <v/>
      </c>
      <c r="H31" s="28">
        <f t="shared" si="11"/>
        <v>43182</v>
      </c>
      <c r="I31" s="72"/>
      <c r="J31" s="51" t="str">
        <f t="shared" si="1"/>
        <v/>
      </c>
      <c r="K31" s="23">
        <f t="shared" si="12"/>
        <v>43213</v>
      </c>
      <c r="L31" s="24"/>
      <c r="M31" s="51" t="str">
        <f t="shared" si="2"/>
        <v>S17</v>
      </c>
      <c r="N31" s="23">
        <f t="shared" si="14"/>
        <v>43243</v>
      </c>
      <c r="O31" s="24"/>
      <c r="P31" s="51" t="str">
        <f t="shared" si="3"/>
        <v/>
      </c>
      <c r="Q31" s="28">
        <f t="shared" si="14"/>
        <v>43274</v>
      </c>
      <c r="R31" s="72"/>
      <c r="S31" s="51" t="str">
        <f t="shared" si="4"/>
        <v/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</row>
    <row r="32" spans="2:35" ht="15.75" x14ac:dyDescent="0.25">
      <c r="B32" s="23">
        <f t="shared" si="10"/>
        <v>43124</v>
      </c>
      <c r="C32" s="85"/>
      <c r="D32" s="51" t="str">
        <f t="shared" si="5"/>
        <v/>
      </c>
      <c r="E32" s="28">
        <f t="shared" si="9"/>
        <v>43155</v>
      </c>
      <c r="F32" s="29"/>
      <c r="G32" s="51" t="str">
        <f t="shared" si="0"/>
        <v/>
      </c>
      <c r="H32" s="28">
        <f t="shared" si="11"/>
        <v>43183</v>
      </c>
      <c r="I32" s="29"/>
      <c r="J32" s="51" t="str">
        <f t="shared" si="1"/>
        <v/>
      </c>
      <c r="K32" s="23">
        <f t="shared" si="12"/>
        <v>43214</v>
      </c>
      <c r="L32" s="69"/>
      <c r="M32" s="51" t="str">
        <f t="shared" si="2"/>
        <v/>
      </c>
      <c r="N32" s="23">
        <f t="shared" si="14"/>
        <v>43244</v>
      </c>
      <c r="O32" s="24"/>
      <c r="P32" s="51" t="str">
        <f t="shared" si="3"/>
        <v/>
      </c>
      <c r="Q32" s="28">
        <f t="shared" si="14"/>
        <v>43275</v>
      </c>
      <c r="R32" s="29"/>
      <c r="S32" s="51" t="str">
        <f t="shared" si="4"/>
        <v/>
      </c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</row>
    <row r="33" spans="1:41" ht="15.75" x14ac:dyDescent="0.25">
      <c r="B33" s="23">
        <f t="shared" si="10"/>
        <v>43125</v>
      </c>
      <c r="C33" s="85"/>
      <c r="D33" s="51" t="str">
        <f t="shared" si="5"/>
        <v/>
      </c>
      <c r="E33" s="28">
        <f t="shared" si="9"/>
        <v>43156</v>
      </c>
      <c r="F33" s="29"/>
      <c r="G33" s="51" t="str">
        <f t="shared" si="0"/>
        <v/>
      </c>
      <c r="H33" s="28">
        <f t="shared" si="11"/>
        <v>43184</v>
      </c>
      <c r="I33" s="29"/>
      <c r="J33" s="51" t="str">
        <f t="shared" si="1"/>
        <v/>
      </c>
      <c r="K33" s="23">
        <f t="shared" si="12"/>
        <v>43215</v>
      </c>
      <c r="L33" s="24"/>
      <c r="M33" s="51" t="str">
        <f t="shared" si="2"/>
        <v/>
      </c>
      <c r="N33" s="28">
        <f t="shared" si="14"/>
        <v>43245</v>
      </c>
      <c r="O33" s="29"/>
      <c r="P33" s="51" t="str">
        <f t="shared" si="3"/>
        <v/>
      </c>
      <c r="Q33" s="23">
        <f t="shared" si="14"/>
        <v>43276</v>
      </c>
      <c r="R33" s="24"/>
      <c r="S33" s="51" t="str">
        <f t="shared" si="4"/>
        <v>S26</v>
      </c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</row>
    <row r="34" spans="1:41" ht="15.75" x14ac:dyDescent="0.25">
      <c r="B34" s="28">
        <f t="shared" si="10"/>
        <v>43126</v>
      </c>
      <c r="C34" s="72"/>
      <c r="D34" s="51" t="str">
        <f t="shared" si="5"/>
        <v/>
      </c>
      <c r="E34" s="23">
        <f t="shared" si="9"/>
        <v>43157</v>
      </c>
      <c r="F34" s="24"/>
      <c r="G34" s="51" t="str">
        <f t="shared" si="0"/>
        <v>S9</v>
      </c>
      <c r="H34" s="23">
        <f t="shared" si="11"/>
        <v>43185</v>
      </c>
      <c r="I34" s="24"/>
      <c r="J34" s="51" t="str">
        <f t="shared" si="1"/>
        <v>S13</v>
      </c>
      <c r="K34" s="23">
        <f t="shared" si="12"/>
        <v>43216</v>
      </c>
      <c r="L34" s="24"/>
      <c r="M34" s="51" t="str">
        <f t="shared" si="2"/>
        <v/>
      </c>
      <c r="N34" s="28">
        <f t="shared" si="14"/>
        <v>43246</v>
      </c>
      <c r="O34" s="29"/>
      <c r="P34" s="51" t="str">
        <f t="shared" si="3"/>
        <v/>
      </c>
      <c r="Q34" s="23">
        <f t="shared" si="14"/>
        <v>43277</v>
      </c>
      <c r="R34" s="24"/>
      <c r="S34" s="51" t="str">
        <f t="shared" si="4"/>
        <v/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1:41" ht="15.75" x14ac:dyDescent="0.25">
      <c r="B35" s="28">
        <f t="shared" si="10"/>
        <v>43127</v>
      </c>
      <c r="C35" s="72"/>
      <c r="D35" s="51" t="str">
        <f t="shared" si="5"/>
        <v/>
      </c>
      <c r="E35" s="23">
        <f t="shared" si="9"/>
        <v>43158</v>
      </c>
      <c r="F35" s="24"/>
      <c r="G35" s="51" t="str">
        <f t="shared" si="0"/>
        <v/>
      </c>
      <c r="H35" s="23">
        <f t="shared" si="11"/>
        <v>43186</v>
      </c>
      <c r="I35" s="24"/>
      <c r="J35" s="51" t="str">
        <f t="shared" si="1"/>
        <v/>
      </c>
      <c r="K35" s="28">
        <f t="shared" si="12"/>
        <v>43217</v>
      </c>
      <c r="L35" s="29"/>
      <c r="M35" s="51" t="str">
        <f t="shared" si="2"/>
        <v/>
      </c>
      <c r="N35" s="28">
        <f t="shared" si="14"/>
        <v>43247</v>
      </c>
      <c r="O35" s="29"/>
      <c r="P35" s="51" t="str">
        <f t="shared" si="3"/>
        <v/>
      </c>
      <c r="Q35" s="23">
        <f t="shared" si="14"/>
        <v>43278</v>
      </c>
      <c r="R35" s="24"/>
      <c r="S35" s="51" t="str">
        <f t="shared" si="4"/>
        <v/>
      </c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</row>
    <row r="36" spans="1:41" ht="15.75" x14ac:dyDescent="0.25">
      <c r="B36" s="28">
        <f t="shared" si="10"/>
        <v>43128</v>
      </c>
      <c r="C36" s="72"/>
      <c r="D36" s="51" t="str">
        <f t="shared" si="5"/>
        <v/>
      </c>
      <c r="E36" s="23">
        <f t="shared" si="9"/>
        <v>43159</v>
      </c>
      <c r="F36" s="26"/>
      <c r="G36" s="51" t="str">
        <f t="shared" si="0"/>
        <v/>
      </c>
      <c r="H36" s="23">
        <f t="shared" si="11"/>
        <v>43187</v>
      </c>
      <c r="I36" s="69">
        <v>35</v>
      </c>
      <c r="J36" s="51" t="str">
        <f t="shared" si="1"/>
        <v/>
      </c>
      <c r="K36" s="28">
        <f>K35+1</f>
        <v>43218</v>
      </c>
      <c r="L36" s="72"/>
      <c r="M36" s="51" t="str">
        <f t="shared" si="2"/>
        <v/>
      </c>
      <c r="N36" s="23">
        <f>N35+1</f>
        <v>43248</v>
      </c>
      <c r="O36" s="24"/>
      <c r="P36" s="51" t="str">
        <f t="shared" si="3"/>
        <v>S22</v>
      </c>
      <c r="Q36" s="23">
        <f>Q35+1</f>
        <v>43279</v>
      </c>
      <c r="R36" s="24"/>
      <c r="S36" s="51" t="str">
        <f t="shared" si="4"/>
        <v/>
      </c>
      <c r="U36" s="11"/>
      <c r="V36" s="49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62"/>
      <c r="AO36" s="62"/>
    </row>
    <row r="37" spans="1:41" x14ac:dyDescent="0.25">
      <c r="B37" s="23">
        <f t="shared" si="10"/>
        <v>43129</v>
      </c>
      <c r="C37" s="83"/>
      <c r="D37" s="51" t="str">
        <f t="shared" si="5"/>
        <v>S5</v>
      </c>
      <c r="E37" s="23" t="str">
        <f>IF(E36="","",IF(E36=EOMONTH(E36,0),"",E36+1))</f>
        <v/>
      </c>
      <c r="F37" s="24"/>
      <c r="G37" s="51"/>
      <c r="H37" s="23">
        <f t="shared" si="11"/>
        <v>43188</v>
      </c>
      <c r="I37" s="24"/>
      <c r="J37" s="51" t="str">
        <f t="shared" si="1"/>
        <v/>
      </c>
      <c r="K37" s="28">
        <f t="shared" si="12"/>
        <v>43219</v>
      </c>
      <c r="L37" s="29"/>
      <c r="M37" s="51" t="str">
        <f t="shared" si="2"/>
        <v/>
      </c>
      <c r="N37" s="23">
        <f t="shared" si="14"/>
        <v>43249</v>
      </c>
      <c r="O37" s="24"/>
      <c r="P37" s="51" t="str">
        <f t="shared" si="3"/>
        <v/>
      </c>
      <c r="Q37" s="28">
        <f t="shared" si="14"/>
        <v>43280</v>
      </c>
      <c r="R37" s="29"/>
      <c r="S37" s="51" t="str">
        <f t="shared" si="4"/>
        <v/>
      </c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63"/>
      <c r="AO37" s="64"/>
    </row>
    <row r="38" spans="1:41" ht="15.75" x14ac:dyDescent="0.25">
      <c r="B38" s="23">
        <f t="shared" si="10"/>
        <v>43130</v>
      </c>
      <c r="C38" s="83"/>
      <c r="D38" s="51" t="str">
        <f t="shared" si="5"/>
        <v/>
      </c>
      <c r="E38" s="23"/>
      <c r="F38" s="24"/>
      <c r="G38" s="51" t="str">
        <f t="shared" si="0"/>
        <v/>
      </c>
      <c r="H38" s="28">
        <f t="shared" si="11"/>
        <v>43189</v>
      </c>
      <c r="I38" s="29"/>
      <c r="J38" s="51" t="str">
        <f t="shared" si="1"/>
        <v/>
      </c>
      <c r="K38" s="23">
        <f t="shared" si="12"/>
        <v>43220</v>
      </c>
      <c r="L38" s="69"/>
      <c r="M38" s="51" t="str">
        <f t="shared" si="2"/>
        <v>S18</v>
      </c>
      <c r="N38" s="23">
        <f t="shared" si="14"/>
        <v>43250</v>
      </c>
      <c r="O38" s="24"/>
      <c r="P38" s="51" t="str">
        <f t="shared" si="3"/>
        <v/>
      </c>
      <c r="Q38" s="28">
        <f t="shared" si="14"/>
        <v>43281</v>
      </c>
      <c r="R38" s="29"/>
      <c r="S38" s="51" t="str">
        <f t="shared" si="4"/>
        <v/>
      </c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2"/>
      <c r="AO38" s="12"/>
    </row>
    <row r="39" spans="1:41" x14ac:dyDescent="0.25">
      <c r="B39" s="27">
        <f t="shared" si="10"/>
        <v>43131</v>
      </c>
      <c r="C39" s="129"/>
      <c r="D39" s="52" t="str">
        <f t="shared" si="5"/>
        <v/>
      </c>
      <c r="E39" s="25"/>
      <c r="F39" s="26"/>
      <c r="G39" s="52" t="str">
        <f t="shared" si="0"/>
        <v/>
      </c>
      <c r="H39" s="81">
        <f t="shared" si="11"/>
        <v>43190</v>
      </c>
      <c r="I39" s="82"/>
      <c r="J39" s="52" t="str">
        <f t="shared" si="1"/>
        <v/>
      </c>
      <c r="K39" s="27"/>
      <c r="L39" s="26"/>
      <c r="M39" s="40" t="str">
        <f t="shared" si="2"/>
        <v/>
      </c>
      <c r="N39" s="27">
        <f t="shared" si="14"/>
        <v>43251</v>
      </c>
      <c r="O39" s="26"/>
      <c r="P39" s="52" t="str">
        <f t="shared" si="3"/>
        <v/>
      </c>
      <c r="Q39" s="27"/>
      <c r="R39" s="26"/>
      <c r="S39" s="52" t="str">
        <f t="shared" si="4"/>
        <v/>
      </c>
      <c r="T39" s="10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</row>
    <row r="40" spans="1:41" s="11" customFormat="1" ht="15.75" thickBot="1" x14ac:dyDescent="0.3">
      <c r="B40" s="49"/>
      <c r="C40" s="49"/>
      <c r="D40" s="65"/>
      <c r="E40" s="49"/>
      <c r="F40" s="49"/>
      <c r="G40" s="49"/>
      <c r="H40" s="66"/>
      <c r="I40" s="67"/>
      <c r="J40" s="68"/>
      <c r="K40" s="66"/>
      <c r="L40" s="67"/>
      <c r="M40" s="68"/>
      <c r="N40" s="66"/>
      <c r="O40" s="67"/>
      <c r="P40" s="68"/>
      <c r="Q40" s="66"/>
      <c r="R40" s="67"/>
      <c r="S40" s="68"/>
      <c r="T40" s="37"/>
    </row>
    <row r="41" spans="1:41" s="37" customFormat="1" ht="20.100000000000001" customHeight="1" x14ac:dyDescent="0.25">
      <c r="A41" s="34"/>
      <c r="B41" s="73" t="s">
        <v>21</v>
      </c>
      <c r="C41" s="74">
        <f>SUM(C9:C39)</f>
        <v>70</v>
      </c>
      <c r="D41" s="74"/>
      <c r="E41" s="75"/>
      <c r="F41" s="74">
        <f>SUM(F9:F39)</f>
        <v>70</v>
      </c>
      <c r="G41" s="75"/>
      <c r="H41" s="74"/>
      <c r="I41" s="74">
        <f>SUM(I9:I39)</f>
        <v>140</v>
      </c>
      <c r="J41" s="74"/>
      <c r="K41" s="74"/>
      <c r="L41" s="74">
        <f>SUM(L9:L39)</f>
        <v>0</v>
      </c>
      <c r="M41" s="74"/>
      <c r="N41" s="74"/>
      <c r="O41" s="74">
        <f>SUM(O9:O39)</f>
        <v>0</v>
      </c>
      <c r="P41" s="74"/>
      <c r="Q41" s="74"/>
      <c r="R41" s="74">
        <f>SUM(R9:R39)</f>
        <v>0</v>
      </c>
      <c r="S41" s="76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41" s="1" customFormat="1" ht="20.100000000000001" customHeight="1" thickBot="1" x14ac:dyDescent="0.3">
      <c r="B42" s="77" t="s">
        <v>0</v>
      </c>
      <c r="C42" s="78">
        <f>C41</f>
        <v>70</v>
      </c>
      <c r="D42" s="78"/>
      <c r="E42" s="79"/>
      <c r="F42" s="78">
        <f>C42+F41</f>
        <v>140</v>
      </c>
      <c r="G42" s="79"/>
      <c r="H42" s="78"/>
      <c r="I42" s="78">
        <f>F42+I41</f>
        <v>280</v>
      </c>
      <c r="J42" s="79"/>
      <c r="K42" s="78"/>
      <c r="L42" s="78">
        <f>I42+L41</f>
        <v>280</v>
      </c>
      <c r="M42" s="79"/>
      <c r="N42" s="78"/>
      <c r="O42" s="78">
        <f>L42+O41</f>
        <v>280</v>
      </c>
      <c r="P42" s="79"/>
      <c r="Q42" s="78"/>
      <c r="R42" s="78">
        <f>O42+R41</f>
        <v>280</v>
      </c>
      <c r="S42" s="80"/>
      <c r="T42" s="37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41" x14ac:dyDescent="0.25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39"/>
      <c r="T43" s="49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</row>
    <row r="44" spans="1:41" ht="15.75" thickBot="1" x14ac:dyDescent="0.3"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</row>
    <row r="45" spans="1:41" ht="18.75" x14ac:dyDescent="0.25">
      <c r="B45" s="114" t="s">
        <v>16</v>
      </c>
      <c r="C45" s="114"/>
      <c r="D45" s="114"/>
      <c r="E45" s="114"/>
      <c r="F45" s="124">
        <v>1600</v>
      </c>
      <c r="G45" s="125"/>
      <c r="H45" s="11"/>
      <c r="I45" s="11"/>
      <c r="J45" s="11"/>
      <c r="K45" s="11"/>
      <c r="L45" s="11"/>
      <c r="M45" s="11"/>
      <c r="N45" s="11"/>
      <c r="O45" s="11"/>
      <c r="U45" s="11"/>
      <c r="V45" s="53"/>
      <c r="X45" s="11"/>
      <c r="Y45" s="11"/>
      <c r="Z45" s="53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</row>
    <row r="46" spans="1:41" ht="18.75" x14ac:dyDescent="0.25">
      <c r="B46" s="115" t="s">
        <v>17</v>
      </c>
      <c r="C46" s="115"/>
      <c r="D46" s="115"/>
      <c r="E46" s="115"/>
      <c r="F46" s="99">
        <f>F45-R42</f>
        <v>1320</v>
      </c>
      <c r="G46" s="113"/>
      <c r="K46" s="34"/>
      <c r="L46" s="35"/>
      <c r="M46" s="35"/>
      <c r="N46" s="36"/>
      <c r="O46" s="35"/>
      <c r="P46" s="36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</row>
    <row r="47" spans="1:41" ht="18.75" x14ac:dyDescent="0.25">
      <c r="B47" s="95" t="s">
        <v>18</v>
      </c>
      <c r="C47" s="96"/>
      <c r="D47" s="96"/>
      <c r="E47" s="97"/>
      <c r="F47" s="99"/>
      <c r="G47" s="113"/>
      <c r="K47" s="11"/>
      <c r="L47" s="11"/>
      <c r="M47" s="34"/>
      <c r="N47" s="35"/>
      <c r="O47" s="35"/>
      <c r="P47" s="36"/>
      <c r="Q47" s="35"/>
      <c r="R47" s="36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11"/>
      <c r="AF47" s="11"/>
      <c r="AG47" s="11"/>
      <c r="AH47" s="11"/>
      <c r="AI47" s="11"/>
      <c r="AJ47" s="11"/>
      <c r="AK47" s="11"/>
      <c r="AL47" s="11"/>
      <c r="AM47" s="11"/>
    </row>
    <row r="48" spans="1:41" s="11" customFormat="1" ht="18.75" x14ac:dyDescent="0.25">
      <c r="B48" s="98" t="s">
        <v>20</v>
      </c>
      <c r="C48" s="98"/>
      <c r="D48" s="98"/>
      <c r="E48" s="98"/>
      <c r="F48" s="99"/>
      <c r="G48" s="99"/>
      <c r="J48" s="94"/>
      <c r="K48" s="94"/>
      <c r="M48" s="34"/>
      <c r="N48" s="35"/>
      <c r="O48" s="35"/>
      <c r="P48" s="36"/>
      <c r="Q48" s="35"/>
      <c r="R48" s="36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2:39" ht="18.75" x14ac:dyDescent="0.25">
      <c r="B49" s="118" t="s">
        <v>22</v>
      </c>
      <c r="C49" s="118"/>
      <c r="D49" s="118"/>
      <c r="E49" s="118"/>
      <c r="F49" s="99"/>
      <c r="G49" s="99"/>
      <c r="J49" s="94"/>
      <c r="K49" s="94"/>
      <c r="X49" s="11"/>
      <c r="Y49" s="11"/>
      <c r="Z49" s="54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</row>
    <row r="50" spans="2:39" s="11" customFormat="1" ht="18.75" x14ac:dyDescent="0.25">
      <c r="B50" s="100" t="s">
        <v>27</v>
      </c>
      <c r="C50" s="100"/>
      <c r="D50" s="100"/>
      <c r="E50" s="100"/>
      <c r="F50" s="99"/>
      <c r="G50" s="99"/>
      <c r="J50" s="94"/>
      <c r="K50" s="94"/>
      <c r="Z50" s="54"/>
    </row>
    <row r="51" spans="2:39" ht="19.5" thickBot="1" x14ac:dyDescent="0.3">
      <c r="B51" s="119" t="s">
        <v>19</v>
      </c>
      <c r="C51" s="119"/>
      <c r="D51" s="119"/>
      <c r="E51" s="119"/>
      <c r="F51" s="117"/>
      <c r="G51" s="117"/>
      <c r="J51" s="94"/>
      <c r="K51" s="94"/>
      <c r="X51" s="11"/>
      <c r="Y51" s="11"/>
      <c r="Z51" s="54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</row>
    <row r="52" spans="2:39" ht="15.75" x14ac:dyDescent="0.25">
      <c r="B52" s="11"/>
      <c r="C52" s="116"/>
      <c r="D52" s="116"/>
      <c r="E52" s="11"/>
      <c r="F52" s="11"/>
      <c r="G52" s="11"/>
      <c r="H52" s="33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</row>
    <row r="53" spans="2:39" x14ac:dyDescent="0.25">
      <c r="B53" s="11"/>
      <c r="C53" s="11"/>
      <c r="D53" s="11"/>
      <c r="E53" s="11"/>
      <c r="F53" s="11"/>
      <c r="G53" s="11"/>
      <c r="H53" s="11"/>
      <c r="X53" s="11"/>
      <c r="Y53" s="11"/>
    </row>
    <row r="54" spans="2:39" x14ac:dyDescent="0.25">
      <c r="X54" s="11"/>
      <c r="Y54" s="11"/>
    </row>
    <row r="55" spans="2:39" x14ac:dyDescent="0.25">
      <c r="X55" s="11"/>
      <c r="Y55" s="11"/>
    </row>
    <row r="56" spans="2:39" x14ac:dyDescent="0.25">
      <c r="X56" s="11"/>
      <c r="Y56" s="61"/>
    </row>
    <row r="57" spans="2:39" x14ac:dyDescent="0.25">
      <c r="X57" s="63"/>
      <c r="Y57" s="64"/>
    </row>
    <row r="58" spans="2:39" x14ac:dyDescent="0.25">
      <c r="X58" s="12"/>
      <c r="Y58" s="12"/>
    </row>
    <row r="59" spans="2:39" x14ac:dyDescent="0.25">
      <c r="X59" s="11"/>
      <c r="Y59" s="11"/>
    </row>
  </sheetData>
  <mergeCells count="29">
    <mergeCell ref="C52:D52"/>
    <mergeCell ref="F49:G49"/>
    <mergeCell ref="F51:G51"/>
    <mergeCell ref="B49:E49"/>
    <mergeCell ref="B51:E51"/>
    <mergeCell ref="F45:G45"/>
    <mergeCell ref="F46:G46"/>
    <mergeCell ref="F47:G47"/>
    <mergeCell ref="B45:E45"/>
    <mergeCell ref="B46:E46"/>
    <mergeCell ref="N8:P8"/>
    <mergeCell ref="Q8:S8"/>
    <mergeCell ref="J2:K3"/>
    <mergeCell ref="B8:D8"/>
    <mergeCell ref="E8:G8"/>
    <mergeCell ref="H8:J8"/>
    <mergeCell ref="K8:M8"/>
    <mergeCell ref="B2:I3"/>
    <mergeCell ref="B5:E5"/>
    <mergeCell ref="N2:O2"/>
    <mergeCell ref="J51:K51"/>
    <mergeCell ref="B47:E47"/>
    <mergeCell ref="B48:E48"/>
    <mergeCell ref="F48:G48"/>
    <mergeCell ref="B50:E50"/>
    <mergeCell ref="F50:G50"/>
    <mergeCell ref="J48:K48"/>
    <mergeCell ref="J49:K49"/>
    <mergeCell ref="J50:K50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ompteur1_QuandChangement">
                <anchor moveWithCells="1" sizeWithCells="1">
                  <from>
                    <xdr:col>8</xdr:col>
                    <xdr:colOff>409575</xdr:colOff>
                    <xdr:row>1</xdr:row>
                    <xdr:rowOff>0</xdr:rowOff>
                  </from>
                  <to>
                    <xdr:col>9</xdr:col>
                    <xdr:colOff>76200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AO58"/>
  <sheetViews>
    <sheetView zoomScale="85" zoomScaleNormal="85" workbookViewId="0">
      <selection activeCell="C31" sqref="C31"/>
    </sheetView>
  </sheetViews>
  <sheetFormatPr baseColWidth="10" defaultRowHeight="15" x14ac:dyDescent="0.25"/>
  <cols>
    <col min="1" max="1" width="0.85546875" style="11" customWidth="1"/>
    <col min="2" max="3" width="7.7109375" style="11" customWidth="1"/>
    <col min="4" max="4" width="4.7109375" style="11" customWidth="1"/>
    <col min="5" max="6" width="7.7109375" style="11" customWidth="1"/>
    <col min="7" max="7" width="4.7109375" style="11" customWidth="1"/>
    <col min="8" max="9" width="7.7109375" style="11" customWidth="1"/>
    <col min="10" max="10" width="4.7109375" style="11" customWidth="1"/>
    <col min="11" max="12" width="7.7109375" style="11" customWidth="1"/>
    <col min="13" max="13" width="4.7109375" style="11" customWidth="1"/>
    <col min="14" max="15" width="7.7109375" style="11" customWidth="1"/>
    <col min="16" max="16" width="4.7109375" style="11" customWidth="1"/>
    <col min="17" max="18" width="7.7109375" style="11" customWidth="1"/>
    <col min="19" max="20" width="4.7109375" style="11" customWidth="1"/>
    <col min="21" max="24" width="11.42578125" style="11"/>
    <col min="25" max="25" width="12.42578125" style="11" bestFit="1" customWidth="1"/>
    <col min="26" max="16384" width="11.42578125" style="11"/>
  </cols>
  <sheetData>
    <row r="2" spans="1:33" ht="15" customHeight="1" x14ac:dyDescent="0.25">
      <c r="A2" s="9"/>
      <c r="B2" s="108" t="s">
        <v>1</v>
      </c>
      <c r="C2" s="108"/>
      <c r="D2" s="108"/>
      <c r="E2" s="108"/>
      <c r="F2" s="108"/>
      <c r="G2" s="108"/>
      <c r="H2" s="108"/>
      <c r="I2" s="109"/>
      <c r="J2" s="104">
        <f>[0]!Année1</f>
        <v>2018</v>
      </c>
      <c r="K2" s="105"/>
      <c r="N2" s="111"/>
      <c r="O2" s="111"/>
      <c r="U2" s="70"/>
    </row>
    <row r="3" spans="1:33" ht="15" customHeight="1" x14ac:dyDescent="0.25">
      <c r="A3" s="9"/>
      <c r="B3" s="108"/>
      <c r="C3" s="108"/>
      <c r="D3" s="108"/>
      <c r="E3" s="108"/>
      <c r="F3" s="108"/>
      <c r="G3" s="108"/>
      <c r="H3" s="108"/>
      <c r="I3" s="109"/>
      <c r="J3" s="106"/>
      <c r="K3" s="107"/>
    </row>
    <row r="4" spans="1:33" ht="18.75" customHeight="1" x14ac:dyDescent="0.25">
      <c r="Q4" s="10"/>
      <c r="R4" s="10"/>
      <c r="S4" s="10"/>
    </row>
    <row r="5" spans="1:33" ht="18.75" x14ac:dyDescent="0.3">
      <c r="B5" s="110" t="str">
        <f ca="1">RIGHT(CELL("nomfichier",A1),LEN(CELL("nomfichier",A1))-FIND("]",CELL("nomfichier",A1)))</f>
        <v>BJ2</v>
      </c>
      <c r="C5" s="110"/>
      <c r="D5" s="110"/>
      <c r="E5" s="110"/>
      <c r="Q5" s="10"/>
      <c r="R5" s="10"/>
      <c r="S5" s="10"/>
      <c r="V5" s="70"/>
      <c r="Y5" s="49"/>
    </row>
    <row r="6" spans="1:33" x14ac:dyDescent="0.25">
      <c r="O6" s="32"/>
    </row>
    <row r="8" spans="1:33" ht="24.95" customHeight="1" x14ac:dyDescent="0.25">
      <c r="B8" s="101" t="str">
        <f>"JANVIER"&amp;" "&amp;Année1</f>
        <v>JANVIER 2018</v>
      </c>
      <c r="C8" s="102"/>
      <c r="D8" s="103"/>
      <c r="E8" s="101" t="str">
        <f>"FEVRIER"&amp;" "&amp;Année1</f>
        <v>FEVRIER 2018</v>
      </c>
      <c r="F8" s="102"/>
      <c r="G8" s="103"/>
      <c r="H8" s="101" t="str">
        <f>"MARS"&amp;" "&amp;Année1</f>
        <v>MARS 2018</v>
      </c>
      <c r="I8" s="102"/>
      <c r="J8" s="103"/>
      <c r="K8" s="101" t="str">
        <f>"AVRIL"&amp;" "&amp;Année1</f>
        <v>AVRIL 2018</v>
      </c>
      <c r="L8" s="102"/>
      <c r="M8" s="103"/>
      <c r="N8" s="101" t="str">
        <f>"MAI"&amp;" "&amp;Année1</f>
        <v>MAI 2018</v>
      </c>
      <c r="O8" s="102"/>
      <c r="P8" s="103"/>
      <c r="Q8" s="101" t="str">
        <f>"JUIN"&amp;" "&amp;Année1</f>
        <v>JUIN 2018</v>
      </c>
      <c r="R8" s="102"/>
      <c r="S8" s="103"/>
      <c r="AG8" s="49"/>
    </row>
    <row r="9" spans="1:33" x14ac:dyDescent="0.25">
      <c r="B9" s="15">
        <f>DATE(Année1,1,1)</f>
        <v>43101</v>
      </c>
      <c r="C9" s="50"/>
      <c r="D9" s="51" t="str">
        <f>IF(WEEKDAY(B9)=2,"S"&amp;WEEKNUM(DATE(Année1,MONTH(B9),DAY(B9)),21),"")</f>
        <v>S1</v>
      </c>
      <c r="E9" s="21">
        <f>DATE(Année1,2,1)</f>
        <v>43132</v>
      </c>
      <c r="F9" s="134"/>
      <c r="G9" s="51" t="str">
        <f t="shared" ref="G9:G39" si="0">IF(WEEKDAY(E9)=2,"S"&amp;WEEKNUM(DATE(Année1,MONTH(E9),DAY(E9)),21),"")</f>
        <v/>
      </c>
      <c r="H9" s="21">
        <f>DATE(Année1,3,1)</f>
        <v>43160</v>
      </c>
      <c r="I9" s="22"/>
      <c r="J9" s="51" t="str">
        <f t="shared" ref="J9:J39" si="1">IF(WEEKDAY(H9)=2,"S"&amp;WEEKNUM(DATE(Année1,MONTH(H9),DAY(H9)),21),"")</f>
        <v/>
      </c>
      <c r="K9" s="15">
        <f>DATE(Année1,4,1)</f>
        <v>43191</v>
      </c>
      <c r="L9" s="50"/>
      <c r="M9" s="51" t="str">
        <f t="shared" ref="M9:M39" si="2">IF(WEEKDAY(K9)=2,"S"&amp;WEEKNUM(DATE(Année1,MONTH(K9),DAY(K9)),21),"")</f>
        <v/>
      </c>
      <c r="N9" s="15">
        <f>DATE(Année1,5,1)</f>
        <v>43221</v>
      </c>
      <c r="O9" s="50"/>
      <c r="P9" s="51" t="str">
        <f t="shared" ref="P9:P39" si="3">IF(WEEKDAY(N9)=2,"S"&amp;WEEKNUM(DATE(Année1,MONTH(N9),DAY(N9)),21),"")</f>
        <v/>
      </c>
      <c r="Q9" s="126">
        <f>DATE(Année1,6,1)</f>
        <v>43252</v>
      </c>
      <c r="R9" s="127"/>
      <c r="S9" s="51" t="str">
        <f t="shared" ref="S9:S39" si="4">IF(WEEKDAY(Q9)=2,"S"&amp;WEEKNUM(DATE(Année1,MONTH(Q9),DAY(Q9)),21),"")</f>
        <v/>
      </c>
      <c r="AG9" s="49"/>
    </row>
    <row r="10" spans="1:33" ht="15.75" x14ac:dyDescent="0.25">
      <c r="B10" s="23">
        <f>B9+1</f>
        <v>43102</v>
      </c>
      <c r="C10" s="24"/>
      <c r="D10" s="51" t="str">
        <f t="shared" ref="D10:D39" si="5">IF(WEEKDAY(B10)=2,"S"&amp;WEEKNUM(DATE(Année1,MONTH(B10),DAY(B10)),21),"")</f>
        <v/>
      </c>
      <c r="E10" s="28">
        <f>IF(E9="","",IF(E9=EOMONTH(E9,0),"",E9+1))</f>
        <v>43133</v>
      </c>
      <c r="F10" s="72"/>
      <c r="G10" s="51" t="str">
        <f t="shared" si="0"/>
        <v/>
      </c>
      <c r="H10" s="28">
        <f t="shared" ref="H10:H39" si="6">H9+1</f>
        <v>43161</v>
      </c>
      <c r="I10" s="29"/>
      <c r="J10" s="51" t="str">
        <f t="shared" si="1"/>
        <v/>
      </c>
      <c r="K10" s="14">
        <f t="shared" ref="K10:K38" si="7">K9+1</f>
        <v>43192</v>
      </c>
      <c r="L10" s="128"/>
      <c r="M10" s="51" t="str">
        <f t="shared" si="2"/>
        <v>S14</v>
      </c>
      <c r="N10" s="23">
        <f t="shared" ref="N10:Q25" si="8">N9+1</f>
        <v>43222</v>
      </c>
      <c r="O10" s="24"/>
      <c r="P10" s="51" t="str">
        <f t="shared" si="3"/>
        <v/>
      </c>
      <c r="Q10" s="28">
        <f t="shared" si="8"/>
        <v>43253</v>
      </c>
      <c r="R10" s="29"/>
      <c r="S10" s="51" t="str">
        <f t="shared" si="4"/>
        <v/>
      </c>
      <c r="AG10" s="49"/>
    </row>
    <row r="11" spans="1:33" ht="15.75" x14ac:dyDescent="0.25">
      <c r="B11" s="23">
        <f>B10+1</f>
        <v>43103</v>
      </c>
      <c r="C11" s="24"/>
      <c r="D11" s="51" t="str">
        <f t="shared" si="5"/>
        <v/>
      </c>
      <c r="E11" s="28">
        <f t="shared" ref="E11:E36" si="9">IF(E10="","",IF(E10=EOMONTH(E10,0),"",E10+1))</f>
        <v>43134</v>
      </c>
      <c r="F11" s="29"/>
      <c r="G11" s="51" t="str">
        <f t="shared" si="0"/>
        <v/>
      </c>
      <c r="H11" s="28">
        <f t="shared" si="6"/>
        <v>43162</v>
      </c>
      <c r="I11" s="29"/>
      <c r="J11" s="51" t="str">
        <f t="shared" si="1"/>
        <v/>
      </c>
      <c r="K11" s="23">
        <f t="shared" si="7"/>
        <v>43193</v>
      </c>
      <c r="L11" s="69"/>
      <c r="M11" s="51" t="str">
        <f t="shared" si="2"/>
        <v/>
      </c>
      <c r="N11" s="23">
        <f t="shared" si="8"/>
        <v>43223</v>
      </c>
      <c r="O11" s="24"/>
      <c r="P11" s="51" t="str">
        <f t="shared" si="3"/>
        <v/>
      </c>
      <c r="Q11" s="28">
        <f t="shared" si="8"/>
        <v>43254</v>
      </c>
      <c r="R11" s="29"/>
      <c r="S11" s="51" t="str">
        <f t="shared" si="4"/>
        <v/>
      </c>
      <c r="AG11" s="49"/>
    </row>
    <row r="12" spans="1:33" x14ac:dyDescent="0.25">
      <c r="B12" s="23">
        <f t="shared" ref="B12:B39" si="10">B11+1</f>
        <v>43104</v>
      </c>
      <c r="C12" s="24"/>
      <c r="D12" s="51" t="str">
        <f t="shared" si="5"/>
        <v/>
      </c>
      <c r="E12" s="28">
        <f t="shared" si="9"/>
        <v>43135</v>
      </c>
      <c r="F12" s="29"/>
      <c r="G12" s="51" t="str">
        <f t="shared" si="0"/>
        <v/>
      </c>
      <c r="H12" s="28">
        <f t="shared" si="6"/>
        <v>43163</v>
      </c>
      <c r="I12" s="29"/>
      <c r="J12" s="51" t="str">
        <f t="shared" si="1"/>
        <v/>
      </c>
      <c r="K12" s="23">
        <f t="shared" si="7"/>
        <v>43194</v>
      </c>
      <c r="L12" s="57"/>
      <c r="M12" s="51" t="str">
        <f t="shared" si="2"/>
        <v/>
      </c>
      <c r="N12" s="28">
        <f t="shared" si="8"/>
        <v>43224</v>
      </c>
      <c r="O12" s="29"/>
      <c r="P12" s="51" t="str">
        <f t="shared" si="3"/>
        <v/>
      </c>
      <c r="Q12" s="23">
        <f t="shared" si="8"/>
        <v>43255</v>
      </c>
      <c r="R12" s="24"/>
      <c r="S12" s="51" t="str">
        <f t="shared" si="4"/>
        <v>S23</v>
      </c>
      <c r="AG12" s="49"/>
    </row>
    <row r="13" spans="1:33" x14ac:dyDescent="0.25">
      <c r="B13" s="28">
        <f t="shared" si="10"/>
        <v>43105</v>
      </c>
      <c r="C13" s="29"/>
      <c r="D13" s="51" t="str">
        <f t="shared" si="5"/>
        <v/>
      </c>
      <c r="E13" s="23">
        <f t="shared" si="9"/>
        <v>43136</v>
      </c>
      <c r="F13" s="24"/>
      <c r="G13" s="51" t="str">
        <f t="shared" si="0"/>
        <v>S6</v>
      </c>
      <c r="H13" s="23">
        <f t="shared" si="6"/>
        <v>43164</v>
      </c>
      <c r="I13" s="24"/>
      <c r="J13" s="51" t="str">
        <f t="shared" si="1"/>
        <v>S10</v>
      </c>
      <c r="K13" s="23">
        <f t="shared" si="7"/>
        <v>43195</v>
      </c>
      <c r="L13" s="24"/>
      <c r="M13" s="51" t="str">
        <f t="shared" si="2"/>
        <v/>
      </c>
      <c r="N13" s="28">
        <f t="shared" si="8"/>
        <v>43225</v>
      </c>
      <c r="O13" s="29"/>
      <c r="P13" s="51" t="str">
        <f t="shared" si="3"/>
        <v/>
      </c>
      <c r="Q13" s="23">
        <f t="shared" si="8"/>
        <v>43256</v>
      </c>
      <c r="R13" s="24"/>
      <c r="S13" s="51" t="str">
        <f t="shared" si="4"/>
        <v/>
      </c>
    </row>
    <row r="14" spans="1:33" ht="15.75" x14ac:dyDescent="0.25">
      <c r="B14" s="28">
        <f t="shared" si="10"/>
        <v>43106</v>
      </c>
      <c r="C14" s="29"/>
      <c r="D14" s="51" t="str">
        <f t="shared" si="5"/>
        <v/>
      </c>
      <c r="E14" s="23">
        <f t="shared" si="9"/>
        <v>43137</v>
      </c>
      <c r="F14" s="69">
        <v>35</v>
      </c>
      <c r="G14" s="51" t="str">
        <f t="shared" si="0"/>
        <v/>
      </c>
      <c r="H14" s="23">
        <f t="shared" si="6"/>
        <v>43165</v>
      </c>
      <c r="I14" s="24"/>
      <c r="J14" s="51" t="str">
        <f t="shared" si="1"/>
        <v/>
      </c>
      <c r="K14" s="28">
        <f t="shared" si="7"/>
        <v>43196</v>
      </c>
      <c r="L14" s="29"/>
      <c r="M14" s="51" t="str">
        <f t="shared" si="2"/>
        <v/>
      </c>
      <c r="N14" s="28">
        <f t="shared" si="8"/>
        <v>43226</v>
      </c>
      <c r="O14" s="29"/>
      <c r="P14" s="51" t="str">
        <f t="shared" si="3"/>
        <v/>
      </c>
      <c r="Q14" s="23">
        <f t="shared" si="8"/>
        <v>43257</v>
      </c>
      <c r="R14" s="24"/>
      <c r="S14" s="51" t="str">
        <f t="shared" si="4"/>
        <v/>
      </c>
    </row>
    <row r="15" spans="1:33" ht="15.75" x14ac:dyDescent="0.25">
      <c r="B15" s="28">
        <f t="shared" si="10"/>
        <v>43107</v>
      </c>
      <c r="C15" s="29"/>
      <c r="D15" s="51" t="str">
        <f t="shared" si="5"/>
        <v/>
      </c>
      <c r="E15" s="23">
        <f t="shared" si="9"/>
        <v>43138</v>
      </c>
      <c r="F15" s="24"/>
      <c r="G15" s="51" t="str">
        <f t="shared" si="0"/>
        <v/>
      </c>
      <c r="H15" s="23">
        <f t="shared" si="6"/>
        <v>43166</v>
      </c>
      <c r="I15" s="24"/>
      <c r="J15" s="51" t="str">
        <f t="shared" si="1"/>
        <v/>
      </c>
      <c r="K15" s="28">
        <f t="shared" si="7"/>
        <v>43197</v>
      </c>
      <c r="L15" s="29"/>
      <c r="M15" s="51" t="str">
        <f t="shared" si="2"/>
        <v/>
      </c>
      <c r="N15" s="23">
        <f t="shared" si="8"/>
        <v>43227</v>
      </c>
      <c r="O15" s="69"/>
      <c r="P15" s="51" t="str">
        <f t="shared" si="3"/>
        <v>S19</v>
      </c>
      <c r="Q15" s="23">
        <f t="shared" si="8"/>
        <v>43258</v>
      </c>
      <c r="R15" s="24"/>
      <c r="S15" s="51" t="str">
        <f t="shared" si="4"/>
        <v/>
      </c>
    </row>
    <row r="16" spans="1:33" x14ac:dyDescent="0.25">
      <c r="B16" s="23">
        <f t="shared" si="10"/>
        <v>43108</v>
      </c>
      <c r="C16" s="83"/>
      <c r="D16" s="51" t="str">
        <f>IF(WEEKDAY(B16)=2,"S"&amp;WEEKNUM(DATE(Année1,MONTH(B16),DAY(B16)),21),"")</f>
        <v>S2</v>
      </c>
      <c r="E16" s="23">
        <f t="shared" si="9"/>
        <v>43139</v>
      </c>
      <c r="F16" s="24"/>
      <c r="G16" s="51" t="str">
        <f t="shared" si="0"/>
        <v/>
      </c>
      <c r="H16" s="23">
        <f t="shared" si="6"/>
        <v>43167</v>
      </c>
      <c r="I16" s="24"/>
      <c r="J16" s="51" t="str">
        <f t="shared" si="1"/>
        <v/>
      </c>
      <c r="K16" s="28">
        <f t="shared" si="7"/>
        <v>43198</v>
      </c>
      <c r="L16" s="29"/>
      <c r="M16" s="51" t="str">
        <f t="shared" si="2"/>
        <v/>
      </c>
      <c r="N16" s="14">
        <f t="shared" si="8"/>
        <v>43228</v>
      </c>
      <c r="O16" s="13"/>
      <c r="P16" s="51" t="str">
        <f t="shared" si="3"/>
        <v/>
      </c>
      <c r="Q16" s="28">
        <f t="shared" si="8"/>
        <v>43259</v>
      </c>
      <c r="R16" s="29"/>
      <c r="S16" s="51" t="str">
        <f t="shared" si="4"/>
        <v/>
      </c>
    </row>
    <row r="17" spans="2:33" ht="15.75" x14ac:dyDescent="0.25">
      <c r="B17" s="23">
        <f t="shared" si="10"/>
        <v>43109</v>
      </c>
      <c r="C17" s="83"/>
      <c r="D17" s="51" t="str">
        <f t="shared" si="5"/>
        <v/>
      </c>
      <c r="E17" s="28">
        <f t="shared" si="9"/>
        <v>43140</v>
      </c>
      <c r="F17" s="29"/>
      <c r="G17" s="51" t="str">
        <f t="shared" si="0"/>
        <v/>
      </c>
      <c r="H17" s="28">
        <f t="shared" si="6"/>
        <v>43168</v>
      </c>
      <c r="I17" s="29"/>
      <c r="J17" s="51" t="str">
        <f t="shared" si="1"/>
        <v/>
      </c>
      <c r="K17" s="23">
        <f t="shared" si="7"/>
        <v>43199</v>
      </c>
      <c r="L17" s="69"/>
      <c r="M17" s="51" t="str">
        <f t="shared" si="2"/>
        <v>S15</v>
      </c>
      <c r="N17" s="23">
        <f t="shared" si="8"/>
        <v>43229</v>
      </c>
      <c r="O17" s="24"/>
      <c r="P17" s="51" t="str">
        <f t="shared" si="3"/>
        <v/>
      </c>
      <c r="Q17" s="28">
        <f t="shared" si="8"/>
        <v>43260</v>
      </c>
      <c r="R17" s="29"/>
      <c r="S17" s="51" t="str">
        <f t="shared" si="4"/>
        <v/>
      </c>
    </row>
    <row r="18" spans="2:33" ht="15.75" x14ac:dyDescent="0.25">
      <c r="B18" s="23">
        <f t="shared" si="10"/>
        <v>43110</v>
      </c>
      <c r="C18" s="83"/>
      <c r="D18" s="51" t="str">
        <f t="shared" si="5"/>
        <v/>
      </c>
      <c r="E18" s="28">
        <f t="shared" si="9"/>
        <v>43141</v>
      </c>
      <c r="F18" s="29"/>
      <c r="G18" s="51" t="str">
        <f t="shared" si="0"/>
        <v/>
      </c>
      <c r="H18" s="28">
        <f t="shared" si="6"/>
        <v>43169</v>
      </c>
      <c r="I18" s="29"/>
      <c r="J18" s="51" t="str">
        <f t="shared" si="1"/>
        <v/>
      </c>
      <c r="K18" s="23">
        <f t="shared" si="7"/>
        <v>43200</v>
      </c>
      <c r="L18" s="69"/>
      <c r="M18" s="51" t="str">
        <f t="shared" si="2"/>
        <v/>
      </c>
      <c r="N18" s="14">
        <f t="shared" si="8"/>
        <v>43230</v>
      </c>
      <c r="O18" s="13"/>
      <c r="P18" s="51" t="str">
        <f t="shared" si="3"/>
        <v/>
      </c>
      <c r="Q18" s="28">
        <f t="shared" si="8"/>
        <v>43261</v>
      </c>
      <c r="R18" s="29"/>
      <c r="S18" s="51" t="str">
        <f t="shared" si="4"/>
        <v/>
      </c>
      <c r="V18" s="35"/>
      <c r="X18" s="35"/>
      <c r="AC18" s="35"/>
    </row>
    <row r="19" spans="2:33" ht="15.75" x14ac:dyDescent="0.25">
      <c r="B19" s="23">
        <f t="shared" si="10"/>
        <v>43111</v>
      </c>
      <c r="C19" s="83"/>
      <c r="D19" s="51" t="str">
        <f t="shared" si="5"/>
        <v/>
      </c>
      <c r="E19" s="28">
        <f t="shared" si="9"/>
        <v>43142</v>
      </c>
      <c r="F19" s="72"/>
      <c r="G19" s="51" t="str">
        <f t="shared" si="0"/>
        <v/>
      </c>
      <c r="H19" s="28">
        <f t="shared" si="6"/>
        <v>43170</v>
      </c>
      <c r="I19" s="29"/>
      <c r="J19" s="51" t="str">
        <f t="shared" si="1"/>
        <v/>
      </c>
      <c r="K19" s="23">
        <f t="shared" si="7"/>
        <v>43201</v>
      </c>
      <c r="L19" s="24"/>
      <c r="M19" s="51" t="str">
        <f t="shared" si="2"/>
        <v/>
      </c>
      <c r="N19" s="28">
        <f t="shared" si="8"/>
        <v>43231</v>
      </c>
      <c r="O19" s="29"/>
      <c r="P19" s="51" t="str">
        <f t="shared" si="3"/>
        <v/>
      </c>
      <c r="Q19" s="23">
        <f t="shared" si="8"/>
        <v>43262</v>
      </c>
      <c r="R19" s="24"/>
      <c r="S19" s="51" t="str">
        <f t="shared" si="4"/>
        <v>S24</v>
      </c>
    </row>
    <row r="20" spans="2:33" ht="15.75" x14ac:dyDescent="0.25">
      <c r="B20" s="28">
        <f t="shared" si="10"/>
        <v>43112</v>
      </c>
      <c r="C20" s="29"/>
      <c r="D20" s="51" t="str">
        <f t="shared" si="5"/>
        <v/>
      </c>
      <c r="E20" s="23">
        <f t="shared" si="9"/>
        <v>43143</v>
      </c>
      <c r="F20" s="69"/>
      <c r="G20" s="51" t="str">
        <f t="shared" si="0"/>
        <v>S7</v>
      </c>
      <c r="H20" s="23">
        <f t="shared" si="6"/>
        <v>43171</v>
      </c>
      <c r="I20" s="24"/>
      <c r="J20" s="51" t="str">
        <f t="shared" si="1"/>
        <v>S11</v>
      </c>
      <c r="K20" s="23">
        <f t="shared" si="7"/>
        <v>43202</v>
      </c>
      <c r="L20" s="24"/>
      <c r="M20" s="51" t="str">
        <f t="shared" si="2"/>
        <v/>
      </c>
      <c r="N20" s="28">
        <f t="shared" si="8"/>
        <v>43232</v>
      </c>
      <c r="O20" s="29"/>
      <c r="P20" s="51" t="str">
        <f t="shared" si="3"/>
        <v/>
      </c>
      <c r="Q20" s="23">
        <f t="shared" si="8"/>
        <v>43263</v>
      </c>
      <c r="R20" s="24"/>
      <c r="S20" s="51" t="str">
        <f t="shared" si="4"/>
        <v/>
      </c>
    </row>
    <row r="21" spans="2:33" ht="15.75" x14ac:dyDescent="0.25">
      <c r="B21" s="28">
        <f t="shared" si="10"/>
        <v>43113</v>
      </c>
      <c r="C21" s="29"/>
      <c r="D21" s="51" t="str">
        <f t="shared" si="5"/>
        <v/>
      </c>
      <c r="E21" s="23">
        <f t="shared" si="9"/>
        <v>43144</v>
      </c>
      <c r="F21" s="69"/>
      <c r="G21" s="51" t="str">
        <f t="shared" si="0"/>
        <v/>
      </c>
      <c r="H21" s="23">
        <f t="shared" si="6"/>
        <v>43172</v>
      </c>
      <c r="I21" s="24"/>
      <c r="J21" s="51" t="str">
        <f t="shared" si="1"/>
        <v/>
      </c>
      <c r="K21" s="28">
        <f t="shared" si="7"/>
        <v>43203</v>
      </c>
      <c r="L21" s="29"/>
      <c r="M21" s="51" t="str">
        <f t="shared" si="2"/>
        <v/>
      </c>
      <c r="N21" s="28">
        <f t="shared" si="8"/>
        <v>43233</v>
      </c>
      <c r="O21" s="29"/>
      <c r="P21" s="51" t="str">
        <f t="shared" si="3"/>
        <v/>
      </c>
      <c r="Q21" s="23">
        <f t="shared" si="8"/>
        <v>43264</v>
      </c>
      <c r="R21" s="24"/>
      <c r="S21" s="51" t="str">
        <f t="shared" si="4"/>
        <v/>
      </c>
    </row>
    <row r="22" spans="2:33" ht="15.75" x14ac:dyDescent="0.25">
      <c r="B22" s="28">
        <f t="shared" si="10"/>
        <v>43114</v>
      </c>
      <c r="C22" s="29"/>
      <c r="D22" s="51" t="str">
        <f t="shared" si="5"/>
        <v/>
      </c>
      <c r="E22" s="23">
        <f t="shared" si="9"/>
        <v>43145</v>
      </c>
      <c r="F22" s="69">
        <v>35</v>
      </c>
      <c r="G22" s="51" t="str">
        <f t="shared" si="0"/>
        <v/>
      </c>
      <c r="H22" s="23">
        <f t="shared" si="6"/>
        <v>43173</v>
      </c>
      <c r="I22" s="24"/>
      <c r="J22" s="51" t="str">
        <f t="shared" si="1"/>
        <v/>
      </c>
      <c r="K22" s="28">
        <f t="shared" si="7"/>
        <v>43204</v>
      </c>
      <c r="L22" s="29"/>
      <c r="M22" s="51" t="str">
        <f t="shared" si="2"/>
        <v/>
      </c>
      <c r="N22" s="23">
        <f t="shared" si="8"/>
        <v>43234</v>
      </c>
      <c r="O22" s="24"/>
      <c r="P22" s="51" t="str">
        <f t="shared" si="3"/>
        <v>S20</v>
      </c>
      <c r="Q22" s="23">
        <f t="shared" si="8"/>
        <v>43265</v>
      </c>
      <c r="R22" s="24"/>
      <c r="S22" s="51" t="str">
        <f t="shared" si="4"/>
        <v/>
      </c>
    </row>
    <row r="23" spans="2:33" x14ac:dyDescent="0.25">
      <c r="B23" s="23">
        <f t="shared" si="10"/>
        <v>43115</v>
      </c>
      <c r="C23" s="83"/>
      <c r="D23" s="51" t="str">
        <f>IF(WEEKDAY(B23)=2,"S"&amp;WEEKNUM(DATE(Année1,MONTH(B23),DAY(B23)),21),"")</f>
        <v>S3</v>
      </c>
      <c r="E23" s="23">
        <f t="shared" si="9"/>
        <v>43146</v>
      </c>
      <c r="F23" s="24"/>
      <c r="G23" s="51" t="str">
        <f t="shared" si="0"/>
        <v/>
      </c>
      <c r="H23" s="23">
        <f t="shared" si="6"/>
        <v>43174</v>
      </c>
      <c r="I23" s="24"/>
      <c r="J23" s="51" t="str">
        <f t="shared" si="1"/>
        <v/>
      </c>
      <c r="K23" s="28">
        <f t="shared" si="7"/>
        <v>43205</v>
      </c>
      <c r="L23" s="29"/>
      <c r="M23" s="51" t="str">
        <f t="shared" si="2"/>
        <v/>
      </c>
      <c r="N23" s="23">
        <f t="shared" si="8"/>
        <v>43235</v>
      </c>
      <c r="O23" s="24"/>
      <c r="P23" s="51" t="str">
        <f t="shared" si="3"/>
        <v/>
      </c>
      <c r="Q23" s="28">
        <f t="shared" si="8"/>
        <v>43266</v>
      </c>
      <c r="R23" s="29"/>
      <c r="S23" s="51" t="str">
        <f t="shared" si="4"/>
        <v/>
      </c>
      <c r="T23" s="49"/>
    </row>
    <row r="24" spans="2:33" ht="15.75" x14ac:dyDescent="0.25">
      <c r="B24" s="23">
        <f t="shared" si="10"/>
        <v>43116</v>
      </c>
      <c r="C24" s="83"/>
      <c r="D24" s="51" t="str">
        <f t="shared" si="5"/>
        <v/>
      </c>
      <c r="E24" s="28">
        <f t="shared" si="9"/>
        <v>43147</v>
      </c>
      <c r="F24" s="29"/>
      <c r="G24" s="51" t="str">
        <f t="shared" si="0"/>
        <v/>
      </c>
      <c r="H24" s="28">
        <f t="shared" si="6"/>
        <v>43175</v>
      </c>
      <c r="I24" s="29"/>
      <c r="J24" s="51" t="str">
        <f t="shared" si="1"/>
        <v/>
      </c>
      <c r="K24" s="23">
        <f t="shared" si="7"/>
        <v>43206</v>
      </c>
      <c r="L24" s="69"/>
      <c r="M24" s="51" t="str">
        <f t="shared" si="2"/>
        <v>S16</v>
      </c>
      <c r="N24" s="23">
        <f t="shared" si="8"/>
        <v>43236</v>
      </c>
      <c r="O24" s="24"/>
      <c r="P24" s="51" t="str">
        <f t="shared" si="3"/>
        <v/>
      </c>
      <c r="Q24" s="28">
        <f t="shared" si="8"/>
        <v>43267</v>
      </c>
      <c r="R24" s="29"/>
      <c r="S24" s="51" t="str">
        <f t="shared" si="4"/>
        <v/>
      </c>
      <c r="T24" s="49"/>
    </row>
    <row r="25" spans="2:33" x14ac:dyDescent="0.25">
      <c r="B25" s="23">
        <f t="shared" si="10"/>
        <v>43117</v>
      </c>
      <c r="C25" s="83"/>
      <c r="D25" s="51" t="str">
        <f t="shared" si="5"/>
        <v/>
      </c>
      <c r="E25" s="28">
        <f t="shared" si="9"/>
        <v>43148</v>
      </c>
      <c r="F25" s="29"/>
      <c r="G25" s="51" t="str">
        <f t="shared" si="0"/>
        <v/>
      </c>
      <c r="H25" s="28">
        <f t="shared" si="6"/>
        <v>43176</v>
      </c>
      <c r="I25" s="29"/>
      <c r="J25" s="51" t="str">
        <f t="shared" si="1"/>
        <v/>
      </c>
      <c r="K25" s="23">
        <f t="shared" si="7"/>
        <v>43207</v>
      </c>
      <c r="L25" s="24"/>
      <c r="M25" s="51" t="str">
        <f t="shared" si="2"/>
        <v/>
      </c>
      <c r="N25" s="23">
        <f t="shared" si="8"/>
        <v>43237</v>
      </c>
      <c r="O25" s="24"/>
      <c r="P25" s="51" t="str">
        <f t="shared" si="3"/>
        <v/>
      </c>
      <c r="Q25" s="28">
        <f t="shared" si="8"/>
        <v>43268</v>
      </c>
      <c r="R25" s="29"/>
      <c r="S25" s="51" t="str">
        <f t="shared" si="4"/>
        <v/>
      </c>
      <c r="T25" s="49"/>
    </row>
    <row r="26" spans="2:33" x14ac:dyDescent="0.25">
      <c r="B26" s="23">
        <f t="shared" si="10"/>
        <v>43118</v>
      </c>
      <c r="C26" s="83"/>
      <c r="D26" s="51" t="str">
        <f t="shared" si="5"/>
        <v/>
      </c>
      <c r="E26" s="28">
        <f t="shared" si="9"/>
        <v>43149</v>
      </c>
      <c r="F26" s="29"/>
      <c r="G26" s="51" t="str">
        <f t="shared" si="0"/>
        <v/>
      </c>
      <c r="H26" s="28">
        <f t="shared" si="6"/>
        <v>43177</v>
      </c>
      <c r="I26" s="29"/>
      <c r="J26" s="51" t="str">
        <f t="shared" si="1"/>
        <v/>
      </c>
      <c r="K26" s="23">
        <f t="shared" si="7"/>
        <v>43208</v>
      </c>
      <c r="L26" s="24"/>
      <c r="M26" s="51" t="str">
        <f t="shared" si="2"/>
        <v/>
      </c>
      <c r="N26" s="28">
        <f t="shared" ref="N26:Q39" si="11">N25+1</f>
        <v>43238</v>
      </c>
      <c r="O26" s="29"/>
      <c r="P26" s="51" t="str">
        <f t="shared" si="3"/>
        <v/>
      </c>
      <c r="Q26" s="23">
        <f t="shared" si="11"/>
        <v>43269</v>
      </c>
      <c r="R26" s="24"/>
      <c r="S26" s="51" t="str">
        <f t="shared" si="4"/>
        <v>S25</v>
      </c>
      <c r="T26" s="49"/>
    </row>
    <row r="27" spans="2:33" x14ac:dyDescent="0.25">
      <c r="B27" s="28">
        <f t="shared" si="10"/>
        <v>43119</v>
      </c>
      <c r="C27" s="29"/>
      <c r="D27" s="51" t="str">
        <f t="shared" si="5"/>
        <v/>
      </c>
      <c r="E27" s="23">
        <f t="shared" si="9"/>
        <v>43150</v>
      </c>
      <c r="F27" s="24"/>
      <c r="G27" s="51" t="str">
        <f t="shared" si="0"/>
        <v>S8</v>
      </c>
      <c r="H27" s="23">
        <f t="shared" si="6"/>
        <v>43178</v>
      </c>
      <c r="I27" s="24"/>
      <c r="J27" s="51" t="str">
        <f t="shared" si="1"/>
        <v>S12</v>
      </c>
      <c r="K27" s="23">
        <f t="shared" si="7"/>
        <v>43209</v>
      </c>
      <c r="L27" s="24"/>
      <c r="M27" s="51" t="str">
        <f t="shared" si="2"/>
        <v/>
      </c>
      <c r="N27" s="28">
        <f t="shared" si="11"/>
        <v>43239</v>
      </c>
      <c r="O27" s="29"/>
      <c r="P27" s="51" t="str">
        <f t="shared" si="3"/>
        <v/>
      </c>
      <c r="Q27" s="23">
        <f t="shared" si="11"/>
        <v>43270</v>
      </c>
      <c r="R27" s="24"/>
      <c r="S27" s="51" t="str">
        <f t="shared" si="4"/>
        <v/>
      </c>
      <c r="T27" s="49"/>
    </row>
    <row r="28" spans="2:33" ht="15.75" x14ac:dyDescent="0.25">
      <c r="B28" s="28">
        <f t="shared" si="10"/>
        <v>43120</v>
      </c>
      <c r="C28" s="72"/>
      <c r="D28" s="51" t="str">
        <f t="shared" si="5"/>
        <v/>
      </c>
      <c r="E28" s="23">
        <f t="shared" si="9"/>
        <v>43151</v>
      </c>
      <c r="F28" s="24"/>
      <c r="G28" s="51" t="str">
        <f t="shared" si="0"/>
        <v/>
      </c>
      <c r="H28" s="23">
        <f t="shared" si="6"/>
        <v>43179</v>
      </c>
      <c r="I28" s="24"/>
      <c r="J28" s="51" t="str">
        <f t="shared" si="1"/>
        <v/>
      </c>
      <c r="K28" s="28">
        <f t="shared" si="7"/>
        <v>43210</v>
      </c>
      <c r="L28" s="29"/>
      <c r="M28" s="51" t="str">
        <f t="shared" si="2"/>
        <v/>
      </c>
      <c r="N28" s="28">
        <f t="shared" si="11"/>
        <v>43240</v>
      </c>
      <c r="O28" s="29"/>
      <c r="P28" s="51" t="str">
        <f t="shared" si="3"/>
        <v/>
      </c>
      <c r="Q28" s="23">
        <f t="shared" si="11"/>
        <v>43271</v>
      </c>
      <c r="R28" s="24"/>
      <c r="S28" s="51" t="str">
        <f t="shared" si="4"/>
        <v/>
      </c>
      <c r="T28" s="49"/>
      <c r="AG28" s="49"/>
    </row>
    <row r="29" spans="2:33" ht="15.75" x14ac:dyDescent="0.25">
      <c r="B29" s="28">
        <f t="shared" si="10"/>
        <v>43121</v>
      </c>
      <c r="C29" s="29"/>
      <c r="D29" s="51" t="str">
        <f t="shared" si="5"/>
        <v/>
      </c>
      <c r="E29" s="23">
        <f t="shared" si="9"/>
        <v>43152</v>
      </c>
      <c r="F29" s="69">
        <v>35</v>
      </c>
      <c r="G29" s="51" t="str">
        <f t="shared" si="0"/>
        <v/>
      </c>
      <c r="H29" s="23">
        <f t="shared" si="6"/>
        <v>43180</v>
      </c>
      <c r="I29" s="24"/>
      <c r="J29" s="51" t="str">
        <f t="shared" si="1"/>
        <v/>
      </c>
      <c r="K29" s="28">
        <f t="shared" si="7"/>
        <v>43211</v>
      </c>
      <c r="L29" s="29"/>
      <c r="M29" s="51" t="str">
        <f t="shared" si="2"/>
        <v/>
      </c>
      <c r="N29" s="14">
        <f t="shared" si="11"/>
        <v>43241</v>
      </c>
      <c r="O29" s="13"/>
      <c r="P29" s="51" t="str">
        <f t="shared" si="3"/>
        <v>S21</v>
      </c>
      <c r="Q29" s="23">
        <f t="shared" si="11"/>
        <v>43272</v>
      </c>
      <c r="R29" s="24"/>
      <c r="S29" s="51" t="str">
        <f t="shared" si="4"/>
        <v/>
      </c>
      <c r="T29" s="49"/>
    </row>
    <row r="30" spans="2:33" x14ac:dyDescent="0.25">
      <c r="B30" s="23">
        <f t="shared" si="10"/>
        <v>43122</v>
      </c>
      <c r="C30" s="24"/>
      <c r="D30" s="51" t="str">
        <f t="shared" si="5"/>
        <v>S4</v>
      </c>
      <c r="E30" s="23">
        <f t="shared" si="9"/>
        <v>43153</v>
      </c>
      <c r="F30" s="24"/>
      <c r="G30" s="51" t="str">
        <f t="shared" si="0"/>
        <v/>
      </c>
      <c r="H30" s="23">
        <f t="shared" si="6"/>
        <v>43181</v>
      </c>
      <c r="I30" s="24"/>
      <c r="J30" s="51" t="str">
        <f t="shared" si="1"/>
        <v/>
      </c>
      <c r="K30" s="28">
        <f t="shared" si="7"/>
        <v>43212</v>
      </c>
      <c r="L30" s="29"/>
      <c r="M30" s="51" t="str">
        <f t="shared" si="2"/>
        <v/>
      </c>
      <c r="N30" s="23">
        <f t="shared" si="11"/>
        <v>43242</v>
      </c>
      <c r="O30" s="24"/>
      <c r="P30" s="51" t="str">
        <f t="shared" si="3"/>
        <v/>
      </c>
      <c r="Q30" s="28">
        <f t="shared" si="11"/>
        <v>43273</v>
      </c>
      <c r="R30" s="29"/>
      <c r="S30" s="51" t="str">
        <f t="shared" si="4"/>
        <v/>
      </c>
      <c r="T30" s="49"/>
    </row>
    <row r="31" spans="2:33" ht="15.75" x14ac:dyDescent="0.25">
      <c r="B31" s="23">
        <f t="shared" si="10"/>
        <v>43123</v>
      </c>
      <c r="C31" s="69">
        <v>35</v>
      </c>
      <c r="D31" s="51" t="str">
        <f t="shared" si="5"/>
        <v/>
      </c>
      <c r="E31" s="28">
        <f t="shared" si="9"/>
        <v>43154</v>
      </c>
      <c r="F31" s="29"/>
      <c r="G31" s="51" t="str">
        <f t="shared" si="0"/>
        <v/>
      </c>
      <c r="H31" s="28">
        <f t="shared" si="6"/>
        <v>43182</v>
      </c>
      <c r="I31" s="29"/>
      <c r="J31" s="51" t="str">
        <f t="shared" si="1"/>
        <v/>
      </c>
      <c r="K31" s="23">
        <f t="shared" si="7"/>
        <v>43213</v>
      </c>
      <c r="L31" s="24"/>
      <c r="M31" s="51" t="str">
        <f t="shared" si="2"/>
        <v>S17</v>
      </c>
      <c r="N31" s="23">
        <f t="shared" si="11"/>
        <v>43243</v>
      </c>
      <c r="O31" s="24"/>
      <c r="P31" s="51" t="str">
        <f t="shared" si="3"/>
        <v/>
      </c>
      <c r="Q31" s="28">
        <f t="shared" si="11"/>
        <v>43274</v>
      </c>
      <c r="R31" s="29"/>
      <c r="S31" s="51" t="str">
        <f t="shared" si="4"/>
        <v/>
      </c>
    </row>
    <row r="32" spans="2:33" ht="15.75" x14ac:dyDescent="0.25">
      <c r="B32" s="23">
        <f t="shared" si="10"/>
        <v>43124</v>
      </c>
      <c r="C32" s="24"/>
      <c r="D32" s="51" t="str">
        <f t="shared" si="5"/>
        <v/>
      </c>
      <c r="E32" s="28">
        <f t="shared" si="9"/>
        <v>43155</v>
      </c>
      <c r="F32" s="29"/>
      <c r="G32" s="51" t="str">
        <f t="shared" si="0"/>
        <v/>
      </c>
      <c r="H32" s="28">
        <f t="shared" si="6"/>
        <v>43183</v>
      </c>
      <c r="I32" s="29"/>
      <c r="J32" s="51" t="str">
        <f t="shared" si="1"/>
        <v/>
      </c>
      <c r="K32" s="23">
        <f t="shared" si="7"/>
        <v>43214</v>
      </c>
      <c r="L32" s="69"/>
      <c r="M32" s="51" t="str">
        <f t="shared" si="2"/>
        <v/>
      </c>
      <c r="N32" s="23">
        <f t="shared" si="11"/>
        <v>43244</v>
      </c>
      <c r="O32" s="24"/>
      <c r="P32" s="51" t="str">
        <f t="shared" si="3"/>
        <v/>
      </c>
      <c r="Q32" s="28">
        <f t="shared" si="11"/>
        <v>43275</v>
      </c>
      <c r="R32" s="29"/>
      <c r="S32" s="51" t="str">
        <f t="shared" si="4"/>
        <v/>
      </c>
    </row>
    <row r="33" spans="1:41" x14ac:dyDescent="0.25">
      <c r="B33" s="23">
        <f t="shared" si="10"/>
        <v>43125</v>
      </c>
      <c r="C33" s="24"/>
      <c r="D33" s="51" t="str">
        <f t="shared" si="5"/>
        <v/>
      </c>
      <c r="E33" s="28">
        <f t="shared" si="9"/>
        <v>43156</v>
      </c>
      <c r="F33" s="29"/>
      <c r="G33" s="51" t="str">
        <f t="shared" si="0"/>
        <v/>
      </c>
      <c r="H33" s="28">
        <f t="shared" si="6"/>
        <v>43184</v>
      </c>
      <c r="I33" s="29"/>
      <c r="J33" s="51" t="str">
        <f t="shared" si="1"/>
        <v/>
      </c>
      <c r="K33" s="23">
        <f t="shared" si="7"/>
        <v>43215</v>
      </c>
      <c r="L33" s="24"/>
      <c r="M33" s="51" t="str">
        <f t="shared" si="2"/>
        <v/>
      </c>
      <c r="N33" s="28">
        <f t="shared" si="11"/>
        <v>43245</v>
      </c>
      <c r="O33" s="29"/>
      <c r="P33" s="51" t="str">
        <f t="shared" si="3"/>
        <v/>
      </c>
      <c r="Q33" s="23">
        <f t="shared" si="11"/>
        <v>43276</v>
      </c>
      <c r="R33" s="24"/>
      <c r="S33" s="51" t="str">
        <f t="shared" si="4"/>
        <v>S26</v>
      </c>
    </row>
    <row r="34" spans="1:41" x14ac:dyDescent="0.25">
      <c r="B34" s="28">
        <f t="shared" si="10"/>
        <v>43126</v>
      </c>
      <c r="C34" s="29"/>
      <c r="D34" s="51" t="str">
        <f t="shared" si="5"/>
        <v/>
      </c>
      <c r="E34" s="23">
        <f t="shared" si="9"/>
        <v>43157</v>
      </c>
      <c r="F34" s="84"/>
      <c r="G34" s="51" t="str">
        <f t="shared" si="0"/>
        <v>S9</v>
      </c>
      <c r="H34" s="23">
        <f t="shared" si="6"/>
        <v>43185</v>
      </c>
      <c r="I34" s="24"/>
      <c r="J34" s="51" t="str">
        <f t="shared" si="1"/>
        <v>S13</v>
      </c>
      <c r="K34" s="23">
        <f t="shared" si="7"/>
        <v>43216</v>
      </c>
      <c r="L34" s="24"/>
      <c r="M34" s="51" t="str">
        <f t="shared" si="2"/>
        <v/>
      </c>
      <c r="N34" s="28">
        <f t="shared" si="11"/>
        <v>43246</v>
      </c>
      <c r="O34" s="29"/>
      <c r="P34" s="51" t="str">
        <f t="shared" si="3"/>
        <v/>
      </c>
      <c r="Q34" s="23">
        <f t="shared" si="11"/>
        <v>43277</v>
      </c>
      <c r="R34" s="24"/>
      <c r="S34" s="51" t="str">
        <f t="shared" si="4"/>
        <v/>
      </c>
    </row>
    <row r="35" spans="1:41" ht="15.75" x14ac:dyDescent="0.25">
      <c r="B35" s="28">
        <f t="shared" si="10"/>
        <v>43127</v>
      </c>
      <c r="C35" s="72"/>
      <c r="D35" s="51" t="str">
        <f t="shared" si="5"/>
        <v/>
      </c>
      <c r="E35" s="23">
        <f t="shared" si="9"/>
        <v>43158</v>
      </c>
      <c r="F35" s="84"/>
      <c r="G35" s="51" t="str">
        <f t="shared" si="0"/>
        <v/>
      </c>
      <c r="H35" s="23">
        <f t="shared" si="6"/>
        <v>43186</v>
      </c>
      <c r="I35" s="24"/>
      <c r="J35" s="51" t="str">
        <f t="shared" si="1"/>
        <v/>
      </c>
      <c r="K35" s="28">
        <f t="shared" si="7"/>
        <v>43217</v>
      </c>
      <c r="L35" s="29"/>
      <c r="M35" s="51" t="str">
        <f t="shared" si="2"/>
        <v/>
      </c>
      <c r="N35" s="28">
        <f t="shared" si="11"/>
        <v>43247</v>
      </c>
      <c r="O35" s="29"/>
      <c r="P35" s="51" t="str">
        <f t="shared" si="3"/>
        <v/>
      </c>
      <c r="Q35" s="23">
        <f t="shared" si="11"/>
        <v>43278</v>
      </c>
      <c r="R35" s="24"/>
      <c r="S35" s="51" t="str">
        <f t="shared" si="4"/>
        <v/>
      </c>
    </row>
    <row r="36" spans="1:41" x14ac:dyDescent="0.25">
      <c r="B36" s="28">
        <f t="shared" si="10"/>
        <v>43128</v>
      </c>
      <c r="C36" s="29"/>
      <c r="D36" s="51" t="str">
        <f t="shared" si="5"/>
        <v/>
      </c>
      <c r="E36" s="23">
        <f t="shared" si="9"/>
        <v>43159</v>
      </c>
      <c r="F36" s="84"/>
      <c r="G36" s="51" t="str">
        <f t="shared" si="0"/>
        <v/>
      </c>
      <c r="H36" s="23">
        <f t="shared" si="6"/>
        <v>43187</v>
      </c>
      <c r="I36" s="24"/>
      <c r="J36" s="51" t="str">
        <f t="shared" si="1"/>
        <v/>
      </c>
      <c r="K36" s="28">
        <f>K35+1</f>
        <v>43218</v>
      </c>
      <c r="L36" s="29"/>
      <c r="M36" s="51" t="str">
        <f t="shared" si="2"/>
        <v/>
      </c>
      <c r="N36" s="23">
        <f>N35+1</f>
        <v>43248</v>
      </c>
      <c r="O36" s="24"/>
      <c r="P36" s="51" t="str">
        <f t="shared" si="3"/>
        <v>S22</v>
      </c>
      <c r="Q36" s="23">
        <f>Q35+1</f>
        <v>43279</v>
      </c>
      <c r="R36" s="24"/>
      <c r="S36" s="51" t="str">
        <f t="shared" si="4"/>
        <v/>
      </c>
      <c r="AN36" s="62"/>
      <c r="AO36" s="62"/>
    </row>
    <row r="37" spans="1:41" x14ac:dyDescent="0.25">
      <c r="B37" s="23">
        <f t="shared" si="10"/>
        <v>43129</v>
      </c>
      <c r="C37" s="84"/>
      <c r="D37" s="51" t="str">
        <f t="shared" si="5"/>
        <v>S5</v>
      </c>
      <c r="E37" s="23" t="str">
        <f>IF(E36="","",IF(E36=EOMONTH(E36,0),"",E36+1))</f>
        <v/>
      </c>
      <c r="F37" s="24"/>
      <c r="G37" s="51"/>
      <c r="H37" s="23">
        <f t="shared" si="6"/>
        <v>43188</v>
      </c>
      <c r="I37" s="24"/>
      <c r="J37" s="51" t="str">
        <f t="shared" si="1"/>
        <v/>
      </c>
      <c r="K37" s="28">
        <f t="shared" si="7"/>
        <v>43219</v>
      </c>
      <c r="L37" s="29"/>
      <c r="M37" s="51" t="str">
        <f t="shared" si="2"/>
        <v/>
      </c>
      <c r="N37" s="23">
        <f t="shared" si="11"/>
        <v>43249</v>
      </c>
      <c r="O37" s="24"/>
      <c r="P37" s="51" t="str">
        <f t="shared" si="3"/>
        <v/>
      </c>
      <c r="Q37" s="28">
        <f t="shared" si="11"/>
        <v>43280</v>
      </c>
      <c r="R37" s="29"/>
      <c r="S37" s="51" t="str">
        <f t="shared" si="4"/>
        <v/>
      </c>
      <c r="AN37" s="63"/>
      <c r="AO37" s="64"/>
    </row>
    <row r="38" spans="1:41" ht="15.75" x14ac:dyDescent="0.25">
      <c r="B38" s="23">
        <f t="shared" si="10"/>
        <v>43130</v>
      </c>
      <c r="C38" s="84"/>
      <c r="D38" s="51" t="str">
        <f t="shared" si="5"/>
        <v/>
      </c>
      <c r="E38" s="23"/>
      <c r="F38" s="24"/>
      <c r="G38" s="51" t="str">
        <f t="shared" si="0"/>
        <v/>
      </c>
      <c r="H38" s="28">
        <f t="shared" si="6"/>
        <v>43189</v>
      </c>
      <c r="I38" s="29"/>
      <c r="J38" s="51" t="str">
        <f t="shared" si="1"/>
        <v/>
      </c>
      <c r="K38" s="23">
        <f t="shared" si="7"/>
        <v>43220</v>
      </c>
      <c r="L38" s="69"/>
      <c r="M38" s="51" t="str">
        <f t="shared" si="2"/>
        <v>S18</v>
      </c>
      <c r="N38" s="23">
        <f t="shared" si="11"/>
        <v>43250</v>
      </c>
      <c r="O38" s="24"/>
      <c r="P38" s="51" t="str">
        <f t="shared" si="3"/>
        <v/>
      </c>
      <c r="Q38" s="28">
        <f t="shared" si="11"/>
        <v>43281</v>
      </c>
      <c r="R38" s="29"/>
      <c r="S38" s="51" t="str">
        <f t="shared" si="4"/>
        <v/>
      </c>
      <c r="AN38" s="12"/>
      <c r="AO38" s="12"/>
    </row>
    <row r="39" spans="1:41" x14ac:dyDescent="0.25">
      <c r="B39" s="27">
        <f t="shared" si="10"/>
        <v>43131</v>
      </c>
      <c r="C39" s="133"/>
      <c r="D39" s="52" t="str">
        <f t="shared" si="5"/>
        <v/>
      </c>
      <c r="E39" s="25"/>
      <c r="F39" s="26"/>
      <c r="G39" s="52" t="str">
        <f t="shared" si="0"/>
        <v/>
      </c>
      <c r="H39" s="81">
        <f t="shared" si="6"/>
        <v>43190</v>
      </c>
      <c r="I39" s="82"/>
      <c r="J39" s="52" t="str">
        <f t="shared" si="1"/>
        <v/>
      </c>
      <c r="K39" s="27"/>
      <c r="L39" s="26"/>
      <c r="M39" s="40" t="str">
        <f t="shared" si="2"/>
        <v/>
      </c>
      <c r="N39" s="27">
        <f t="shared" si="11"/>
        <v>43251</v>
      </c>
      <c r="O39" s="26"/>
      <c r="P39" s="52" t="str">
        <f t="shared" si="3"/>
        <v/>
      </c>
      <c r="Q39" s="27"/>
      <c r="R39" s="26"/>
      <c r="S39" s="52" t="str">
        <f t="shared" si="4"/>
        <v/>
      </c>
      <c r="T39" s="10"/>
    </row>
    <row r="40" spans="1:41" ht="15.75" thickBot="1" x14ac:dyDescent="0.3">
      <c r="B40" s="49"/>
      <c r="C40" s="49"/>
      <c r="D40" s="65"/>
      <c r="E40" s="49"/>
      <c r="F40" s="49"/>
      <c r="G40" s="49"/>
      <c r="H40" s="66"/>
      <c r="I40" s="67"/>
      <c r="J40" s="68"/>
      <c r="K40" s="66"/>
      <c r="L40" s="67"/>
      <c r="M40" s="68"/>
      <c r="N40" s="66"/>
      <c r="O40" s="67"/>
      <c r="P40" s="68"/>
      <c r="Q40" s="66"/>
      <c r="R40" s="67"/>
      <c r="S40" s="68"/>
      <c r="T40" s="37"/>
    </row>
    <row r="41" spans="1:41" s="37" customFormat="1" ht="20.100000000000001" customHeight="1" x14ac:dyDescent="0.25">
      <c r="A41" s="34"/>
      <c r="B41" s="73" t="s">
        <v>21</v>
      </c>
      <c r="C41" s="74">
        <f>SUM(C9:C39)</f>
        <v>35</v>
      </c>
      <c r="D41" s="74"/>
      <c r="E41" s="75"/>
      <c r="F41" s="74">
        <f>SUM(F9:F39)</f>
        <v>105</v>
      </c>
      <c r="G41" s="75"/>
      <c r="H41" s="74"/>
      <c r="I41" s="74">
        <f>SUM(I9:I39)</f>
        <v>0</v>
      </c>
      <c r="J41" s="74"/>
      <c r="K41" s="74"/>
      <c r="L41" s="74">
        <f>SUM(L9:L39)</f>
        <v>0</v>
      </c>
      <c r="M41" s="74"/>
      <c r="N41" s="74"/>
      <c r="O41" s="74">
        <f>SUM(O9:O39)</f>
        <v>0</v>
      </c>
      <c r="P41" s="74"/>
      <c r="Q41" s="74"/>
      <c r="R41" s="74">
        <f>SUM(R9:R39)</f>
        <v>0</v>
      </c>
      <c r="S41" s="76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41" s="10" customFormat="1" ht="20.100000000000001" customHeight="1" thickBot="1" x14ac:dyDescent="0.3">
      <c r="B42" s="77" t="s">
        <v>0</v>
      </c>
      <c r="C42" s="78">
        <f>C41</f>
        <v>35</v>
      </c>
      <c r="D42" s="78"/>
      <c r="E42" s="79"/>
      <c r="F42" s="78">
        <f>C42+F41</f>
        <v>140</v>
      </c>
      <c r="G42" s="79"/>
      <c r="H42" s="78"/>
      <c r="I42" s="78">
        <f>F42+I41</f>
        <v>140</v>
      </c>
      <c r="J42" s="79"/>
      <c r="K42" s="78"/>
      <c r="L42" s="78">
        <f>I42+L41</f>
        <v>140</v>
      </c>
      <c r="M42" s="79"/>
      <c r="N42" s="78"/>
      <c r="O42" s="78">
        <f>L42+O41</f>
        <v>140</v>
      </c>
      <c r="P42" s="79"/>
      <c r="Q42" s="78"/>
      <c r="R42" s="78">
        <f>O42+R41</f>
        <v>140</v>
      </c>
      <c r="S42" s="80"/>
      <c r="T42" s="37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41" x14ac:dyDescent="0.25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39"/>
      <c r="T43" s="49"/>
    </row>
    <row r="44" spans="1:41" ht="15.75" thickBot="1" x14ac:dyDescent="0.3"/>
    <row r="45" spans="1:41" ht="18.75" x14ac:dyDescent="0.25">
      <c r="B45" s="114" t="s">
        <v>16</v>
      </c>
      <c r="C45" s="114"/>
      <c r="D45" s="114"/>
      <c r="E45" s="114"/>
      <c r="F45" s="112">
        <v>1600</v>
      </c>
      <c r="G45" s="112"/>
      <c r="U45" s="53"/>
    </row>
    <row r="46" spans="1:41" ht="18.75" x14ac:dyDescent="0.25">
      <c r="B46" s="115" t="s">
        <v>17</v>
      </c>
      <c r="C46" s="115"/>
      <c r="D46" s="115"/>
      <c r="E46" s="115"/>
      <c r="F46" s="99">
        <f>F45-R42</f>
        <v>1460</v>
      </c>
      <c r="G46" s="113"/>
      <c r="K46" s="34"/>
      <c r="L46" s="35"/>
      <c r="M46" s="35"/>
      <c r="N46" s="36"/>
      <c r="O46" s="35"/>
      <c r="P46" s="36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41" ht="18.75" x14ac:dyDescent="0.25">
      <c r="B47" s="95" t="s">
        <v>18</v>
      </c>
      <c r="C47" s="96"/>
      <c r="D47" s="96"/>
      <c r="E47" s="97"/>
      <c r="F47" s="99"/>
      <c r="G47" s="113"/>
      <c r="M47" s="34"/>
      <c r="N47" s="35"/>
      <c r="O47" s="35"/>
      <c r="P47" s="36"/>
      <c r="Q47" s="35"/>
      <c r="R47" s="36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1:41" ht="18.75" x14ac:dyDescent="0.25">
      <c r="B48" s="98" t="s">
        <v>20</v>
      </c>
      <c r="C48" s="98"/>
      <c r="D48" s="98"/>
      <c r="E48" s="98"/>
      <c r="F48" s="99"/>
      <c r="G48" s="99"/>
      <c r="J48" s="94"/>
      <c r="K48" s="94"/>
      <c r="M48" s="34"/>
      <c r="N48" s="35"/>
      <c r="O48" s="35"/>
      <c r="P48" s="36"/>
      <c r="Q48" s="35"/>
      <c r="R48" s="36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2:26" ht="18.75" x14ac:dyDescent="0.25">
      <c r="B49" s="118" t="s">
        <v>22</v>
      </c>
      <c r="C49" s="118"/>
      <c r="D49" s="118"/>
      <c r="E49" s="118"/>
      <c r="F49" s="99"/>
      <c r="G49" s="99"/>
      <c r="J49" s="94"/>
      <c r="K49" s="94"/>
      <c r="Z49" s="54"/>
    </row>
    <row r="50" spans="2:26" ht="18.75" x14ac:dyDescent="0.25">
      <c r="B50" s="100" t="s">
        <v>27</v>
      </c>
      <c r="C50" s="100"/>
      <c r="D50" s="100"/>
      <c r="E50" s="100"/>
      <c r="F50" s="99"/>
      <c r="G50" s="99"/>
      <c r="J50" s="94"/>
      <c r="K50" s="94"/>
      <c r="Z50" s="54"/>
    </row>
    <row r="51" spans="2:26" ht="19.5" thickBot="1" x14ac:dyDescent="0.3">
      <c r="B51" s="119" t="s">
        <v>19</v>
      </c>
      <c r="C51" s="119"/>
      <c r="D51" s="119"/>
      <c r="E51" s="119"/>
      <c r="F51" s="117"/>
      <c r="G51" s="117"/>
      <c r="J51" s="94"/>
      <c r="K51" s="94"/>
      <c r="Z51" s="54"/>
    </row>
    <row r="52" spans="2:26" ht="15.75" x14ac:dyDescent="0.25">
      <c r="C52" s="116"/>
      <c r="D52" s="116"/>
      <c r="H52" s="33"/>
    </row>
    <row r="56" spans="2:26" x14ac:dyDescent="0.25">
      <c r="Y56" s="61"/>
    </row>
    <row r="57" spans="2:26" x14ac:dyDescent="0.25">
      <c r="X57" s="63"/>
      <c r="Y57" s="64"/>
    </row>
    <row r="58" spans="2:26" x14ac:dyDescent="0.25">
      <c r="X58" s="12"/>
      <c r="Y58" s="12"/>
    </row>
  </sheetData>
  <mergeCells count="29">
    <mergeCell ref="C52:D52"/>
    <mergeCell ref="B50:E50"/>
    <mergeCell ref="F50:G50"/>
    <mergeCell ref="J50:K50"/>
    <mergeCell ref="B51:E51"/>
    <mergeCell ref="F51:G51"/>
    <mergeCell ref="J51:K51"/>
    <mergeCell ref="B48:E48"/>
    <mergeCell ref="F48:G48"/>
    <mergeCell ref="J48:K48"/>
    <mergeCell ref="B49:E49"/>
    <mergeCell ref="F49:G49"/>
    <mergeCell ref="J49:K49"/>
    <mergeCell ref="Q8:S8"/>
    <mergeCell ref="B45:E45"/>
    <mergeCell ref="F45:G45"/>
    <mergeCell ref="B46:E46"/>
    <mergeCell ref="F46:G46"/>
    <mergeCell ref="B47:E47"/>
    <mergeCell ref="F47:G47"/>
    <mergeCell ref="B2:I3"/>
    <mergeCell ref="J2:K3"/>
    <mergeCell ref="N2:O2"/>
    <mergeCell ref="B5:E5"/>
    <mergeCell ref="B8:D8"/>
    <mergeCell ref="E8:G8"/>
    <mergeCell ref="H8:J8"/>
    <mergeCell ref="K8:M8"/>
    <mergeCell ref="N8:P8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2:AO58"/>
  <sheetViews>
    <sheetView zoomScale="85" zoomScaleNormal="85" workbookViewId="0">
      <selection activeCell="F11" sqref="F11"/>
    </sheetView>
  </sheetViews>
  <sheetFormatPr baseColWidth="10" defaultRowHeight="15" x14ac:dyDescent="0.25"/>
  <cols>
    <col min="1" max="1" width="0.85546875" style="11" customWidth="1"/>
    <col min="2" max="3" width="7.7109375" style="11" customWidth="1"/>
    <col min="4" max="4" width="4.7109375" style="11" customWidth="1"/>
    <col min="5" max="6" width="7.7109375" style="11" customWidth="1"/>
    <col min="7" max="7" width="4.7109375" style="11" customWidth="1"/>
    <col min="8" max="9" width="7.7109375" style="11" customWidth="1"/>
    <col min="10" max="10" width="4.7109375" style="11" customWidth="1"/>
    <col min="11" max="12" width="7.7109375" style="11" customWidth="1"/>
    <col min="13" max="13" width="4.7109375" style="11" customWidth="1"/>
    <col min="14" max="15" width="7.7109375" style="11" customWidth="1"/>
    <col min="16" max="16" width="4.7109375" style="11" customWidth="1"/>
    <col min="17" max="18" width="7.7109375" style="11" customWidth="1"/>
    <col min="19" max="20" width="4.7109375" style="11" customWidth="1"/>
    <col min="21" max="24" width="11.42578125" style="11"/>
    <col min="25" max="25" width="12.42578125" style="11" bestFit="1" customWidth="1"/>
    <col min="26" max="16384" width="11.42578125" style="11"/>
  </cols>
  <sheetData>
    <row r="2" spans="1:33" ht="15" customHeight="1" x14ac:dyDescent="0.25">
      <c r="A2" s="9"/>
      <c r="B2" s="108" t="s">
        <v>1</v>
      </c>
      <c r="C2" s="108"/>
      <c r="D2" s="108"/>
      <c r="E2" s="108"/>
      <c r="F2" s="108"/>
      <c r="G2" s="108"/>
      <c r="H2" s="108"/>
      <c r="I2" s="109"/>
      <c r="J2" s="104">
        <f>[0]!Année1</f>
        <v>2018</v>
      </c>
      <c r="K2" s="105"/>
      <c r="N2" s="111"/>
      <c r="O2" s="111"/>
      <c r="U2" s="70"/>
    </row>
    <row r="3" spans="1:33" ht="15" customHeight="1" x14ac:dyDescent="0.25">
      <c r="A3" s="9"/>
      <c r="B3" s="108"/>
      <c r="C3" s="108"/>
      <c r="D3" s="108"/>
      <c r="E3" s="108"/>
      <c r="F3" s="108"/>
      <c r="G3" s="108"/>
      <c r="H3" s="108"/>
      <c r="I3" s="109"/>
      <c r="J3" s="106"/>
      <c r="K3" s="107"/>
    </row>
    <row r="4" spans="1:33" ht="18.75" customHeight="1" x14ac:dyDescent="0.25">
      <c r="Q4" s="10"/>
      <c r="R4" s="10"/>
      <c r="S4" s="10"/>
    </row>
    <row r="5" spans="1:33" ht="18.75" x14ac:dyDescent="0.3">
      <c r="B5" s="110" t="str">
        <f ca="1">RIGHT(CELL("nomfichier",A1),LEN(CELL("nomfichier",A1))-FIND("]",CELL("nomfichier",A1)))</f>
        <v>BJ44</v>
      </c>
      <c r="C5" s="110"/>
      <c r="D5" s="110"/>
      <c r="E5" s="110"/>
      <c r="Q5" s="10"/>
      <c r="R5" s="10"/>
      <c r="S5" s="10"/>
      <c r="V5" s="70"/>
      <c r="Y5" s="49"/>
    </row>
    <row r="6" spans="1:33" x14ac:dyDescent="0.25">
      <c r="O6" s="32"/>
    </row>
    <row r="8" spans="1:33" ht="24.95" customHeight="1" x14ac:dyDescent="0.25">
      <c r="B8" s="101" t="str">
        <f>"JANVIER"&amp;" "&amp;Année1</f>
        <v>JANVIER 2018</v>
      </c>
      <c r="C8" s="102"/>
      <c r="D8" s="103"/>
      <c r="E8" s="101" t="str">
        <f>"FEVRIER"&amp;" "&amp;Année1</f>
        <v>FEVRIER 2018</v>
      </c>
      <c r="F8" s="102"/>
      <c r="G8" s="103"/>
      <c r="H8" s="101" t="str">
        <f>"MARS"&amp;" "&amp;Année1</f>
        <v>MARS 2018</v>
      </c>
      <c r="I8" s="102"/>
      <c r="J8" s="103"/>
      <c r="K8" s="101" t="str">
        <f>"AVRIL"&amp;" "&amp;Année1</f>
        <v>AVRIL 2018</v>
      </c>
      <c r="L8" s="102"/>
      <c r="M8" s="103"/>
      <c r="N8" s="101" t="str">
        <f>"MAI"&amp;" "&amp;Année1</f>
        <v>MAI 2018</v>
      </c>
      <c r="O8" s="102"/>
      <c r="P8" s="103"/>
      <c r="Q8" s="101" t="str">
        <f>"JUIN"&amp;" "&amp;Année1</f>
        <v>JUIN 2018</v>
      </c>
      <c r="R8" s="102"/>
      <c r="S8" s="103"/>
      <c r="AG8" s="49"/>
    </row>
    <row r="9" spans="1:33" x14ac:dyDescent="0.25">
      <c r="B9" s="15">
        <f>DATE(Année1,1,1)</f>
        <v>43101</v>
      </c>
      <c r="C9" s="50"/>
      <c r="D9" s="51" t="str">
        <f>IF(WEEKDAY(B9)=2,"S"&amp;WEEKNUM(DATE(Année1,MONTH(B9),DAY(B9)),21),"")</f>
        <v>S1</v>
      </c>
      <c r="E9" s="21">
        <f>DATE(Année1,2,1)</f>
        <v>43132</v>
      </c>
      <c r="F9" s="22"/>
      <c r="G9" s="51" t="str">
        <f t="shared" ref="G9:G39" si="0">IF(WEEKDAY(E9)=2,"S"&amp;WEEKNUM(DATE(Année1,MONTH(E9),DAY(E9)),21),"")</f>
        <v/>
      </c>
      <c r="H9" s="21">
        <f>DATE(Année1,3,1)</f>
        <v>43160</v>
      </c>
      <c r="I9" s="22"/>
      <c r="J9" s="51" t="str">
        <f t="shared" ref="J9:J39" si="1">IF(WEEKDAY(H9)=2,"S"&amp;WEEKNUM(DATE(Année1,MONTH(H9),DAY(H9)),21),"")</f>
        <v/>
      </c>
      <c r="K9" s="15">
        <f>DATE(Année1,4,1)</f>
        <v>43191</v>
      </c>
      <c r="L9" s="50"/>
      <c r="M9" s="51" t="str">
        <f t="shared" ref="M9:M39" si="2">IF(WEEKDAY(K9)=2,"S"&amp;WEEKNUM(DATE(Année1,MONTH(K9),DAY(K9)),21),"")</f>
        <v/>
      </c>
      <c r="N9" s="15">
        <f>DATE(Année1,5,1)</f>
        <v>43221</v>
      </c>
      <c r="O9" s="50"/>
      <c r="P9" s="51" t="str">
        <f t="shared" ref="P9:P39" si="3">IF(WEEKDAY(N9)=2,"S"&amp;WEEKNUM(DATE(Année1,MONTH(N9),DAY(N9)),21),"")</f>
        <v/>
      </c>
      <c r="Q9" s="126">
        <f>DATE(Année1,6,1)</f>
        <v>43252</v>
      </c>
      <c r="R9" s="127"/>
      <c r="S9" s="51" t="str">
        <f t="shared" ref="S9:S39" si="4">IF(WEEKDAY(Q9)=2,"S"&amp;WEEKNUM(DATE(Année1,MONTH(Q9),DAY(Q9)),21),"")</f>
        <v/>
      </c>
      <c r="AG9" s="49"/>
    </row>
    <row r="10" spans="1:33" ht="15.75" x14ac:dyDescent="0.25">
      <c r="B10" s="23">
        <f>B9+1</f>
        <v>43102</v>
      </c>
      <c r="C10" s="24"/>
      <c r="D10" s="51" t="str">
        <f t="shared" ref="D10:D39" si="5">IF(WEEKDAY(B10)=2,"S"&amp;WEEKNUM(DATE(Année1,MONTH(B10),DAY(B10)),21),"")</f>
        <v/>
      </c>
      <c r="E10" s="28">
        <f>IF(E9="","",IF(E9=EOMONTH(E9,0),"",E9+1))</f>
        <v>43133</v>
      </c>
      <c r="F10" s="29"/>
      <c r="G10" s="51" t="str">
        <f t="shared" si="0"/>
        <v/>
      </c>
      <c r="H10" s="28">
        <f t="shared" ref="H10:H39" si="6">H9+1</f>
        <v>43161</v>
      </c>
      <c r="I10" s="29"/>
      <c r="J10" s="51" t="str">
        <f t="shared" si="1"/>
        <v/>
      </c>
      <c r="K10" s="14">
        <f t="shared" ref="K10:K38" si="7">K9+1</f>
        <v>43192</v>
      </c>
      <c r="L10" s="128"/>
      <c r="M10" s="51" t="str">
        <f t="shared" si="2"/>
        <v>S14</v>
      </c>
      <c r="N10" s="23">
        <f t="shared" ref="N10:Q25" si="8">N9+1</f>
        <v>43222</v>
      </c>
      <c r="O10" s="24"/>
      <c r="P10" s="51" t="str">
        <f t="shared" si="3"/>
        <v/>
      </c>
      <c r="Q10" s="28">
        <f t="shared" si="8"/>
        <v>43253</v>
      </c>
      <c r="R10" s="29"/>
      <c r="S10" s="51" t="str">
        <f t="shared" si="4"/>
        <v/>
      </c>
      <c r="AG10" s="49"/>
    </row>
    <row r="11" spans="1:33" ht="15.75" x14ac:dyDescent="0.25">
      <c r="B11" s="23">
        <f>B10+1</f>
        <v>43103</v>
      </c>
      <c r="C11" s="24"/>
      <c r="D11" s="51" t="str">
        <f t="shared" si="5"/>
        <v/>
      </c>
      <c r="E11" s="28">
        <f t="shared" ref="E11:E36" si="9">IF(E10="","",IF(E10=EOMONTH(E10,0),"",E10+1))</f>
        <v>43134</v>
      </c>
      <c r="F11" s="72"/>
      <c r="G11" s="51" t="str">
        <f t="shared" si="0"/>
        <v/>
      </c>
      <c r="H11" s="28">
        <f t="shared" si="6"/>
        <v>43162</v>
      </c>
      <c r="I11" s="29"/>
      <c r="J11" s="51" t="str">
        <f t="shared" si="1"/>
        <v/>
      </c>
      <c r="K11" s="23">
        <f t="shared" si="7"/>
        <v>43193</v>
      </c>
      <c r="L11" s="69"/>
      <c r="M11" s="51" t="str">
        <f t="shared" si="2"/>
        <v/>
      </c>
      <c r="N11" s="23">
        <f t="shared" si="8"/>
        <v>43223</v>
      </c>
      <c r="O11" s="24"/>
      <c r="P11" s="51" t="str">
        <f t="shared" si="3"/>
        <v/>
      </c>
      <c r="Q11" s="28">
        <f t="shared" si="8"/>
        <v>43254</v>
      </c>
      <c r="R11" s="29"/>
      <c r="S11" s="51" t="str">
        <f t="shared" si="4"/>
        <v/>
      </c>
      <c r="AG11" s="49"/>
    </row>
    <row r="12" spans="1:33" x14ac:dyDescent="0.25">
      <c r="B12" s="23">
        <f t="shared" ref="B12:B39" si="10">B11+1</f>
        <v>43104</v>
      </c>
      <c r="C12" s="24"/>
      <c r="D12" s="51" t="str">
        <f t="shared" si="5"/>
        <v/>
      </c>
      <c r="E12" s="28">
        <f t="shared" si="9"/>
        <v>43135</v>
      </c>
      <c r="F12" s="29"/>
      <c r="G12" s="51" t="str">
        <f t="shared" si="0"/>
        <v/>
      </c>
      <c r="H12" s="28">
        <f t="shared" si="6"/>
        <v>43163</v>
      </c>
      <c r="I12" s="29"/>
      <c r="J12" s="51" t="str">
        <f t="shared" si="1"/>
        <v/>
      </c>
      <c r="K12" s="23">
        <f t="shared" si="7"/>
        <v>43194</v>
      </c>
      <c r="L12" s="57"/>
      <c r="M12" s="51" t="str">
        <f t="shared" si="2"/>
        <v/>
      </c>
      <c r="N12" s="28">
        <f t="shared" si="8"/>
        <v>43224</v>
      </c>
      <c r="O12" s="29"/>
      <c r="P12" s="51" t="str">
        <f t="shared" si="3"/>
        <v/>
      </c>
      <c r="Q12" s="23">
        <f t="shared" si="8"/>
        <v>43255</v>
      </c>
      <c r="R12" s="24"/>
      <c r="S12" s="51" t="str">
        <f t="shared" si="4"/>
        <v>S23</v>
      </c>
      <c r="AG12" s="49"/>
    </row>
    <row r="13" spans="1:33" x14ac:dyDescent="0.25">
      <c r="B13" s="28">
        <f t="shared" si="10"/>
        <v>43105</v>
      </c>
      <c r="C13" s="29"/>
      <c r="D13" s="51" t="str">
        <f t="shared" si="5"/>
        <v/>
      </c>
      <c r="E13" s="23">
        <f t="shared" si="9"/>
        <v>43136</v>
      </c>
      <c r="F13" s="24"/>
      <c r="G13" s="51" t="str">
        <f t="shared" si="0"/>
        <v>S6</v>
      </c>
      <c r="H13" s="23">
        <f t="shared" si="6"/>
        <v>43164</v>
      </c>
      <c r="I13" s="24"/>
      <c r="J13" s="51" t="str">
        <f t="shared" si="1"/>
        <v>S10</v>
      </c>
      <c r="K13" s="23">
        <f t="shared" si="7"/>
        <v>43195</v>
      </c>
      <c r="L13" s="24"/>
      <c r="M13" s="51" t="str">
        <f t="shared" si="2"/>
        <v/>
      </c>
      <c r="N13" s="28">
        <f t="shared" si="8"/>
        <v>43225</v>
      </c>
      <c r="O13" s="29"/>
      <c r="P13" s="51" t="str">
        <f t="shared" si="3"/>
        <v/>
      </c>
      <c r="Q13" s="23">
        <f t="shared" si="8"/>
        <v>43256</v>
      </c>
      <c r="R13" s="24"/>
      <c r="S13" s="51" t="str">
        <f t="shared" si="4"/>
        <v/>
      </c>
    </row>
    <row r="14" spans="1:33" x14ac:dyDescent="0.25">
      <c r="B14" s="28">
        <f t="shared" si="10"/>
        <v>43106</v>
      </c>
      <c r="C14" s="29"/>
      <c r="D14" s="51" t="str">
        <f t="shared" si="5"/>
        <v/>
      </c>
      <c r="E14" s="23">
        <f t="shared" si="9"/>
        <v>43137</v>
      </c>
      <c r="F14" s="24"/>
      <c r="G14" s="51" t="str">
        <f t="shared" si="0"/>
        <v/>
      </c>
      <c r="H14" s="23">
        <f t="shared" si="6"/>
        <v>43165</v>
      </c>
      <c r="I14" s="24"/>
      <c r="J14" s="51" t="str">
        <f t="shared" si="1"/>
        <v/>
      </c>
      <c r="K14" s="28">
        <f t="shared" si="7"/>
        <v>43196</v>
      </c>
      <c r="L14" s="29"/>
      <c r="M14" s="51" t="str">
        <f t="shared" si="2"/>
        <v/>
      </c>
      <c r="N14" s="28">
        <f t="shared" si="8"/>
        <v>43226</v>
      </c>
      <c r="O14" s="29"/>
      <c r="P14" s="51" t="str">
        <f t="shared" si="3"/>
        <v/>
      </c>
      <c r="Q14" s="23">
        <f t="shared" si="8"/>
        <v>43257</v>
      </c>
      <c r="R14" s="24"/>
      <c r="S14" s="51" t="str">
        <f t="shared" si="4"/>
        <v/>
      </c>
    </row>
    <row r="15" spans="1:33" ht="15.75" x14ac:dyDescent="0.25">
      <c r="B15" s="28">
        <f t="shared" si="10"/>
        <v>43107</v>
      </c>
      <c r="C15" s="29"/>
      <c r="D15" s="51" t="str">
        <f t="shared" si="5"/>
        <v/>
      </c>
      <c r="E15" s="23">
        <f t="shared" si="9"/>
        <v>43138</v>
      </c>
      <c r="F15" s="24"/>
      <c r="G15" s="51" t="str">
        <f t="shared" si="0"/>
        <v/>
      </c>
      <c r="H15" s="23">
        <f t="shared" si="6"/>
        <v>43166</v>
      </c>
      <c r="I15" s="24"/>
      <c r="J15" s="51" t="str">
        <f t="shared" si="1"/>
        <v/>
      </c>
      <c r="K15" s="28">
        <f t="shared" si="7"/>
        <v>43197</v>
      </c>
      <c r="L15" s="29"/>
      <c r="M15" s="51" t="str">
        <f t="shared" si="2"/>
        <v/>
      </c>
      <c r="N15" s="23">
        <f t="shared" si="8"/>
        <v>43227</v>
      </c>
      <c r="O15" s="69"/>
      <c r="P15" s="51" t="str">
        <f t="shared" si="3"/>
        <v>S19</v>
      </c>
      <c r="Q15" s="23">
        <f t="shared" si="8"/>
        <v>43258</v>
      </c>
      <c r="R15" s="24"/>
      <c r="S15" s="51" t="str">
        <f t="shared" si="4"/>
        <v/>
      </c>
    </row>
    <row r="16" spans="1:33" ht="15.75" x14ac:dyDescent="0.25">
      <c r="B16" s="23">
        <f t="shared" si="10"/>
        <v>43108</v>
      </c>
      <c r="C16" s="24"/>
      <c r="D16" s="51" t="str">
        <f>IF(WEEKDAY(B16)=2,"S"&amp;WEEKNUM(DATE(Année1,MONTH(B16),DAY(B16)),21),"")</f>
        <v>S2</v>
      </c>
      <c r="E16" s="23">
        <f t="shared" si="9"/>
        <v>43139</v>
      </c>
      <c r="F16" s="69"/>
      <c r="G16" s="51" t="str">
        <f t="shared" si="0"/>
        <v/>
      </c>
      <c r="H16" s="23">
        <f t="shared" si="6"/>
        <v>43167</v>
      </c>
      <c r="I16" s="24"/>
      <c r="J16" s="51" t="str">
        <f t="shared" si="1"/>
        <v/>
      </c>
      <c r="K16" s="28">
        <f t="shared" si="7"/>
        <v>43198</v>
      </c>
      <c r="L16" s="29"/>
      <c r="M16" s="51" t="str">
        <f t="shared" si="2"/>
        <v/>
      </c>
      <c r="N16" s="14">
        <f t="shared" si="8"/>
        <v>43228</v>
      </c>
      <c r="O16" s="13"/>
      <c r="P16" s="51" t="str">
        <f t="shared" si="3"/>
        <v/>
      </c>
      <c r="Q16" s="28">
        <f t="shared" si="8"/>
        <v>43259</v>
      </c>
      <c r="R16" s="29"/>
      <c r="S16" s="51" t="str">
        <f t="shared" si="4"/>
        <v/>
      </c>
    </row>
    <row r="17" spans="2:33" ht="15.75" x14ac:dyDescent="0.25">
      <c r="B17" s="23">
        <f t="shared" si="10"/>
        <v>43109</v>
      </c>
      <c r="C17" s="24"/>
      <c r="D17" s="51" t="str">
        <f t="shared" si="5"/>
        <v/>
      </c>
      <c r="E17" s="28">
        <f t="shared" si="9"/>
        <v>43140</v>
      </c>
      <c r="F17" s="29"/>
      <c r="G17" s="51" t="str">
        <f t="shared" si="0"/>
        <v/>
      </c>
      <c r="H17" s="28">
        <f t="shared" si="6"/>
        <v>43168</v>
      </c>
      <c r="I17" s="29"/>
      <c r="J17" s="51" t="str">
        <f t="shared" si="1"/>
        <v/>
      </c>
      <c r="K17" s="23">
        <f t="shared" si="7"/>
        <v>43199</v>
      </c>
      <c r="L17" s="69"/>
      <c r="M17" s="51" t="str">
        <f t="shared" si="2"/>
        <v>S15</v>
      </c>
      <c r="N17" s="23">
        <f t="shared" si="8"/>
        <v>43229</v>
      </c>
      <c r="O17" s="24"/>
      <c r="P17" s="51" t="str">
        <f t="shared" si="3"/>
        <v/>
      </c>
      <c r="Q17" s="28">
        <f t="shared" si="8"/>
        <v>43260</v>
      </c>
      <c r="R17" s="29"/>
      <c r="S17" s="51" t="str">
        <f t="shared" si="4"/>
        <v/>
      </c>
    </row>
    <row r="18" spans="2:33" ht="15.75" x14ac:dyDescent="0.25">
      <c r="B18" s="23">
        <f t="shared" si="10"/>
        <v>43110</v>
      </c>
      <c r="C18" s="24"/>
      <c r="D18" s="51" t="str">
        <f t="shared" si="5"/>
        <v/>
      </c>
      <c r="E18" s="28">
        <f t="shared" si="9"/>
        <v>43141</v>
      </c>
      <c r="F18" s="29"/>
      <c r="G18" s="51" t="str">
        <f t="shared" si="0"/>
        <v/>
      </c>
      <c r="H18" s="28">
        <f t="shared" si="6"/>
        <v>43169</v>
      </c>
      <c r="I18" s="29"/>
      <c r="J18" s="51" t="str">
        <f t="shared" si="1"/>
        <v/>
      </c>
      <c r="K18" s="23">
        <f t="shared" si="7"/>
        <v>43200</v>
      </c>
      <c r="L18" s="69"/>
      <c r="M18" s="51" t="str">
        <f t="shared" si="2"/>
        <v/>
      </c>
      <c r="N18" s="14">
        <f t="shared" si="8"/>
        <v>43230</v>
      </c>
      <c r="O18" s="13"/>
      <c r="P18" s="51" t="str">
        <f t="shared" si="3"/>
        <v/>
      </c>
      <c r="Q18" s="28">
        <f t="shared" si="8"/>
        <v>43261</v>
      </c>
      <c r="R18" s="29"/>
      <c r="S18" s="51" t="str">
        <f t="shared" si="4"/>
        <v/>
      </c>
      <c r="V18" s="35"/>
      <c r="X18" s="35"/>
      <c r="AC18" s="35"/>
    </row>
    <row r="19" spans="2:33" ht="15.75" x14ac:dyDescent="0.25">
      <c r="B19" s="23">
        <f t="shared" si="10"/>
        <v>43111</v>
      </c>
      <c r="C19" s="24"/>
      <c r="D19" s="51" t="str">
        <f t="shared" si="5"/>
        <v/>
      </c>
      <c r="E19" s="28">
        <f t="shared" si="9"/>
        <v>43142</v>
      </c>
      <c r="F19" s="72"/>
      <c r="G19" s="51" t="str">
        <f t="shared" si="0"/>
        <v/>
      </c>
      <c r="H19" s="28">
        <f t="shared" si="6"/>
        <v>43170</v>
      </c>
      <c r="I19" s="29"/>
      <c r="J19" s="51" t="str">
        <f t="shared" si="1"/>
        <v/>
      </c>
      <c r="K19" s="23">
        <f t="shared" si="7"/>
        <v>43201</v>
      </c>
      <c r="L19" s="24"/>
      <c r="M19" s="51" t="str">
        <f t="shared" si="2"/>
        <v/>
      </c>
      <c r="N19" s="28">
        <f t="shared" si="8"/>
        <v>43231</v>
      </c>
      <c r="O19" s="29"/>
      <c r="P19" s="51" t="str">
        <f t="shared" si="3"/>
        <v/>
      </c>
      <c r="Q19" s="23">
        <f t="shared" si="8"/>
        <v>43262</v>
      </c>
      <c r="R19" s="24"/>
      <c r="S19" s="51" t="str">
        <f t="shared" si="4"/>
        <v>S24</v>
      </c>
    </row>
    <row r="20" spans="2:33" ht="15.75" x14ac:dyDescent="0.25">
      <c r="B20" s="28">
        <f t="shared" si="10"/>
        <v>43112</v>
      </c>
      <c r="C20" s="29"/>
      <c r="D20" s="51" t="str">
        <f t="shared" si="5"/>
        <v/>
      </c>
      <c r="E20" s="23">
        <f t="shared" si="9"/>
        <v>43143</v>
      </c>
      <c r="F20" s="69"/>
      <c r="G20" s="51" t="str">
        <f t="shared" si="0"/>
        <v>S7</v>
      </c>
      <c r="H20" s="23">
        <f t="shared" si="6"/>
        <v>43171</v>
      </c>
      <c r="I20" s="24"/>
      <c r="J20" s="51" t="str">
        <f t="shared" si="1"/>
        <v>S11</v>
      </c>
      <c r="K20" s="23">
        <f t="shared" si="7"/>
        <v>43202</v>
      </c>
      <c r="L20" s="24"/>
      <c r="M20" s="51" t="str">
        <f t="shared" si="2"/>
        <v/>
      </c>
      <c r="N20" s="28">
        <f t="shared" si="8"/>
        <v>43232</v>
      </c>
      <c r="O20" s="29"/>
      <c r="P20" s="51" t="str">
        <f t="shared" si="3"/>
        <v/>
      </c>
      <c r="Q20" s="23">
        <f t="shared" si="8"/>
        <v>43263</v>
      </c>
      <c r="R20" s="24"/>
      <c r="S20" s="51" t="str">
        <f t="shared" si="4"/>
        <v/>
      </c>
    </row>
    <row r="21" spans="2:33" ht="15.75" x14ac:dyDescent="0.25">
      <c r="B21" s="28">
        <f t="shared" si="10"/>
        <v>43113</v>
      </c>
      <c r="C21" s="29"/>
      <c r="D21" s="51" t="str">
        <f t="shared" si="5"/>
        <v/>
      </c>
      <c r="E21" s="23">
        <f t="shared" si="9"/>
        <v>43144</v>
      </c>
      <c r="F21" s="69"/>
      <c r="G21" s="51" t="str">
        <f t="shared" si="0"/>
        <v/>
      </c>
      <c r="H21" s="23">
        <f t="shared" si="6"/>
        <v>43172</v>
      </c>
      <c r="I21" s="24"/>
      <c r="J21" s="51" t="str">
        <f t="shared" si="1"/>
        <v/>
      </c>
      <c r="K21" s="28">
        <f t="shared" si="7"/>
        <v>43203</v>
      </c>
      <c r="L21" s="29"/>
      <c r="M21" s="51" t="str">
        <f t="shared" si="2"/>
        <v/>
      </c>
      <c r="N21" s="28">
        <f t="shared" si="8"/>
        <v>43233</v>
      </c>
      <c r="O21" s="29"/>
      <c r="P21" s="51" t="str">
        <f t="shared" si="3"/>
        <v/>
      </c>
      <c r="Q21" s="23">
        <f t="shared" si="8"/>
        <v>43264</v>
      </c>
      <c r="R21" s="24"/>
      <c r="S21" s="51" t="str">
        <f t="shared" si="4"/>
        <v/>
      </c>
    </row>
    <row r="22" spans="2:33" ht="15.75" x14ac:dyDescent="0.25">
      <c r="B22" s="28">
        <f t="shared" si="10"/>
        <v>43114</v>
      </c>
      <c r="C22" s="29"/>
      <c r="D22" s="51" t="str">
        <f t="shared" si="5"/>
        <v/>
      </c>
      <c r="E22" s="23">
        <f t="shared" si="9"/>
        <v>43145</v>
      </c>
      <c r="F22" s="69"/>
      <c r="G22" s="51" t="str">
        <f t="shared" si="0"/>
        <v/>
      </c>
      <c r="H22" s="23">
        <f t="shared" si="6"/>
        <v>43173</v>
      </c>
      <c r="I22" s="24"/>
      <c r="J22" s="51" t="str">
        <f t="shared" si="1"/>
        <v/>
      </c>
      <c r="K22" s="28">
        <f t="shared" si="7"/>
        <v>43204</v>
      </c>
      <c r="L22" s="29"/>
      <c r="M22" s="51" t="str">
        <f t="shared" si="2"/>
        <v/>
      </c>
      <c r="N22" s="23">
        <f t="shared" si="8"/>
        <v>43234</v>
      </c>
      <c r="O22" s="24"/>
      <c r="P22" s="51" t="str">
        <f t="shared" si="3"/>
        <v>S20</v>
      </c>
      <c r="Q22" s="23">
        <f t="shared" si="8"/>
        <v>43265</v>
      </c>
      <c r="R22" s="24"/>
      <c r="S22" s="51" t="str">
        <f t="shared" si="4"/>
        <v/>
      </c>
    </row>
    <row r="23" spans="2:33" x14ac:dyDescent="0.25">
      <c r="B23" s="23">
        <f t="shared" si="10"/>
        <v>43115</v>
      </c>
      <c r="C23" s="24"/>
      <c r="D23" s="51" t="str">
        <f>IF(WEEKDAY(B23)=2,"S"&amp;WEEKNUM(DATE(Année1,MONTH(B23),DAY(B23)),21),"")</f>
        <v>S3</v>
      </c>
      <c r="E23" s="23">
        <f t="shared" si="9"/>
        <v>43146</v>
      </c>
      <c r="F23" s="24"/>
      <c r="G23" s="51" t="str">
        <f t="shared" si="0"/>
        <v/>
      </c>
      <c r="H23" s="23">
        <f t="shared" si="6"/>
        <v>43174</v>
      </c>
      <c r="I23" s="24"/>
      <c r="J23" s="51" t="str">
        <f t="shared" si="1"/>
        <v/>
      </c>
      <c r="K23" s="28">
        <f t="shared" si="7"/>
        <v>43205</v>
      </c>
      <c r="L23" s="29"/>
      <c r="M23" s="51" t="str">
        <f t="shared" si="2"/>
        <v/>
      </c>
      <c r="N23" s="23">
        <f t="shared" si="8"/>
        <v>43235</v>
      </c>
      <c r="O23" s="24"/>
      <c r="P23" s="51" t="str">
        <f t="shared" si="3"/>
        <v/>
      </c>
      <c r="Q23" s="28">
        <f t="shared" si="8"/>
        <v>43266</v>
      </c>
      <c r="R23" s="29"/>
      <c r="S23" s="51" t="str">
        <f t="shared" si="4"/>
        <v/>
      </c>
      <c r="T23" s="49"/>
    </row>
    <row r="24" spans="2:33" ht="15.75" x14ac:dyDescent="0.25">
      <c r="B24" s="23">
        <f t="shared" si="10"/>
        <v>43116</v>
      </c>
      <c r="C24" s="24"/>
      <c r="D24" s="51" t="str">
        <f t="shared" si="5"/>
        <v/>
      </c>
      <c r="E24" s="28">
        <f t="shared" si="9"/>
        <v>43147</v>
      </c>
      <c r="F24" s="72"/>
      <c r="G24" s="51" t="str">
        <f t="shared" si="0"/>
        <v/>
      </c>
      <c r="H24" s="28">
        <f t="shared" si="6"/>
        <v>43175</v>
      </c>
      <c r="I24" s="29"/>
      <c r="J24" s="51" t="str">
        <f t="shared" si="1"/>
        <v/>
      </c>
      <c r="K24" s="23">
        <f t="shared" si="7"/>
        <v>43206</v>
      </c>
      <c r="L24" s="69"/>
      <c r="M24" s="51" t="str">
        <f t="shared" si="2"/>
        <v>S16</v>
      </c>
      <c r="N24" s="23">
        <f t="shared" si="8"/>
        <v>43236</v>
      </c>
      <c r="O24" s="24"/>
      <c r="P24" s="51" t="str">
        <f t="shared" si="3"/>
        <v/>
      </c>
      <c r="Q24" s="28">
        <f t="shared" si="8"/>
        <v>43267</v>
      </c>
      <c r="R24" s="29"/>
      <c r="S24" s="51" t="str">
        <f t="shared" si="4"/>
        <v/>
      </c>
      <c r="T24" s="49"/>
    </row>
    <row r="25" spans="2:33" x14ac:dyDescent="0.25">
      <c r="B25" s="23">
        <f t="shared" si="10"/>
        <v>43117</v>
      </c>
      <c r="C25" s="24"/>
      <c r="D25" s="51" t="str">
        <f t="shared" si="5"/>
        <v/>
      </c>
      <c r="E25" s="28">
        <f t="shared" si="9"/>
        <v>43148</v>
      </c>
      <c r="F25" s="29"/>
      <c r="G25" s="51" t="str">
        <f t="shared" si="0"/>
        <v/>
      </c>
      <c r="H25" s="28">
        <f t="shared" si="6"/>
        <v>43176</v>
      </c>
      <c r="I25" s="29"/>
      <c r="J25" s="51" t="str">
        <f t="shared" si="1"/>
        <v/>
      </c>
      <c r="K25" s="23">
        <f t="shared" si="7"/>
        <v>43207</v>
      </c>
      <c r="L25" s="24"/>
      <c r="M25" s="51" t="str">
        <f t="shared" si="2"/>
        <v/>
      </c>
      <c r="N25" s="23">
        <f t="shared" si="8"/>
        <v>43237</v>
      </c>
      <c r="O25" s="24"/>
      <c r="P25" s="51" t="str">
        <f t="shared" si="3"/>
        <v/>
      </c>
      <c r="Q25" s="28">
        <f t="shared" si="8"/>
        <v>43268</v>
      </c>
      <c r="R25" s="29"/>
      <c r="S25" s="51" t="str">
        <f t="shared" si="4"/>
        <v/>
      </c>
      <c r="T25" s="49"/>
    </row>
    <row r="26" spans="2:33" x14ac:dyDescent="0.25">
      <c r="B26" s="23">
        <f t="shared" si="10"/>
        <v>43118</v>
      </c>
      <c r="C26" s="24"/>
      <c r="D26" s="51" t="str">
        <f t="shared" si="5"/>
        <v/>
      </c>
      <c r="E26" s="28">
        <f t="shared" si="9"/>
        <v>43149</v>
      </c>
      <c r="F26" s="29"/>
      <c r="G26" s="51" t="str">
        <f t="shared" si="0"/>
        <v/>
      </c>
      <c r="H26" s="28">
        <f t="shared" si="6"/>
        <v>43177</v>
      </c>
      <c r="I26" s="29"/>
      <c r="J26" s="51" t="str">
        <f t="shared" si="1"/>
        <v/>
      </c>
      <c r="K26" s="23">
        <f t="shared" si="7"/>
        <v>43208</v>
      </c>
      <c r="L26" s="24"/>
      <c r="M26" s="51" t="str">
        <f t="shared" si="2"/>
        <v/>
      </c>
      <c r="N26" s="28">
        <f t="shared" ref="N26:Q39" si="11">N25+1</f>
        <v>43238</v>
      </c>
      <c r="O26" s="29"/>
      <c r="P26" s="51" t="str">
        <f t="shared" si="3"/>
        <v/>
      </c>
      <c r="Q26" s="23">
        <f t="shared" si="11"/>
        <v>43269</v>
      </c>
      <c r="R26" s="24"/>
      <c r="S26" s="51" t="str">
        <f t="shared" si="4"/>
        <v>S25</v>
      </c>
      <c r="T26" s="49"/>
    </row>
    <row r="27" spans="2:33" ht="15.75" x14ac:dyDescent="0.25">
      <c r="B27" s="28">
        <f t="shared" si="10"/>
        <v>43119</v>
      </c>
      <c r="C27" s="72"/>
      <c r="D27" s="51" t="str">
        <f t="shared" si="5"/>
        <v/>
      </c>
      <c r="E27" s="23">
        <f t="shared" si="9"/>
        <v>43150</v>
      </c>
      <c r="F27" s="24"/>
      <c r="G27" s="51" t="str">
        <f t="shared" si="0"/>
        <v>S8</v>
      </c>
      <c r="H27" s="23">
        <f t="shared" si="6"/>
        <v>43178</v>
      </c>
      <c r="I27" s="24"/>
      <c r="J27" s="51" t="str">
        <f t="shared" si="1"/>
        <v>S12</v>
      </c>
      <c r="K27" s="23">
        <f t="shared" si="7"/>
        <v>43209</v>
      </c>
      <c r="L27" s="24"/>
      <c r="M27" s="51" t="str">
        <f t="shared" si="2"/>
        <v/>
      </c>
      <c r="N27" s="28">
        <f t="shared" si="11"/>
        <v>43239</v>
      </c>
      <c r="O27" s="29"/>
      <c r="P27" s="51" t="str">
        <f t="shared" si="3"/>
        <v/>
      </c>
      <c r="Q27" s="23">
        <f t="shared" si="11"/>
        <v>43270</v>
      </c>
      <c r="R27" s="24"/>
      <c r="S27" s="51" t="str">
        <f t="shared" si="4"/>
        <v/>
      </c>
      <c r="T27" s="49"/>
    </row>
    <row r="28" spans="2:33" x14ac:dyDescent="0.25">
      <c r="B28" s="28">
        <f t="shared" si="10"/>
        <v>43120</v>
      </c>
      <c r="C28" s="29"/>
      <c r="D28" s="51" t="str">
        <f t="shared" si="5"/>
        <v/>
      </c>
      <c r="E28" s="23">
        <f t="shared" si="9"/>
        <v>43151</v>
      </c>
      <c r="F28" s="24"/>
      <c r="G28" s="51" t="str">
        <f t="shared" si="0"/>
        <v/>
      </c>
      <c r="H28" s="23">
        <f t="shared" si="6"/>
        <v>43179</v>
      </c>
      <c r="I28" s="24"/>
      <c r="J28" s="51" t="str">
        <f t="shared" si="1"/>
        <v/>
      </c>
      <c r="K28" s="28">
        <f t="shared" si="7"/>
        <v>43210</v>
      </c>
      <c r="L28" s="29"/>
      <c r="M28" s="51" t="str">
        <f t="shared" si="2"/>
        <v/>
      </c>
      <c r="N28" s="28">
        <f t="shared" si="11"/>
        <v>43240</v>
      </c>
      <c r="O28" s="29"/>
      <c r="P28" s="51" t="str">
        <f t="shared" si="3"/>
        <v/>
      </c>
      <c r="Q28" s="23">
        <f t="shared" si="11"/>
        <v>43271</v>
      </c>
      <c r="R28" s="24"/>
      <c r="S28" s="51" t="str">
        <f t="shared" si="4"/>
        <v/>
      </c>
      <c r="T28" s="49"/>
      <c r="AG28" s="49"/>
    </row>
    <row r="29" spans="2:33" x14ac:dyDescent="0.25">
      <c r="B29" s="28">
        <f t="shared" si="10"/>
        <v>43121</v>
      </c>
      <c r="C29" s="29"/>
      <c r="D29" s="51" t="str">
        <f t="shared" si="5"/>
        <v/>
      </c>
      <c r="E29" s="23">
        <f t="shared" si="9"/>
        <v>43152</v>
      </c>
      <c r="F29" s="24"/>
      <c r="G29" s="51" t="str">
        <f t="shared" si="0"/>
        <v/>
      </c>
      <c r="H29" s="23">
        <f t="shared" si="6"/>
        <v>43180</v>
      </c>
      <c r="I29" s="24"/>
      <c r="J29" s="51" t="str">
        <f t="shared" si="1"/>
        <v/>
      </c>
      <c r="K29" s="28">
        <f t="shared" si="7"/>
        <v>43211</v>
      </c>
      <c r="L29" s="29"/>
      <c r="M29" s="51" t="str">
        <f t="shared" si="2"/>
        <v/>
      </c>
      <c r="N29" s="14">
        <f t="shared" si="11"/>
        <v>43241</v>
      </c>
      <c r="O29" s="13"/>
      <c r="P29" s="51" t="str">
        <f t="shared" si="3"/>
        <v>S21</v>
      </c>
      <c r="Q29" s="23">
        <f t="shared" si="11"/>
        <v>43272</v>
      </c>
      <c r="R29" s="24"/>
      <c r="S29" s="51" t="str">
        <f t="shared" si="4"/>
        <v/>
      </c>
      <c r="T29" s="49"/>
    </row>
    <row r="30" spans="2:33" x14ac:dyDescent="0.25">
      <c r="B30" s="23">
        <f t="shared" si="10"/>
        <v>43122</v>
      </c>
      <c r="C30" s="24"/>
      <c r="D30" s="51" t="str">
        <f t="shared" si="5"/>
        <v>S4</v>
      </c>
      <c r="E30" s="23">
        <f t="shared" si="9"/>
        <v>43153</v>
      </c>
      <c r="F30" s="24"/>
      <c r="G30" s="51" t="str">
        <f t="shared" si="0"/>
        <v/>
      </c>
      <c r="H30" s="23">
        <f t="shared" si="6"/>
        <v>43181</v>
      </c>
      <c r="I30" s="24"/>
      <c r="J30" s="51" t="str">
        <f t="shared" si="1"/>
        <v/>
      </c>
      <c r="K30" s="28">
        <f t="shared" si="7"/>
        <v>43212</v>
      </c>
      <c r="L30" s="29"/>
      <c r="M30" s="51" t="str">
        <f t="shared" si="2"/>
        <v/>
      </c>
      <c r="N30" s="23">
        <f t="shared" si="11"/>
        <v>43242</v>
      </c>
      <c r="O30" s="24"/>
      <c r="P30" s="51" t="str">
        <f t="shared" si="3"/>
        <v/>
      </c>
      <c r="Q30" s="28">
        <f t="shared" si="11"/>
        <v>43273</v>
      </c>
      <c r="R30" s="29"/>
      <c r="S30" s="51" t="str">
        <f t="shared" si="4"/>
        <v/>
      </c>
      <c r="T30" s="49"/>
    </row>
    <row r="31" spans="2:33" x14ac:dyDescent="0.25">
      <c r="B31" s="23">
        <f t="shared" si="10"/>
        <v>43123</v>
      </c>
      <c r="C31" s="24"/>
      <c r="D31" s="51" t="str">
        <f t="shared" si="5"/>
        <v/>
      </c>
      <c r="E31" s="28">
        <f t="shared" si="9"/>
        <v>43154</v>
      </c>
      <c r="F31" s="29"/>
      <c r="G31" s="51" t="str">
        <f t="shared" si="0"/>
        <v/>
      </c>
      <c r="H31" s="28">
        <f t="shared" si="6"/>
        <v>43182</v>
      </c>
      <c r="I31" s="29"/>
      <c r="J31" s="51" t="str">
        <f t="shared" si="1"/>
        <v/>
      </c>
      <c r="K31" s="23">
        <f t="shared" si="7"/>
        <v>43213</v>
      </c>
      <c r="L31" s="24"/>
      <c r="M31" s="51" t="str">
        <f t="shared" si="2"/>
        <v>S17</v>
      </c>
      <c r="N31" s="23">
        <f t="shared" si="11"/>
        <v>43243</v>
      </c>
      <c r="O31" s="24"/>
      <c r="P31" s="51" t="str">
        <f t="shared" si="3"/>
        <v/>
      </c>
      <c r="Q31" s="28">
        <f t="shared" si="11"/>
        <v>43274</v>
      </c>
      <c r="R31" s="29"/>
      <c r="S31" s="51" t="str">
        <f t="shared" si="4"/>
        <v/>
      </c>
    </row>
    <row r="32" spans="2:33" ht="15.75" x14ac:dyDescent="0.25">
      <c r="B32" s="23">
        <f t="shared" si="10"/>
        <v>43124</v>
      </c>
      <c r="C32" s="24"/>
      <c r="D32" s="51" t="str">
        <f t="shared" si="5"/>
        <v/>
      </c>
      <c r="E32" s="28">
        <f t="shared" si="9"/>
        <v>43155</v>
      </c>
      <c r="F32" s="29"/>
      <c r="G32" s="51" t="str">
        <f t="shared" si="0"/>
        <v/>
      </c>
      <c r="H32" s="28">
        <f t="shared" si="6"/>
        <v>43183</v>
      </c>
      <c r="I32" s="29"/>
      <c r="J32" s="51" t="str">
        <f t="shared" si="1"/>
        <v/>
      </c>
      <c r="K32" s="23">
        <f t="shared" si="7"/>
        <v>43214</v>
      </c>
      <c r="L32" s="69"/>
      <c r="M32" s="51" t="str">
        <f t="shared" si="2"/>
        <v/>
      </c>
      <c r="N32" s="23">
        <f t="shared" si="11"/>
        <v>43244</v>
      </c>
      <c r="O32" s="24"/>
      <c r="P32" s="51" t="str">
        <f t="shared" si="3"/>
        <v/>
      </c>
      <c r="Q32" s="28">
        <f t="shared" si="11"/>
        <v>43275</v>
      </c>
      <c r="R32" s="29"/>
      <c r="S32" s="51" t="str">
        <f t="shared" si="4"/>
        <v/>
      </c>
    </row>
    <row r="33" spans="1:41" x14ac:dyDescent="0.25">
      <c r="B33" s="23">
        <f t="shared" si="10"/>
        <v>43125</v>
      </c>
      <c r="C33" s="24"/>
      <c r="D33" s="51" t="str">
        <f t="shared" si="5"/>
        <v/>
      </c>
      <c r="E33" s="28">
        <f t="shared" si="9"/>
        <v>43156</v>
      </c>
      <c r="F33" s="29"/>
      <c r="G33" s="51" t="str">
        <f t="shared" si="0"/>
        <v/>
      </c>
      <c r="H33" s="28">
        <f t="shared" si="6"/>
        <v>43184</v>
      </c>
      <c r="I33" s="29"/>
      <c r="J33" s="51" t="str">
        <f t="shared" si="1"/>
        <v/>
      </c>
      <c r="K33" s="23">
        <f t="shared" si="7"/>
        <v>43215</v>
      </c>
      <c r="L33" s="24"/>
      <c r="M33" s="51" t="str">
        <f t="shared" si="2"/>
        <v/>
      </c>
      <c r="N33" s="28">
        <f t="shared" si="11"/>
        <v>43245</v>
      </c>
      <c r="O33" s="29"/>
      <c r="P33" s="51" t="str">
        <f t="shared" si="3"/>
        <v/>
      </c>
      <c r="Q33" s="23">
        <f t="shared" si="11"/>
        <v>43276</v>
      </c>
      <c r="R33" s="24"/>
      <c r="S33" s="51" t="str">
        <f t="shared" si="4"/>
        <v>S26</v>
      </c>
    </row>
    <row r="34" spans="1:41" ht="15.75" x14ac:dyDescent="0.25">
      <c r="B34" s="28">
        <f t="shared" si="10"/>
        <v>43126</v>
      </c>
      <c r="C34" s="72"/>
      <c r="D34" s="51" t="str">
        <f t="shared" si="5"/>
        <v/>
      </c>
      <c r="E34" s="23">
        <f t="shared" si="9"/>
        <v>43157</v>
      </c>
      <c r="F34" s="24"/>
      <c r="G34" s="51" t="str">
        <f t="shared" si="0"/>
        <v>S9</v>
      </c>
      <c r="H34" s="23">
        <f t="shared" si="6"/>
        <v>43185</v>
      </c>
      <c r="I34" s="24"/>
      <c r="J34" s="51" t="str">
        <f t="shared" si="1"/>
        <v>S13</v>
      </c>
      <c r="K34" s="23">
        <f t="shared" si="7"/>
        <v>43216</v>
      </c>
      <c r="L34" s="24"/>
      <c r="M34" s="51" t="str">
        <f t="shared" si="2"/>
        <v/>
      </c>
      <c r="N34" s="28">
        <f t="shared" si="11"/>
        <v>43246</v>
      </c>
      <c r="O34" s="29"/>
      <c r="P34" s="51" t="str">
        <f t="shared" si="3"/>
        <v/>
      </c>
      <c r="Q34" s="23">
        <f t="shared" si="11"/>
        <v>43277</v>
      </c>
      <c r="R34" s="24"/>
      <c r="S34" s="51" t="str">
        <f t="shared" si="4"/>
        <v/>
      </c>
    </row>
    <row r="35" spans="1:41" x14ac:dyDescent="0.25">
      <c r="B35" s="28">
        <f t="shared" si="10"/>
        <v>43127</v>
      </c>
      <c r="C35" s="29"/>
      <c r="D35" s="51" t="str">
        <f t="shared" si="5"/>
        <v/>
      </c>
      <c r="E35" s="23">
        <f t="shared" si="9"/>
        <v>43158</v>
      </c>
      <c r="F35" s="24"/>
      <c r="G35" s="51" t="str">
        <f t="shared" si="0"/>
        <v/>
      </c>
      <c r="H35" s="23">
        <f t="shared" si="6"/>
        <v>43186</v>
      </c>
      <c r="I35" s="24"/>
      <c r="J35" s="51" t="str">
        <f t="shared" si="1"/>
        <v/>
      </c>
      <c r="K35" s="28">
        <f t="shared" si="7"/>
        <v>43217</v>
      </c>
      <c r="L35" s="29"/>
      <c r="M35" s="51" t="str">
        <f t="shared" si="2"/>
        <v/>
      </c>
      <c r="N35" s="28">
        <f t="shared" si="11"/>
        <v>43247</v>
      </c>
      <c r="O35" s="29"/>
      <c r="P35" s="51" t="str">
        <f t="shared" si="3"/>
        <v/>
      </c>
      <c r="Q35" s="23">
        <f t="shared" si="11"/>
        <v>43278</v>
      </c>
      <c r="R35" s="24"/>
      <c r="S35" s="51" t="str">
        <f t="shared" si="4"/>
        <v/>
      </c>
    </row>
    <row r="36" spans="1:41" x14ac:dyDescent="0.25">
      <c r="B36" s="28">
        <f t="shared" si="10"/>
        <v>43128</v>
      </c>
      <c r="C36" s="29"/>
      <c r="D36" s="51" t="str">
        <f t="shared" si="5"/>
        <v/>
      </c>
      <c r="E36" s="23">
        <f t="shared" si="9"/>
        <v>43159</v>
      </c>
      <c r="F36" s="24"/>
      <c r="G36" s="51" t="str">
        <f t="shared" si="0"/>
        <v/>
      </c>
      <c r="H36" s="23">
        <f t="shared" si="6"/>
        <v>43187</v>
      </c>
      <c r="I36" s="24"/>
      <c r="J36" s="51" t="str">
        <f t="shared" si="1"/>
        <v/>
      </c>
      <c r="K36" s="28">
        <f>K35+1</f>
        <v>43218</v>
      </c>
      <c r="L36" s="29"/>
      <c r="M36" s="51" t="str">
        <f t="shared" si="2"/>
        <v/>
      </c>
      <c r="N36" s="23">
        <f>N35+1</f>
        <v>43248</v>
      </c>
      <c r="O36" s="24"/>
      <c r="P36" s="51" t="str">
        <f t="shared" si="3"/>
        <v>S22</v>
      </c>
      <c r="Q36" s="23">
        <f>Q35+1</f>
        <v>43279</v>
      </c>
      <c r="R36" s="24"/>
      <c r="S36" s="51" t="str">
        <f t="shared" si="4"/>
        <v/>
      </c>
      <c r="AN36" s="62"/>
      <c r="AO36" s="62"/>
    </row>
    <row r="37" spans="1:41" x14ac:dyDescent="0.25">
      <c r="B37" s="23">
        <f t="shared" si="10"/>
        <v>43129</v>
      </c>
      <c r="C37" s="24"/>
      <c r="D37" s="51" t="str">
        <f t="shared" si="5"/>
        <v>S5</v>
      </c>
      <c r="E37" s="23" t="str">
        <f>IF(E36="","",IF(E36=EOMONTH(E36,0),"",E36+1))</f>
        <v/>
      </c>
      <c r="F37" s="24"/>
      <c r="G37" s="51"/>
      <c r="H37" s="23">
        <f t="shared" si="6"/>
        <v>43188</v>
      </c>
      <c r="I37" s="24"/>
      <c r="J37" s="51" t="str">
        <f t="shared" si="1"/>
        <v/>
      </c>
      <c r="K37" s="28">
        <f t="shared" si="7"/>
        <v>43219</v>
      </c>
      <c r="L37" s="29"/>
      <c r="M37" s="51" t="str">
        <f t="shared" si="2"/>
        <v/>
      </c>
      <c r="N37" s="23">
        <f t="shared" si="11"/>
        <v>43249</v>
      </c>
      <c r="O37" s="24"/>
      <c r="P37" s="51" t="str">
        <f t="shared" si="3"/>
        <v/>
      </c>
      <c r="Q37" s="28">
        <f t="shared" si="11"/>
        <v>43280</v>
      </c>
      <c r="R37" s="29"/>
      <c r="S37" s="51" t="str">
        <f t="shared" si="4"/>
        <v/>
      </c>
      <c r="AN37" s="63"/>
      <c r="AO37" s="64"/>
    </row>
    <row r="38" spans="1:41" ht="15.75" x14ac:dyDescent="0.25">
      <c r="B38" s="23">
        <f t="shared" si="10"/>
        <v>43130</v>
      </c>
      <c r="C38" s="24"/>
      <c r="D38" s="51" t="str">
        <f t="shared" si="5"/>
        <v/>
      </c>
      <c r="E38" s="23"/>
      <c r="F38" s="24"/>
      <c r="G38" s="51" t="str">
        <f t="shared" si="0"/>
        <v/>
      </c>
      <c r="H38" s="28">
        <f t="shared" si="6"/>
        <v>43189</v>
      </c>
      <c r="I38" s="29"/>
      <c r="J38" s="51" t="str">
        <f t="shared" si="1"/>
        <v/>
      </c>
      <c r="K38" s="23">
        <f t="shared" si="7"/>
        <v>43220</v>
      </c>
      <c r="L38" s="69"/>
      <c r="M38" s="51" t="str">
        <f t="shared" si="2"/>
        <v>S18</v>
      </c>
      <c r="N38" s="23">
        <f t="shared" si="11"/>
        <v>43250</v>
      </c>
      <c r="O38" s="24"/>
      <c r="P38" s="51" t="str">
        <f t="shared" si="3"/>
        <v/>
      </c>
      <c r="Q38" s="28">
        <f t="shared" si="11"/>
        <v>43281</v>
      </c>
      <c r="R38" s="29"/>
      <c r="S38" s="51" t="str">
        <f t="shared" si="4"/>
        <v/>
      </c>
      <c r="AN38" s="12"/>
      <c r="AO38" s="12"/>
    </row>
    <row r="39" spans="1:41" x14ac:dyDescent="0.25">
      <c r="B39" s="27">
        <f t="shared" si="10"/>
        <v>43131</v>
      </c>
      <c r="C39" s="26"/>
      <c r="D39" s="52" t="str">
        <f t="shared" si="5"/>
        <v/>
      </c>
      <c r="E39" s="25"/>
      <c r="F39" s="26"/>
      <c r="G39" s="52" t="str">
        <f t="shared" si="0"/>
        <v/>
      </c>
      <c r="H39" s="81">
        <f t="shared" si="6"/>
        <v>43190</v>
      </c>
      <c r="I39" s="82"/>
      <c r="J39" s="52" t="str">
        <f t="shared" si="1"/>
        <v/>
      </c>
      <c r="K39" s="27"/>
      <c r="L39" s="26"/>
      <c r="M39" s="40" t="str">
        <f t="shared" si="2"/>
        <v/>
      </c>
      <c r="N39" s="27">
        <f t="shared" si="11"/>
        <v>43251</v>
      </c>
      <c r="O39" s="26"/>
      <c r="P39" s="52" t="str">
        <f t="shared" si="3"/>
        <v/>
      </c>
      <c r="Q39" s="27"/>
      <c r="R39" s="26"/>
      <c r="S39" s="52" t="str">
        <f t="shared" si="4"/>
        <v/>
      </c>
      <c r="T39" s="10"/>
    </row>
    <row r="40" spans="1:41" ht="15.75" thickBot="1" x14ac:dyDescent="0.3">
      <c r="B40" s="49"/>
      <c r="C40" s="49"/>
      <c r="D40" s="65"/>
      <c r="E40" s="49"/>
      <c r="F40" s="49"/>
      <c r="G40" s="49"/>
      <c r="H40" s="66"/>
      <c r="I40" s="67"/>
      <c r="J40" s="68"/>
      <c r="K40" s="66"/>
      <c r="L40" s="67"/>
      <c r="M40" s="68"/>
      <c r="N40" s="66"/>
      <c r="O40" s="67"/>
      <c r="P40" s="68"/>
      <c r="Q40" s="66"/>
      <c r="R40" s="67"/>
      <c r="S40" s="68"/>
      <c r="T40" s="37"/>
    </row>
    <row r="41" spans="1:41" s="37" customFormat="1" ht="20.100000000000001" customHeight="1" x14ac:dyDescent="0.25">
      <c r="A41" s="34"/>
      <c r="B41" s="73" t="s">
        <v>21</v>
      </c>
      <c r="C41" s="74">
        <f>SUM(C9:C39)</f>
        <v>0</v>
      </c>
      <c r="D41" s="74"/>
      <c r="E41" s="75"/>
      <c r="F41" s="74">
        <f>SUM(F9:F39)</f>
        <v>0</v>
      </c>
      <c r="G41" s="75"/>
      <c r="H41" s="74"/>
      <c r="I41" s="74">
        <f>SUM(I9:I39)</f>
        <v>0</v>
      </c>
      <c r="J41" s="74"/>
      <c r="K41" s="74"/>
      <c r="L41" s="74">
        <f>SUM(L9:L39)</f>
        <v>0</v>
      </c>
      <c r="M41" s="74"/>
      <c r="N41" s="74"/>
      <c r="O41" s="74">
        <f>SUM(O9:O39)</f>
        <v>0</v>
      </c>
      <c r="P41" s="74"/>
      <c r="Q41" s="74"/>
      <c r="R41" s="74">
        <f>SUM(R9:R39)</f>
        <v>0</v>
      </c>
      <c r="S41" s="76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</row>
    <row r="42" spans="1:41" s="10" customFormat="1" ht="20.100000000000001" customHeight="1" thickBot="1" x14ac:dyDescent="0.3">
      <c r="B42" s="77" t="s">
        <v>0</v>
      </c>
      <c r="C42" s="78">
        <f>C41</f>
        <v>0</v>
      </c>
      <c r="D42" s="78"/>
      <c r="E42" s="79"/>
      <c r="F42" s="78">
        <f>C42+F41</f>
        <v>0</v>
      </c>
      <c r="G42" s="79"/>
      <c r="H42" s="78"/>
      <c r="I42" s="78">
        <f>F42+I41</f>
        <v>0</v>
      </c>
      <c r="J42" s="79"/>
      <c r="K42" s="78"/>
      <c r="L42" s="78">
        <f>I42+L41</f>
        <v>0</v>
      </c>
      <c r="M42" s="79"/>
      <c r="N42" s="78"/>
      <c r="O42" s="78">
        <f>L42+O41</f>
        <v>0</v>
      </c>
      <c r="P42" s="79"/>
      <c r="Q42" s="78"/>
      <c r="R42" s="78">
        <f>O42+R41</f>
        <v>0</v>
      </c>
      <c r="S42" s="80"/>
      <c r="T42" s="37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</row>
    <row r="43" spans="1:41" x14ac:dyDescent="0.25"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39"/>
      <c r="T43" s="49"/>
    </row>
    <row r="44" spans="1:41" ht="15.75" thickBot="1" x14ac:dyDescent="0.3"/>
    <row r="45" spans="1:41" ht="18.75" x14ac:dyDescent="0.25">
      <c r="B45" s="114" t="s">
        <v>16</v>
      </c>
      <c r="C45" s="114"/>
      <c r="D45" s="114"/>
      <c r="E45" s="114"/>
      <c r="F45" s="112">
        <v>1600</v>
      </c>
      <c r="G45" s="112"/>
      <c r="U45" s="53"/>
    </row>
    <row r="46" spans="1:41" ht="18.75" x14ac:dyDescent="0.25">
      <c r="B46" s="115" t="s">
        <v>17</v>
      </c>
      <c r="C46" s="115"/>
      <c r="D46" s="115"/>
      <c r="E46" s="115"/>
      <c r="F46" s="99">
        <f>F45-R42</f>
        <v>1600</v>
      </c>
      <c r="G46" s="113"/>
      <c r="K46" s="34"/>
      <c r="L46" s="35"/>
      <c r="M46" s="35"/>
      <c r="N46" s="36"/>
      <c r="O46" s="35"/>
      <c r="P46" s="36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</row>
    <row r="47" spans="1:41" ht="18.75" x14ac:dyDescent="0.25">
      <c r="B47" s="95" t="s">
        <v>18</v>
      </c>
      <c r="C47" s="96"/>
      <c r="D47" s="96"/>
      <c r="E47" s="97"/>
      <c r="F47" s="99"/>
      <c r="G47" s="113"/>
      <c r="M47" s="34"/>
      <c r="N47" s="35"/>
      <c r="O47" s="35"/>
      <c r="P47" s="36"/>
      <c r="Q47" s="35"/>
      <c r="R47" s="36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</row>
    <row r="48" spans="1:41" ht="18.75" x14ac:dyDescent="0.25">
      <c r="B48" s="98" t="s">
        <v>20</v>
      </c>
      <c r="C48" s="98"/>
      <c r="D48" s="98"/>
      <c r="E48" s="98"/>
      <c r="F48" s="99"/>
      <c r="G48" s="99"/>
      <c r="J48" s="94"/>
      <c r="K48" s="94"/>
      <c r="M48" s="34"/>
      <c r="N48" s="35"/>
      <c r="O48" s="35"/>
      <c r="P48" s="36"/>
      <c r="Q48" s="35"/>
      <c r="R48" s="36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</row>
    <row r="49" spans="2:26" ht="18.75" x14ac:dyDescent="0.25">
      <c r="B49" s="118" t="s">
        <v>22</v>
      </c>
      <c r="C49" s="118"/>
      <c r="D49" s="118"/>
      <c r="E49" s="118"/>
      <c r="F49" s="99"/>
      <c r="G49" s="99"/>
      <c r="J49" s="94"/>
      <c r="K49" s="94"/>
      <c r="Z49" s="54"/>
    </row>
    <row r="50" spans="2:26" ht="18.75" x14ac:dyDescent="0.25">
      <c r="B50" s="100" t="s">
        <v>27</v>
      </c>
      <c r="C50" s="100"/>
      <c r="D50" s="100"/>
      <c r="E50" s="100"/>
      <c r="F50" s="99"/>
      <c r="G50" s="99"/>
      <c r="J50" s="94"/>
      <c r="K50" s="94"/>
      <c r="Z50" s="54"/>
    </row>
    <row r="51" spans="2:26" ht="19.5" thickBot="1" x14ac:dyDescent="0.3">
      <c r="B51" s="119" t="s">
        <v>19</v>
      </c>
      <c r="C51" s="119"/>
      <c r="D51" s="119"/>
      <c r="E51" s="119"/>
      <c r="F51" s="117"/>
      <c r="G51" s="117"/>
      <c r="J51" s="94"/>
      <c r="K51" s="94"/>
      <c r="Z51" s="54"/>
    </row>
    <row r="52" spans="2:26" ht="15.75" x14ac:dyDescent="0.25">
      <c r="C52" s="116"/>
      <c r="D52" s="116"/>
      <c r="H52" s="33"/>
    </row>
    <row r="56" spans="2:26" x14ac:dyDescent="0.25">
      <c r="Y56" s="61"/>
    </row>
    <row r="57" spans="2:26" x14ac:dyDescent="0.25">
      <c r="X57" s="63"/>
      <c r="Y57" s="64"/>
    </row>
    <row r="58" spans="2:26" x14ac:dyDescent="0.25">
      <c r="X58" s="12"/>
      <c r="Y58" s="12"/>
    </row>
  </sheetData>
  <mergeCells count="29">
    <mergeCell ref="C52:D52"/>
    <mergeCell ref="B50:E50"/>
    <mergeCell ref="F50:G50"/>
    <mergeCell ref="J50:K50"/>
    <mergeCell ref="B51:E51"/>
    <mergeCell ref="F51:G51"/>
    <mergeCell ref="J51:K51"/>
    <mergeCell ref="B48:E48"/>
    <mergeCell ref="F48:G48"/>
    <mergeCell ref="J48:K48"/>
    <mergeCell ref="B49:E49"/>
    <mergeCell ref="F49:G49"/>
    <mergeCell ref="J49:K49"/>
    <mergeCell ref="Q8:S8"/>
    <mergeCell ref="B45:E45"/>
    <mergeCell ref="F45:G45"/>
    <mergeCell ref="B46:E46"/>
    <mergeCell ref="F46:G46"/>
    <mergeCell ref="B47:E47"/>
    <mergeCell ref="F47:G47"/>
    <mergeCell ref="B2:I3"/>
    <mergeCell ref="J2:K3"/>
    <mergeCell ref="N2:O2"/>
    <mergeCell ref="B5:E5"/>
    <mergeCell ref="B8:D8"/>
    <mergeCell ref="E8:G8"/>
    <mergeCell ref="H8:J8"/>
    <mergeCell ref="K8:M8"/>
    <mergeCell ref="N8:P8"/>
  </mergeCells>
  <pageMargins left="0.23622047244094491" right="0.14000000000000001" top="0.52" bottom="0.74803149606299213" header="0.31496062992125984" footer="0.31496062992125984"/>
  <pageSetup paperSize="9" scale="51" orientation="landscape" r:id="rId1"/>
  <headerFooter>
    <oddFooter>&amp;L&amp;"Arial,Normal"&amp;12JP Nauzeret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I39"/>
  <sheetViews>
    <sheetView showGridLines="0" topLeftCell="B1" workbookViewId="0">
      <selection activeCell="E36" sqref="E36"/>
    </sheetView>
  </sheetViews>
  <sheetFormatPr baseColWidth="10" defaultRowHeight="15" x14ac:dyDescent="0.25"/>
  <cols>
    <col min="1" max="1" width="3" style="11" customWidth="1"/>
    <col min="2" max="2" width="20.7109375" style="11" customWidth="1"/>
    <col min="3" max="3" width="28.7109375" style="11" customWidth="1"/>
    <col min="4" max="4" width="3" style="11" customWidth="1"/>
    <col min="5" max="5" width="20" style="11" bestFit="1" customWidth="1"/>
    <col min="6" max="6" width="11.42578125" style="11"/>
    <col min="7" max="7" width="4.140625" style="11" customWidth="1"/>
    <col min="8" max="8" width="7.5703125" style="11" customWidth="1"/>
    <col min="9" max="9" width="19.5703125" customWidth="1"/>
    <col min="10" max="16384" width="11.42578125" style="11"/>
  </cols>
  <sheetData>
    <row r="2" spans="1:9" ht="20.100000000000001" customHeight="1" thickBot="1" x14ac:dyDescent="0.45">
      <c r="A2" s="3"/>
      <c r="D2" s="3"/>
      <c r="I2" s="11"/>
    </row>
    <row r="3" spans="1:9" ht="20.100000000000001" customHeight="1" thickTop="1" thickBot="1" x14ac:dyDescent="0.3">
      <c r="A3" s="4"/>
      <c r="B3" s="120" t="str">
        <f>"Jours Fériés"&amp;" "&amp;Année1</f>
        <v>Jours Fériés 2018</v>
      </c>
      <c r="C3" s="121"/>
      <c r="D3" s="4"/>
      <c r="E3" s="30" t="s">
        <v>11</v>
      </c>
      <c r="F3" s="31"/>
      <c r="I3" s="11"/>
    </row>
    <row r="4" spans="1:9" ht="15.75" thickTop="1" x14ac:dyDescent="0.25">
      <c r="B4" s="5" t="s">
        <v>2</v>
      </c>
      <c r="C4" s="6">
        <f>DATE(Année1,1,1)</f>
        <v>43101</v>
      </c>
      <c r="E4" s="16" t="s">
        <v>14</v>
      </c>
      <c r="F4" s="17"/>
      <c r="I4" s="11"/>
    </row>
    <row r="5" spans="1:9" x14ac:dyDescent="0.25">
      <c r="B5" s="7" t="s">
        <v>25</v>
      </c>
      <c r="C5" s="8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5" s="18" t="s">
        <v>12</v>
      </c>
      <c r="F5" s="19"/>
      <c r="I5" s="11"/>
    </row>
    <row r="6" spans="1:9" ht="15.75" thickBot="1" x14ac:dyDescent="0.3">
      <c r="A6" s="2"/>
      <c r="B6" s="7" t="s">
        <v>3</v>
      </c>
      <c r="C6" s="8">
        <f>C5+1</f>
        <v>43192</v>
      </c>
      <c r="D6" s="2"/>
      <c r="E6" s="20" t="s">
        <v>13</v>
      </c>
      <c r="F6" s="38"/>
      <c r="I6" s="11"/>
    </row>
    <row r="7" spans="1:9" x14ac:dyDescent="0.25">
      <c r="B7" s="7" t="s">
        <v>4</v>
      </c>
      <c r="C7" s="8">
        <f>C5+39</f>
        <v>43230</v>
      </c>
      <c r="E7" s="39"/>
      <c r="F7" s="39"/>
      <c r="G7" s="12"/>
      <c r="I7" s="11"/>
    </row>
    <row r="8" spans="1:9" x14ac:dyDescent="0.25">
      <c r="A8" s="2"/>
      <c r="B8" s="7" t="s">
        <v>5</v>
      </c>
      <c r="C8" s="8">
        <f>C5+50</f>
        <v>43241</v>
      </c>
      <c r="D8" s="2"/>
      <c r="E8" s="39"/>
      <c r="F8" s="39"/>
      <c r="G8" s="12"/>
      <c r="I8" s="11"/>
    </row>
    <row r="9" spans="1:9" x14ac:dyDescent="0.25">
      <c r="B9" s="55" t="s">
        <v>6</v>
      </c>
      <c r="C9" s="59">
        <f>DATE(Année1,5,1)</f>
        <v>43221</v>
      </c>
      <c r="E9" s="39"/>
      <c r="F9" s="39"/>
      <c r="G9" s="12"/>
      <c r="I9" s="11"/>
    </row>
    <row r="10" spans="1:9" x14ac:dyDescent="0.25">
      <c r="B10" s="55" t="s">
        <v>7</v>
      </c>
      <c r="C10" s="59">
        <f>DATE(Année1,5,8)</f>
        <v>43228</v>
      </c>
      <c r="E10" s="39"/>
      <c r="F10" s="12"/>
      <c r="G10" s="12"/>
      <c r="I10" s="11"/>
    </row>
    <row r="11" spans="1:9" x14ac:dyDescent="0.25">
      <c r="A11" s="2"/>
      <c r="B11" s="55" t="s">
        <v>15</v>
      </c>
      <c r="C11" s="59">
        <f>DATE(Année1,7,14)</f>
        <v>43295</v>
      </c>
      <c r="D11" s="2"/>
      <c r="E11" s="12"/>
      <c r="F11" s="12"/>
      <c r="G11" s="12"/>
      <c r="H11" s="12"/>
      <c r="I11" s="12"/>
    </row>
    <row r="12" spans="1:9" x14ac:dyDescent="0.25">
      <c r="B12" s="55" t="s">
        <v>8</v>
      </c>
      <c r="C12" s="59">
        <f>DATE(Année1,8,15)</f>
        <v>43327</v>
      </c>
      <c r="E12" s="12"/>
      <c r="F12" s="12"/>
      <c r="G12" s="12"/>
      <c r="H12" s="12"/>
      <c r="I12" s="12"/>
    </row>
    <row r="13" spans="1:9" x14ac:dyDescent="0.25">
      <c r="B13" s="55" t="s">
        <v>9</v>
      </c>
      <c r="C13" s="59">
        <f>DATE(Année1,11,11)</f>
        <v>43415</v>
      </c>
      <c r="E13" s="12"/>
      <c r="F13" s="12"/>
      <c r="G13" s="12"/>
      <c r="H13" s="12"/>
      <c r="I13" s="11"/>
    </row>
    <row r="14" spans="1:9" ht="15.75" thickBot="1" x14ac:dyDescent="0.3">
      <c r="B14" s="56" t="s">
        <v>10</v>
      </c>
      <c r="C14" s="60">
        <f>DATE(Année1,12,25)</f>
        <v>43459</v>
      </c>
      <c r="E14" s="12"/>
      <c r="F14" s="12"/>
      <c r="G14" s="12"/>
      <c r="H14" s="12"/>
      <c r="I14" s="12"/>
    </row>
    <row r="15" spans="1:9" ht="15.75" thickTop="1" x14ac:dyDescent="0.25">
      <c r="B15" s="57"/>
      <c r="C15" s="58"/>
    </row>
    <row r="16" spans="1:9" x14ac:dyDescent="0.25">
      <c r="B16" s="57"/>
      <c r="C16" s="58"/>
    </row>
    <row r="17" spans="2:3" x14ac:dyDescent="0.25">
      <c r="B17" s="57"/>
      <c r="C17" s="58"/>
    </row>
    <row r="18" spans="2:3" x14ac:dyDescent="0.25">
      <c r="B18" s="57"/>
      <c r="C18" s="58"/>
    </row>
    <row r="19" spans="2:3" x14ac:dyDescent="0.25">
      <c r="B19" s="57"/>
      <c r="C19" s="58"/>
    </row>
    <row r="20" spans="2:3" x14ac:dyDescent="0.25">
      <c r="B20" s="57"/>
      <c r="C20" s="58"/>
    </row>
    <row r="21" spans="2:3" x14ac:dyDescent="0.25">
      <c r="B21" s="57"/>
      <c r="C21" s="58"/>
    </row>
    <row r="22" spans="2:3" x14ac:dyDescent="0.25">
      <c r="B22" s="57"/>
      <c r="C22" s="58"/>
    </row>
    <row r="23" spans="2:3" x14ac:dyDescent="0.25">
      <c r="B23" s="57"/>
      <c r="C23" s="58"/>
    </row>
    <row r="24" spans="2:3" x14ac:dyDescent="0.25">
      <c r="B24" s="57"/>
      <c r="C24" s="58"/>
    </row>
    <row r="25" spans="2:3" x14ac:dyDescent="0.25">
      <c r="B25" s="57"/>
      <c r="C25" s="58"/>
    </row>
    <row r="26" spans="2:3" x14ac:dyDescent="0.25">
      <c r="B26" s="57"/>
      <c r="C26" s="57"/>
    </row>
    <row r="27" spans="2:3" x14ac:dyDescent="0.25">
      <c r="B27" s="57"/>
      <c r="C27" s="57"/>
    </row>
    <row r="28" spans="2:3" x14ac:dyDescent="0.25">
      <c r="B28" s="57"/>
      <c r="C28" s="57"/>
    </row>
    <row r="29" spans="2:3" x14ac:dyDescent="0.25">
      <c r="B29" s="57"/>
      <c r="C29" s="57"/>
    </row>
    <row r="30" spans="2:3" x14ac:dyDescent="0.25">
      <c r="B30" s="57"/>
      <c r="C30" s="57"/>
    </row>
    <row r="31" spans="2:3" x14ac:dyDescent="0.25">
      <c r="B31" s="57"/>
      <c r="C31" s="57"/>
    </row>
    <row r="32" spans="2:3" x14ac:dyDescent="0.25">
      <c r="B32" s="57"/>
      <c r="C32" s="57"/>
    </row>
    <row r="33" spans="2:3" x14ac:dyDescent="0.25">
      <c r="B33" s="57"/>
      <c r="C33" s="57"/>
    </row>
    <row r="34" spans="2:3" x14ac:dyDescent="0.25">
      <c r="B34" s="57"/>
      <c r="C34" s="57"/>
    </row>
    <row r="35" spans="2:3" x14ac:dyDescent="0.25">
      <c r="B35" s="57"/>
      <c r="C35" s="57"/>
    </row>
    <row r="36" spans="2:3" x14ac:dyDescent="0.25">
      <c r="B36" s="57"/>
      <c r="C36" s="57"/>
    </row>
    <row r="37" spans="2:3" x14ac:dyDescent="0.25">
      <c r="B37" s="57"/>
      <c r="C37" s="57"/>
    </row>
    <row r="38" spans="2:3" x14ac:dyDescent="0.25">
      <c r="B38" s="57"/>
      <c r="C38" s="57"/>
    </row>
    <row r="39" spans="2:3" x14ac:dyDescent="0.25">
      <c r="B39" s="57"/>
      <c r="C39" s="57"/>
    </row>
  </sheetData>
  <mergeCells count="1">
    <mergeCell ref="B3:C3"/>
  </mergeCells>
  <pageMargins left="0.25" right="0.25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Synthese</vt:lpstr>
      <vt:lpstr>BJ1</vt:lpstr>
      <vt:lpstr>BJ2</vt:lpstr>
      <vt:lpstr>BJ44</vt:lpstr>
      <vt:lpstr>BDD</vt:lpstr>
      <vt:lpstr>'BJ2'!Année1</vt:lpstr>
      <vt:lpstr>'BJ44'!Année1</vt:lpstr>
      <vt:lpstr>Année1</vt:lpstr>
      <vt:lpstr>'BJ1'!Zone_d_impression</vt:lpstr>
      <vt:lpstr>'BJ2'!Zone_d_impression</vt:lpstr>
      <vt:lpstr>'BJ44'!Zone_d_impression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JPN</dc:creator>
  <cp:lastModifiedBy>Nauzeret, Jean Paul</cp:lastModifiedBy>
  <cp:lastPrinted>2016-02-09T17:52:08Z</cp:lastPrinted>
  <dcterms:created xsi:type="dcterms:W3CDTF">2014-06-18T20:23:37Z</dcterms:created>
  <dcterms:modified xsi:type="dcterms:W3CDTF">2018-10-10T22:54:16Z</dcterms:modified>
</cp:coreProperties>
</file>