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pled\OneDrive\Bureau\PQ MACRO PLAN\"/>
    </mc:Choice>
  </mc:AlternateContent>
  <xr:revisionPtr revIDLastSave="0" documentId="8_{52D0DD4C-A216-48FC-B4FB-7586B43BCEFB}" xr6:coauthVersionLast="47" xr6:coauthVersionMax="47" xr10:uidLastSave="{00000000-0000-0000-0000-000000000000}"/>
  <bookViews>
    <workbookView xWindow="-108" yWindow="-108" windowWidth="23256" windowHeight="12456" xr2:uid="{16FD8500-9348-4017-930F-E62F3391EBD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1" l="1"/>
  <c r="J5" i="1" s="1"/>
  <c r="K5" i="1" s="1"/>
  <c r="J4" i="1"/>
  <c r="K4" i="1" s="1"/>
  <c r="I4" i="1"/>
  <c r="L4" i="1" s="1"/>
  <c r="M4" i="1" s="1"/>
  <c r="H4" i="1"/>
  <c r="J3" i="1"/>
  <c r="K3" i="1" s="1"/>
  <c r="H3" i="1"/>
  <c r="I3" i="1" s="1"/>
  <c r="L3" i="1" s="1"/>
  <c r="M3" i="1" s="1"/>
  <c r="H2" i="1"/>
  <c r="J2" i="1" s="1"/>
  <c r="K2" i="1" s="1"/>
  <c r="I2" i="1" l="1"/>
  <c r="L2" i="1" s="1"/>
  <c r="M2" i="1" s="1"/>
  <c r="I5" i="1"/>
  <c r="L5" i="1" s="1"/>
  <c r="M5" i="1" s="1"/>
</calcChain>
</file>

<file path=xl/sharedStrings.xml><?xml version="1.0" encoding="utf-8"?>
<sst xmlns="http://schemas.openxmlformats.org/spreadsheetml/2006/main" count="30" uniqueCount="25">
  <si>
    <t>Serv Maint</t>
  </si>
  <si>
    <t>Statut</t>
  </si>
  <si>
    <t>Zone Activité</t>
  </si>
  <si>
    <t>E_EXTER</t>
  </si>
  <si>
    <t>DDO</t>
  </si>
  <si>
    <t>Nbre Hrs</t>
  </si>
  <si>
    <t>Nbre Op</t>
  </si>
  <si>
    <t>Nbre Hrs / Op</t>
  </si>
  <si>
    <t>DV_Nbres Jour</t>
  </si>
  <si>
    <t>RS_Nbres Jour</t>
  </si>
  <si>
    <t>TT_8,75 / Op</t>
  </si>
  <si>
    <t>CF_Nbre Hrs</t>
  </si>
  <si>
    <t>DFO</t>
  </si>
  <si>
    <t>P_INT</t>
  </si>
  <si>
    <t>CLOT</t>
  </si>
  <si>
    <t>CIRCUIT</t>
  </si>
  <si>
    <t>1</t>
  </si>
  <si>
    <t>EXEC</t>
  </si>
  <si>
    <t>ATELIER</t>
  </si>
  <si>
    <t>2</t>
  </si>
  <si>
    <t>P_EXT</t>
  </si>
  <si>
    <t>READ</t>
  </si>
  <si>
    <t>LAV</t>
  </si>
  <si>
    <t>E_EXT2</t>
  </si>
  <si>
    <t>TUYAUTERIE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</si>
</sst>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25E7F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 applyAlignment="1">
      <alignment horizontal="left"/>
    </xf>
    <xf numFmtId="1" fontId="0" fillId="3" borderId="0" xfId="0" applyNumberFormat="1" applyFill="1" applyAlignment="1">
      <alignment horizontal="left"/>
    </xf>
    <xf numFmtId="0" fontId="0" fillId="3" borderId="0" xfId="0" applyFill="1" applyAlignment="1">
      <alignment horizontal="left"/>
    </xf>
    <xf numFmtId="49" fontId="0" fillId="0" borderId="0" xfId="0" applyNumberFormat="1"/>
    <xf numFmtId="14" fontId="0" fillId="0" borderId="0" xfId="0" applyNumberFormat="1"/>
    <xf numFmtId="16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14">
    <dxf>
      <numFmt numFmtId="19" formatCode="dd/mm/yyyy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30" formatCode="@"/>
    </dxf>
    <dxf>
      <numFmt numFmtId="164" formatCode="#,##0.0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  <fill>
        <patternFill patternType="none">
          <fgColor indexed="64"/>
          <bgColor auto="1"/>
        </patternFill>
      </fill>
    </dxf>
    <dxf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6F42BFC-1F07-4726-9DE9-88AF5D4FB5F4}" name="T_P" displayName="T_P" ref="A1:M5" totalsRowShown="0" headerRowDxfId="13">
  <autoFilter ref="A1:M5" xr:uid="{86F42BFC-1F07-4726-9DE9-88AF5D4FB5F4}"/>
  <tableColumns count="13">
    <tableColumn id="4" xr3:uid="{B47B5C9E-14F4-47A8-B61A-0CB6C9617D36}" name="Serv Maint" dataDxfId="12"/>
    <tableColumn id="5" xr3:uid="{555A821B-AA12-4A4F-A988-DA5F33A3CBAE}" name="Statut" dataDxfId="11"/>
    <tableColumn id="3" xr3:uid="{F70395CD-ECFB-47BC-92DC-FDB6E930DA52}" name="Zone Activité" dataDxfId="10"/>
    <tableColumn id="1" xr3:uid="{73A03E92-D44D-42AB-8247-B9A0550F9EB1}" name="E_EXTER" dataDxfId="9"/>
    <tableColumn id="16" xr3:uid="{3E17A4F1-6922-45C1-935D-B5D9EB0F7A09}" name="DDO" dataDxfId="8"/>
    <tableColumn id="18" xr3:uid="{DDAB3409-2D59-4C94-9096-22F5782DD327}" name="Nbre Hrs" dataDxfId="7"/>
    <tableColumn id="20" xr3:uid="{99338029-0FC3-4BD4-A1A7-3BA96B39A94E}" name="Nbre Op" dataDxfId="6"/>
    <tableColumn id="2" xr3:uid="{F33B684F-6E86-4A99-B81E-898AB1FF6523}" name="Nbre Hrs / Op" dataDxfId="5">
      <calculatedColumnFormula>T_P[[#This Row],[Nbre Hrs]]/T_P[[#This Row],[Nbre Op]]</calculatedColumnFormula>
    </tableColumn>
    <tableColumn id="6" xr3:uid="{1703B00A-E9DA-4F7C-8D46-A3C8CAC3888D}" name="DV_Nbres Jour" dataDxfId="4">
      <calculatedColumnFormula>QUOTIENT(T_P[[#This Row],[Nbre Hrs / Op]],8.75)</calculatedColumnFormula>
    </tableColumn>
    <tableColumn id="7" xr3:uid="{06829AB7-462D-4D45-9DA2-34C396A7B6D5}" name="RS_Nbres Jour" dataDxfId="3">
      <calculatedColumnFormula>MOD(T_P[[#This Row],[Nbre Hrs / Op]],8.75)</calculatedColumnFormula>
    </tableColumn>
    <tableColumn id="8" xr3:uid="{657DDC25-A3D9-4214-8D75-E258A9791C4F}" name="TT_8,75 / Op" dataDxfId="2">
      <calculatedColumnFormula>IF(T_P[[#This Row],[RS_Nbres Jour]]&gt;0,1,0)</calculatedColumnFormula>
    </tableColumn>
    <tableColumn id="9" xr3:uid="{7E608B35-886F-4F1F-9E0F-512779B758AE}" name="CF_Nbre Hrs" dataDxfId="1">
      <calculatedColumnFormula>T_P[[#This Row],[DV_Nbres Jour]]+T_P[[#This Row],[TT_8,75 / Op]]</calculatedColumnFormula>
    </tableColumn>
    <tableColumn id="10" xr3:uid="{E71CCF2E-AE41-4EB4-826A-B8FCA4A16132}" name="DFO" dataDxfId="0">
      <calculatedColumnFormula>WORKDAY.INTL(T_P[[#This Row],[DDO]]-1,T_P[[#This Row],[CF_Nbre Hrs]],"0000111")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2F70C-0B0B-4781-8E92-62F8CFC8C707}">
  <dimension ref="A1:M5"/>
  <sheetViews>
    <sheetView tabSelected="1" workbookViewId="0">
      <selection activeCell="H2" sqref="H2"/>
    </sheetView>
  </sheetViews>
  <sheetFormatPr baseColWidth="10" defaultRowHeight="14.4" x14ac:dyDescent="0.3"/>
  <cols>
    <col min="3" max="3" width="39.44140625" bestFit="1" customWidth="1"/>
    <col min="4" max="4" width="10.44140625" bestFit="1" customWidth="1"/>
    <col min="5" max="5" width="10.5546875" bestFit="1" customWidth="1"/>
    <col min="6" max="6" width="10.44140625" bestFit="1" customWidth="1"/>
    <col min="7" max="7" width="13.88671875" customWidth="1"/>
    <col min="8" max="8" width="16.6640625" bestFit="1" customWidth="1"/>
    <col min="9" max="9" width="14.44140625" bestFit="1" customWidth="1"/>
    <col min="11" max="11" width="13.6640625" bestFit="1" customWidth="1"/>
    <col min="13" max="13" width="10.5546875" style="5" bestFit="1" customWidth="1"/>
  </cols>
  <sheetData>
    <row r="1" spans="1:13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3" t="s">
        <v>12</v>
      </c>
    </row>
    <row r="2" spans="1:13" x14ac:dyDescent="0.3">
      <c r="A2" s="4" t="s">
        <v>13</v>
      </c>
      <c r="B2" s="4" t="s">
        <v>14</v>
      </c>
      <c r="C2" s="4" t="s">
        <v>15</v>
      </c>
      <c r="D2" s="4"/>
      <c r="E2" s="5">
        <v>44949</v>
      </c>
      <c r="F2" s="6">
        <v>35</v>
      </c>
      <c r="G2" s="4" t="s">
        <v>16</v>
      </c>
      <c r="H2" s="7">
        <f>T_P[[#This Row],[Nbre Hrs]]/T_P[[#This Row],[Nbre Op]]</f>
        <v>35</v>
      </c>
      <c r="I2" s="7">
        <f>QUOTIENT(T_P[[#This Row],[Nbre Hrs / Op]],8.75)</f>
        <v>4</v>
      </c>
      <c r="J2" s="7">
        <f>MOD(T_P[[#This Row],[Nbre Hrs / Op]],8.75)</f>
        <v>0</v>
      </c>
      <c r="K2" s="7">
        <f>IF(T_P[[#This Row],[RS_Nbres Jour]]&gt;0,1,0)</f>
        <v>0</v>
      </c>
      <c r="L2" s="7">
        <f>T_P[[#This Row],[DV_Nbres Jour]]+T_P[[#This Row],[TT_8,75 / Op]]</f>
        <v>4</v>
      </c>
      <c r="M2" s="5">
        <f>WORKDAY.INTL(T_P[[#This Row],[DDO]]-1,T_P[[#This Row],[CF_Nbre Hrs]],"0000111")</f>
        <v>44952</v>
      </c>
    </row>
    <row r="3" spans="1:13" x14ac:dyDescent="0.3">
      <c r="A3" s="4" t="s">
        <v>13</v>
      </c>
      <c r="B3" s="4" t="s">
        <v>17</v>
      </c>
      <c r="C3" s="4" t="s">
        <v>18</v>
      </c>
      <c r="D3" s="4"/>
      <c r="E3" s="5">
        <v>44950</v>
      </c>
      <c r="F3" s="6">
        <v>70</v>
      </c>
      <c r="G3" s="4" t="s">
        <v>19</v>
      </c>
      <c r="H3" s="7">
        <f>T_P[[#This Row],[Nbre Hrs]]/T_P[[#This Row],[Nbre Op]]</f>
        <v>35</v>
      </c>
      <c r="I3" s="7">
        <f>QUOTIENT(T_P[[#This Row],[Nbre Hrs / Op]],8.75)</f>
        <v>4</v>
      </c>
      <c r="J3" s="7">
        <f>MOD(T_P[[#This Row],[Nbre Hrs / Op]],8.75)</f>
        <v>0</v>
      </c>
      <c r="K3" s="7">
        <f>IF(T_P[[#This Row],[RS_Nbres Jour]]&gt;0,1,0)</f>
        <v>0</v>
      </c>
      <c r="L3" s="7">
        <f>T_P[[#This Row],[DV_Nbres Jour]]+T_P[[#This Row],[TT_8,75 / Op]]</f>
        <v>4</v>
      </c>
      <c r="M3" s="5">
        <f>WORKDAY.INTL(T_P[[#This Row],[DDO]]-1,T_P[[#This Row],[CF_Nbre Hrs]],"0000111")</f>
        <v>44956</v>
      </c>
    </row>
    <row r="4" spans="1:13" x14ac:dyDescent="0.3">
      <c r="A4" s="4" t="s">
        <v>20</v>
      </c>
      <c r="B4" s="4" t="s">
        <v>21</v>
      </c>
      <c r="C4" s="4" t="s">
        <v>22</v>
      </c>
      <c r="D4" s="4" t="s">
        <v>23</v>
      </c>
      <c r="E4" s="5">
        <v>44951</v>
      </c>
      <c r="F4" s="6">
        <v>36</v>
      </c>
      <c r="G4" s="4" t="s">
        <v>19</v>
      </c>
      <c r="H4" s="7">
        <f>T_P[[#This Row],[Nbre Hrs]]/T_P[[#This Row],[Nbre Op]]</f>
        <v>18</v>
      </c>
      <c r="I4" s="7">
        <f>QUOTIENT(T_P[[#This Row],[Nbre Hrs / Op]],8.75)</f>
        <v>2</v>
      </c>
      <c r="J4" s="7">
        <f>MOD(T_P[[#This Row],[Nbre Hrs / Op]],8.75)</f>
        <v>0.5</v>
      </c>
      <c r="K4" s="7">
        <f>IF(T_P[[#This Row],[RS_Nbres Jour]]&gt;0,1,0)</f>
        <v>1</v>
      </c>
      <c r="L4" s="7">
        <f>T_P[[#This Row],[DV_Nbres Jour]]+T_P[[#This Row],[TT_8,75 / Op]]</f>
        <v>3</v>
      </c>
      <c r="M4" s="5">
        <f>WORKDAY.INTL(T_P[[#This Row],[DDO]]-1,T_P[[#This Row],[CF_Nbre Hrs]],"0000111")</f>
        <v>44956</v>
      </c>
    </row>
    <row r="5" spans="1:13" x14ac:dyDescent="0.3">
      <c r="A5" s="4" t="s">
        <v>13</v>
      </c>
      <c r="B5" s="4" t="s">
        <v>17</v>
      </c>
      <c r="C5" s="4" t="s">
        <v>24</v>
      </c>
      <c r="D5" s="4"/>
      <c r="E5" s="5">
        <v>44978</v>
      </c>
      <c r="F5" s="6">
        <v>70</v>
      </c>
      <c r="G5" s="4" t="s">
        <v>19</v>
      </c>
      <c r="H5" s="7">
        <f>T_P[[#This Row],[Nbre Hrs]]/T_P[[#This Row],[Nbre Op]]</f>
        <v>35</v>
      </c>
      <c r="I5" s="7">
        <f>QUOTIENT(T_P[[#This Row],[Nbre Hrs / Op]],8.75)</f>
        <v>4</v>
      </c>
      <c r="J5" s="7">
        <f>MOD(T_P[[#This Row],[Nbre Hrs / Op]],8.75)</f>
        <v>0</v>
      </c>
      <c r="K5" s="7">
        <f>IF(T_P[[#This Row],[RS_Nbres Jour]]&gt;0,1,0)</f>
        <v>0</v>
      </c>
      <c r="L5" s="7">
        <f>T_P[[#This Row],[DV_Nbres Jour]]+T_P[[#This Row],[TT_8,75 / Op]]</f>
        <v>4</v>
      </c>
      <c r="M5" s="5">
        <f>WORKDAY.INTL(T_P[[#This Row],[DDO]]-1,T_P[[#This Row],[CF_Nbre Hrs]],"0000111")</f>
        <v>44984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 ledzep</dc:creator>
  <cp:lastModifiedBy>jp ledzep</cp:lastModifiedBy>
  <dcterms:created xsi:type="dcterms:W3CDTF">2023-12-11T20:39:24Z</dcterms:created>
  <dcterms:modified xsi:type="dcterms:W3CDTF">2023-12-11T20:41:29Z</dcterms:modified>
</cp:coreProperties>
</file>