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"/>
    </mc:Choice>
  </mc:AlternateContent>
  <xr:revisionPtr revIDLastSave="0" documentId="13_ncr:1_{5BBE0F19-5B01-49EC-A269-A5385B5F8902}" xr6:coauthVersionLast="47" xr6:coauthVersionMax="47" xr10:uidLastSave="{00000000-0000-0000-0000-000000000000}"/>
  <bookViews>
    <workbookView xWindow="1000" yWindow="-110" windowWidth="37510" windowHeight="21820" firstSheet="1" activeTab="1" xr2:uid="{C6011ABF-F704-42D9-9C04-97B047B71B75}"/>
  </bookViews>
  <sheets>
    <sheet name="DATA" sheetId="14" state="hidden" r:id="rId1"/>
    <sheet name="ADMINISTRATEUR" sheetId="9" r:id="rId2"/>
    <sheet name="EAUX" sheetId="15" r:id="rId3"/>
    <sheet name="CIRCUIT 16" sheetId="13" r:id="rId4"/>
    <sheet name="COUR" sheetId="10" r:id="rId5"/>
  </sheets>
  <definedNames>
    <definedName name="_xlnm.Print_Area" localSheetId="1">ADMINISTRATEUR!$B$22:$R$45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14" l="1"/>
  <c r="H17" i="14"/>
  <c r="D17" i="14"/>
  <c r="F18" i="14" l="1"/>
  <c r="F19" i="14"/>
  <c r="H19" i="14"/>
  <c r="H18" i="14"/>
  <c r="D18" i="14"/>
  <c r="D19" i="14"/>
  <c r="D8" i="14" l="1"/>
  <c r="D9" i="14"/>
  <c r="D4" i="14"/>
  <c r="D7" i="14" s="1"/>
</calcChain>
</file>

<file path=xl/sharedStrings.xml><?xml version="1.0" encoding="utf-8"?>
<sst xmlns="http://schemas.openxmlformats.org/spreadsheetml/2006/main" count="139" uniqueCount="98">
  <si>
    <t>SNCC</t>
  </si>
  <si>
    <t>PIPE_ELEC_INST_MEC_GENE_BE</t>
  </si>
  <si>
    <t>N° OT</t>
  </si>
  <si>
    <t>TESTEUR</t>
  </si>
  <si>
    <t>2 SONDES DE NIVEAU</t>
  </si>
  <si>
    <t>2 SONDES DE SECURITE</t>
  </si>
  <si>
    <t>FEUX TRICOLORE ORANGE</t>
  </si>
  <si>
    <t>FEUX TRICOLORE VERT</t>
  </si>
  <si>
    <t>FEUX TRICOLORE ROUGE</t>
  </si>
  <si>
    <t>PLV26</t>
  </si>
  <si>
    <t>PLV27</t>
  </si>
  <si>
    <t>PLV19</t>
  </si>
  <si>
    <t>PLV16</t>
  </si>
  <si>
    <t>CIRCUIT PLV16 -&gt; EXTREMITE TB1</t>
  </si>
  <si>
    <t>ELEC</t>
  </si>
  <si>
    <t>PIPE</t>
  </si>
  <si>
    <t>INST</t>
  </si>
  <si>
    <t>GENE</t>
  </si>
  <si>
    <t>MEC</t>
  </si>
  <si>
    <t xml:space="preserve">COUR </t>
  </si>
  <si>
    <t xml:space="preserve">EQUIPEMENT COUR </t>
  </si>
  <si>
    <t xml:space="preserve">GARDE CORPS TREMIE </t>
  </si>
  <si>
    <t xml:space="preserve">CAMERA TREMIE </t>
  </si>
  <si>
    <t>ECLAIRAGE COUR</t>
  </si>
  <si>
    <t>TREMIE</t>
  </si>
  <si>
    <t>API</t>
  </si>
  <si>
    <t xml:space="preserve">EQUIPEMENT CIRCUIT EAUX </t>
  </si>
  <si>
    <t>Gpe MOTOPOMPE ARROSAGE GARNITURES</t>
  </si>
  <si>
    <t>Gpe MOTOPOMPE P7</t>
  </si>
  <si>
    <t>Gpe MOTOPOMPE P6</t>
  </si>
  <si>
    <t>CIRCUIT PLV6 -&gt; BACHE EAU</t>
  </si>
  <si>
    <t>CIRCUIT PLV7 -&gt; BACHE EAU</t>
  </si>
  <si>
    <t>CIRCUIT P16</t>
  </si>
  <si>
    <t>Gpe MOTOPOMPE P16</t>
  </si>
  <si>
    <t>RAMPE DEFEUTRAGE  ENTREE</t>
  </si>
  <si>
    <t>RAMPE N°2</t>
  </si>
  <si>
    <t>RAMPE N°1</t>
  </si>
  <si>
    <t>RAMPE  SORTIE</t>
  </si>
  <si>
    <t>2 RAMPES MILIEU</t>
  </si>
  <si>
    <t>RAMPE  SABLEUR</t>
  </si>
  <si>
    <t>2 RAMPES CAILLOUX</t>
  </si>
  <si>
    <t>CIRCUIT  4</t>
  </si>
  <si>
    <t>CIRCUIT 3</t>
  </si>
  <si>
    <t>CIRCUIT 2</t>
  </si>
  <si>
    <t>CIRCUIT 1</t>
  </si>
  <si>
    <t>ROB REG HERBES</t>
  </si>
  <si>
    <t xml:space="preserve">CIRCUIT APPOINT BAC EAUX </t>
  </si>
  <si>
    <t>CIRCUIT28 -&gt; EXTREMITE 1</t>
  </si>
  <si>
    <t>EQUIPEMENT CIRCUIT P16</t>
  </si>
  <si>
    <t>MAINTENANCE</t>
  </si>
  <si>
    <t>SECURITE</t>
  </si>
  <si>
    <t>AUTRE</t>
  </si>
  <si>
    <t>PE</t>
  </si>
  <si>
    <t>DESCRIPTION DE L'INCIDENT</t>
  </si>
  <si>
    <t>RESOLUE O / N OU DFO</t>
  </si>
  <si>
    <t>CONFORME O / N / PE</t>
  </si>
  <si>
    <t>% Avancement Essais</t>
  </si>
  <si>
    <t xml:space="preserve">"PE"  Pas Essayé </t>
  </si>
  <si>
    <t>"O" Conforme</t>
  </si>
  <si>
    <t>Atelier</t>
  </si>
  <si>
    <t>EAUX</t>
  </si>
  <si>
    <t>CIRCUIT 16</t>
  </si>
  <si>
    <t>COUR</t>
  </si>
  <si>
    <t>Nb "PE" Par Atelier</t>
  </si>
  <si>
    <t>% Maintenance</t>
  </si>
  <si>
    <t>Service Maintenance</t>
  </si>
  <si>
    <t xml:space="preserve">% Incidents / Atelier </t>
  </si>
  <si>
    <t>% "PE"</t>
  </si>
  <si>
    <t>%" Conforme "O"</t>
  </si>
  <si>
    <t>%" Non Conforme "N"</t>
  </si>
  <si>
    <t>"N" Non Conforme</t>
  </si>
  <si>
    <t>STATISTIQUE ESSAIS</t>
  </si>
  <si>
    <t>STATISTIQUE NON CONFORME PAR SERVICE</t>
  </si>
  <si>
    <t>Calcul %  conforme</t>
  </si>
  <si>
    <t>Calcul % pas essayer</t>
  </si>
  <si>
    <t>Calcul % Non conforme</t>
  </si>
  <si>
    <t>Ici la somme de "PE" si action sur Btn "init dossier     Password jp</t>
  </si>
  <si>
    <t>La mise en forme conditionelle met en couleur suvant le caractére "PE" "N" "O"</t>
  </si>
  <si>
    <t>J:\11 - Fichiers Excel\RAPPORT ESSAIS PROCESS\</t>
  </si>
  <si>
    <t>n</t>
  </si>
  <si>
    <t>elec</t>
  </si>
  <si>
    <t xml:space="preserve">CHEMIN DU FICHIER DE SAUVEGARDE </t>
  </si>
  <si>
    <t xml:space="preserve">Somme "PE" </t>
  </si>
  <si>
    <t>CIRCUIT DES EAUX</t>
  </si>
  <si>
    <t>o</t>
  </si>
  <si>
    <t>P14</t>
  </si>
  <si>
    <t>moteur hs</t>
  </si>
  <si>
    <t>Principe de la sauvegarde</t>
  </si>
  <si>
    <t>Dans la feuille masquée "DATA", le chemin de sauvegarde est à saisir au moins un fois</t>
  </si>
  <si>
    <t>Section  Génération du fichier des non-conformités</t>
  </si>
  <si>
    <t>Clic BTN EXTRACTION</t>
  </si>
  <si>
    <t>Section  Enregistrement du fichier généré</t>
  </si>
  <si>
    <t>Pour faire init du dossier Password jpn</t>
  </si>
  <si>
    <t>Clic sur Btn sauvegarde , le dossier est généré en PDF</t>
  </si>
  <si>
    <t>Cable HS</t>
  </si>
  <si>
    <t>lp</t>
  </si>
  <si>
    <t xml:space="preserve">faire une sélection du SERVICE DE MAINTENANCE  ici faire le choix ELEC </t>
  </si>
  <si>
    <r>
      <t xml:space="preserve">Dans le titre , il apparait le service de maintenance juste après la date  donc  </t>
    </r>
    <r>
      <rPr>
        <b/>
        <sz val="11"/>
        <color rgb="FF000000"/>
        <rFont val="Calibri"/>
        <family val="2"/>
        <scheme val="minor"/>
      </rPr>
      <t>2021_09_29_ELEC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</si>
</sst>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 Unicode MS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2" xfId="0" applyFont="1" applyBorder="1"/>
    <xf numFmtId="0" fontId="1" fillId="0" borderId="2" xfId="0" applyFont="1" applyBorder="1" applyAlignment="1">
      <alignment horizontal="left" vertical="center"/>
    </xf>
    <xf numFmtId="0" fontId="0" fillId="0" borderId="2" xfId="0" applyBorder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Alignment="1">
      <alignment horizontal="left" vertical="center" wrapText="1"/>
    </xf>
    <xf numFmtId="0" fontId="1" fillId="0" borderId="3" xfId="0" applyFont="1" applyBorder="1"/>
    <xf numFmtId="0" fontId="1" fillId="0" borderId="3" xfId="0" applyFont="1" applyBorder="1" applyAlignment="1">
      <alignment horizontal="left" vertical="center"/>
    </xf>
    <xf numFmtId="0" fontId="0" fillId="0" borderId="3" xfId="0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0" xfId="0" applyNumberFormat="1"/>
    <xf numFmtId="14" fontId="0" fillId="0" borderId="1" xfId="0" applyNumberFormat="1" applyBorder="1"/>
    <xf numFmtId="0" fontId="6" fillId="0" borderId="0" xfId="0" applyFont="1" applyAlignment="1">
      <alignment vertical="center"/>
    </xf>
    <xf numFmtId="0" fontId="7" fillId="0" borderId="0" xfId="0" applyFont="1" applyFill="1"/>
    <xf numFmtId="0" fontId="7" fillId="0" borderId="0" xfId="0" applyFont="1"/>
    <xf numFmtId="0" fontId="0" fillId="2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1" fontId="0" fillId="0" borderId="0" xfId="0" applyNumberFormat="1"/>
    <xf numFmtId="0" fontId="7" fillId="6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9" fontId="7" fillId="0" borderId="0" xfId="1" applyNumberFormat="1" applyFont="1"/>
    <xf numFmtId="0" fontId="9" fillId="0" borderId="0" xfId="0" applyFont="1" applyAlignment="1">
      <alignment vertical="center"/>
    </xf>
    <xf numFmtId="0" fontId="0" fillId="7" borderId="0" xfId="0" applyFill="1"/>
    <xf numFmtId="0" fontId="0" fillId="0" borderId="0" xfId="0" applyAlignment="1"/>
    <xf numFmtId="0" fontId="0" fillId="7" borderId="10" xfId="0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53"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font>
        <color rgb="FF92D050"/>
      </font>
      <numFmt numFmtId="0" formatCode="General"/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numFmt numFmtId="19" formatCode="dd/mm/yyyy"/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sz val="14"/>
      </font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numFmt numFmtId="19" formatCode="dd/mm/yyyy"/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sz val="14"/>
      </font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FF0000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676D77-0FB2-4C10-8402-207EDABD77C7}" name="TblMaintenance" displayName="TblMaintenance" ref="J16:J23" totalsRowShown="0" headerRowDxfId="52">
  <autoFilter ref="J16:J23" xr:uid="{D0676D77-0FB2-4C10-8402-207EDABD77C7}"/>
  <tableColumns count="1">
    <tableColumn id="1" xr3:uid="{A94D11DB-C2B3-4045-A112-6782A0E15FD8}" name="MAINTENA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FA987AB-C1AA-4402-9D47-B2C14D4FBB02}" name="TblIncMaint" displayName="TblIncMaint" ref="L16:L23" totalsRowShown="0" headerRowDxfId="51" dataDxfId="50">
  <autoFilter ref="L16:L23" xr:uid="{9FA987AB-C1AA-4402-9D47-B2C14D4FBB02}"/>
  <tableColumns count="1">
    <tableColumn id="3" xr3:uid="{C51CDD12-1D50-4EBB-A064-069F6E0E8BCE}" name="% Maintenance" dataDxfId="49">
      <calculatedColumnFormula>COUNTIF(#REF!,"PIPE")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FE2ECE-307B-4E43-B234-4BD6B7BCDBBD}" name="TblNbPEatelier" displayName="TblNbPEatelier" ref="C16:D23" totalsRowShown="0" headerRowDxfId="48">
  <autoFilter ref="C16:D23" xr:uid="{75FE2ECE-307B-4E43-B234-4BD6B7BCDBBD}"/>
  <tableColumns count="2">
    <tableColumn id="2" xr3:uid="{84E4155C-240F-45EA-9C47-3F6CC2FC5D45}" name="Atelier"/>
    <tableColumn id="1" xr3:uid="{4D09AE0B-7C30-44C0-B6B5-95038E8C66DE}" name="&quot;PE&quot;  Pas Essayé " dataDxfId="47">
      <calculatedColumnFormula>COUNTIF(#REF!,"PE")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2A6CC1-F6FE-40FA-B1FE-5A957CBE1FAA}" name="TblConforme" displayName="TblConforme" ref="F16:F23" totalsRowShown="0" dataDxfId="46">
  <autoFilter ref="F16:F23" xr:uid="{8B2A6CC1-F6FE-40FA-B1FE-5A957CBE1FAA}"/>
  <tableColumns count="1">
    <tableColumn id="3" xr3:uid="{8D047070-1AE1-43B6-B6F8-810516D2281C}" name="&quot;O&quot; Conforme" dataDxfId="45">
      <calculatedColumnFormula>COUNTIF(CIRCUIT16[CONFORME O / N / PE],"O")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B657CF3-203A-48BD-A9E0-8701D361398B}" name="TblNonConforme" displayName="TblNonConforme" ref="H16:H23" totalsRowShown="0" headerRowDxfId="44" dataDxfId="43">
  <autoFilter ref="H16:H23" xr:uid="{3B657CF3-203A-48BD-A9E0-8701D361398B}"/>
  <tableColumns count="1">
    <tableColumn id="3" xr3:uid="{37B68E39-A9CB-4AD8-ABF3-D45C9F0F1309}" name="&quot;N&quot; Non Conforme" dataDxfId="42">
      <calculatedColumnFormula>COUNTIF(CIRCUIT16[CONFORME O / N / PE],"N")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E20C871-530D-4096-8A40-2C63ADEF8258}" name="EAUX" displayName="EAUX" ref="B2:I8" totalsRowShown="0" headerRowDxfId="36">
  <autoFilter ref="B2:I8" xr:uid="{6518A686-C38C-49D6-8048-A34B814A792D}"/>
  <tableColumns count="8">
    <tableColumn id="1" xr3:uid="{7255718C-8C9E-41CB-B335-4EE2BC2E2CC7}" name="SNCC" dataDxfId="35"/>
    <tableColumn id="2" xr3:uid="{CB943AEE-5B3D-424B-A7B0-83910F677FA2}" name="EQUIPEMENT CIRCUIT EAUX " dataDxfId="34"/>
    <tableColumn id="3" xr3:uid="{4BC13084-A002-438F-9386-EBD5DA58036C}" name="CONFORME O / N / PE" dataDxfId="33"/>
    <tableColumn id="5" xr3:uid="{74F9E7A9-054E-4155-A069-9709126F1A93}" name="DESCRIPTION DE L'INCIDENT" dataDxfId="32"/>
    <tableColumn id="6" xr3:uid="{5AD621BE-9890-43C9-B575-C9015C767A2B}" name="TESTEUR" dataDxfId="31"/>
    <tableColumn id="7" xr3:uid="{72E607FE-D35E-40D8-8CA0-3579C3411535}" name="PIPE_ELEC_INST_MEC_GENE_BE" dataDxfId="30"/>
    <tableColumn id="8" xr3:uid="{3337EDBB-99D4-4AD9-A0A7-06E19CF6F517}" name="N° OT" dataDxfId="29"/>
    <tableColumn id="9" xr3:uid="{95BD4FFC-C42D-4FBE-B14C-559C53853722}" name="RESOLUE O / N OU DFO" dataDxfId="2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A594E82-F5F2-4BB4-A4BD-434A552B33CE}" name="CIRCUIT16" displayName="CIRCUIT16" ref="B2:I21" totalsRowShown="0" headerRowDxfId="22">
  <autoFilter ref="B2:I21" xr:uid="{6518A686-C38C-49D6-8048-A34B814A792D}"/>
  <tableColumns count="8">
    <tableColumn id="1" xr3:uid="{E9FED1F2-A3AB-4E08-BF09-1EC393E20831}" name="SNCC" dataDxfId="21"/>
    <tableColumn id="2" xr3:uid="{A7FCD66D-50E9-49C0-B10F-B86DBF2775D8}" name="EQUIPEMENT CIRCUIT P16" dataDxfId="20"/>
    <tableColumn id="3" xr3:uid="{04B4BFC4-CF19-4D1D-A335-34E6A705632C}" name="CONFORME O / N / PE" dataDxfId="19"/>
    <tableColumn id="5" xr3:uid="{9DF63D4B-654A-4641-91D2-DCE52A57BAD9}" name="DESCRIPTION DE L'INCIDENT" dataDxfId="18"/>
    <tableColumn id="6" xr3:uid="{E54D1BC8-F93A-4506-B6C5-81993017577B}" name="TESTEUR" dataDxfId="17"/>
    <tableColumn id="7" xr3:uid="{1D0D0954-45FD-4076-BAE6-1E563B0D1560}" name="PIPE_ELEC_INST_MEC_GENE_BE" dataDxfId="16"/>
    <tableColumn id="8" xr3:uid="{7648F838-9FE0-4CA8-A74F-A743F0E952B4}" name="N° OT" dataDxfId="15"/>
    <tableColumn id="9" xr3:uid="{8418393D-79B0-4EBE-B97F-22EA9426DFB9}" name="RESOLUE O / N OU DFO" dataDxfId="1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A3DF1-952E-4183-8640-A24BDAC54FBA}" name="COUR" displayName="COUR" ref="B2:I14" totalsRowShown="0" headerRowDxfId="8">
  <autoFilter ref="B2:I14" xr:uid="{6518A686-C38C-49D6-8048-A34B814A792D}"/>
  <tableColumns count="8">
    <tableColumn id="1" xr3:uid="{BFF290CE-D31A-4E7C-A41D-62919AA4F475}" name="API" dataDxfId="7"/>
    <tableColumn id="2" xr3:uid="{4F5E8250-E3C2-43DA-8333-9D9EB0BD5579}" name="EQUIPEMENT COUR " dataDxfId="6"/>
    <tableColumn id="3" xr3:uid="{94138E33-2472-45BD-B09D-FC6B3B6F04FC}" name="CONFORME O / N / PE" dataDxfId="5"/>
    <tableColumn id="5" xr3:uid="{97ECFE05-A63C-43F6-AE2F-9238B1467A24}" name="DESCRIPTION DE L'INCIDENT" dataDxfId="4"/>
    <tableColumn id="6" xr3:uid="{CB286655-8345-4B57-BB2B-2104E7910788}" name="TESTEUR" dataDxfId="3"/>
    <tableColumn id="7" xr3:uid="{D7E9DE00-331F-41DF-902E-0DEDF8B6FDBB}" name="PIPE_ELEC_INST_MEC_GENE_BE" dataDxfId="2"/>
    <tableColumn id="8" xr3:uid="{E5F39B64-4424-465E-B7FA-0174488E59BB}" name="N° OT" dataDxfId="1"/>
    <tableColumn id="9" xr3:uid="{C3554F11-2874-4A84-B728-B8CED84A8F83}" name="RESOLUE O / N OU DF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4792-5F29-4BFD-A276-13C1B1C18AC3}">
  <sheetPr codeName="Feuil5"/>
  <dimension ref="A1:N23"/>
  <sheetViews>
    <sheetView workbookViewId="0">
      <selection activeCell="C60" sqref="C60"/>
    </sheetView>
  </sheetViews>
  <sheetFormatPr baseColWidth="10" defaultRowHeight="14.5" x14ac:dyDescent="0.35"/>
  <cols>
    <col min="1" max="1" width="34.26953125" customWidth="1"/>
    <col min="2" max="2" width="5.6328125" customWidth="1"/>
    <col min="3" max="3" width="20.1796875" customWidth="1"/>
    <col min="4" max="4" width="18.54296875" bestFit="1" customWidth="1"/>
    <col min="5" max="5" width="2.6328125" customWidth="1"/>
    <col min="6" max="6" width="15.08984375" bestFit="1" customWidth="1"/>
    <col min="7" max="7" width="2.6328125" customWidth="1"/>
    <col min="8" max="8" width="19.453125" bestFit="1" customWidth="1"/>
    <col min="9" max="9" width="2.6328125" customWidth="1"/>
    <col min="10" max="10" width="24.6328125" customWidth="1"/>
    <col min="11" max="11" width="2.6328125" customWidth="1"/>
    <col min="12" max="12" width="24.6328125" customWidth="1"/>
    <col min="13" max="13" width="27.26953125" customWidth="1"/>
    <col min="14" max="14" width="20.81640625" customWidth="1"/>
  </cols>
  <sheetData>
    <row r="1" spans="1:14" ht="15" thickBot="1" x14ac:dyDescent="0.4"/>
    <row r="2" spans="1:14" ht="18" customHeight="1" thickBot="1" x14ac:dyDescent="0.4">
      <c r="A2" s="37" t="s">
        <v>81</v>
      </c>
      <c r="B2" s="38" t="s">
        <v>78</v>
      </c>
      <c r="C2" s="39"/>
      <c r="D2" s="39"/>
      <c r="E2" s="39"/>
      <c r="F2" s="40"/>
    </row>
    <row r="4" spans="1:14" x14ac:dyDescent="0.35">
      <c r="C4" t="s">
        <v>82</v>
      </c>
      <c r="D4">
        <f>SUMPRODUCT(TblNbPEatelier["PE"  Pas Essayé ])</f>
        <v>27</v>
      </c>
      <c r="F4" s="35" t="s">
        <v>76</v>
      </c>
      <c r="G4" s="35"/>
      <c r="H4" s="35"/>
      <c r="I4" s="35"/>
      <c r="J4" s="35"/>
      <c r="L4" s="36" t="s">
        <v>77</v>
      </c>
      <c r="M4" s="36"/>
      <c r="N4" s="36"/>
    </row>
    <row r="7" spans="1:14" ht="15.5" x14ac:dyDescent="0.35">
      <c r="C7" s="23" t="s">
        <v>67</v>
      </c>
      <c r="D7" s="33">
        <f>(D4/30)</f>
        <v>0.9</v>
      </c>
      <c r="F7" t="s">
        <v>74</v>
      </c>
    </row>
    <row r="8" spans="1:14" ht="15.5" x14ac:dyDescent="0.35">
      <c r="C8" s="23" t="s">
        <v>68</v>
      </c>
      <c r="D8" s="33">
        <f>(SUMPRODUCT(TblConforme[])/30)</f>
        <v>3.3333333333333333E-2</v>
      </c>
      <c r="F8" t="s">
        <v>73</v>
      </c>
    </row>
    <row r="9" spans="1:14" ht="15.5" x14ac:dyDescent="0.35">
      <c r="C9" s="23" t="s">
        <v>69</v>
      </c>
      <c r="D9" s="33">
        <f>(SUMPRODUCT(TblNonConforme[])/30)</f>
        <v>6.6666666666666666E-2</v>
      </c>
      <c r="F9" t="s">
        <v>75</v>
      </c>
    </row>
    <row r="10" spans="1:14" x14ac:dyDescent="0.35">
      <c r="D10" s="27"/>
    </row>
    <row r="13" spans="1:14" ht="15" thickBot="1" x14ac:dyDescent="0.4">
      <c r="D13" s="27"/>
    </row>
    <row r="14" spans="1:14" ht="18.5" x14ac:dyDescent="0.35">
      <c r="C14" s="44" t="s">
        <v>71</v>
      </c>
      <c r="D14" s="45"/>
      <c r="E14" s="45"/>
      <c r="F14" s="45"/>
      <c r="G14" s="45"/>
      <c r="H14" s="46"/>
      <c r="I14" s="29"/>
      <c r="J14" s="44" t="s">
        <v>72</v>
      </c>
      <c r="K14" s="45"/>
      <c r="L14" s="46"/>
    </row>
    <row r="15" spans="1:14" ht="16" thickBot="1" x14ac:dyDescent="0.4">
      <c r="C15" s="43" t="s">
        <v>63</v>
      </c>
      <c r="D15" s="41"/>
      <c r="E15" s="30"/>
      <c r="F15" s="41" t="s">
        <v>56</v>
      </c>
      <c r="G15" s="41"/>
      <c r="H15" s="42"/>
      <c r="I15" s="29"/>
      <c r="J15" s="31" t="s">
        <v>65</v>
      </c>
      <c r="K15" s="30"/>
      <c r="L15" s="28" t="s">
        <v>66</v>
      </c>
    </row>
    <row r="16" spans="1:14" ht="15.5" x14ac:dyDescent="0.35">
      <c r="B16" s="23"/>
      <c r="C16" s="32" t="s">
        <v>59</v>
      </c>
      <c r="D16" s="26" t="s">
        <v>57</v>
      </c>
      <c r="F16" s="25" t="s">
        <v>58</v>
      </c>
      <c r="H16" s="24" t="s">
        <v>70</v>
      </c>
      <c r="J16" s="23" t="s">
        <v>49</v>
      </c>
      <c r="L16" s="22" t="s">
        <v>64</v>
      </c>
    </row>
    <row r="17" spans="3:12" x14ac:dyDescent="0.35">
      <c r="C17" t="s">
        <v>60</v>
      </c>
      <c r="D17" s="27">
        <f>COUNTIF(EAUX[CONFORME O / N / PE],"PE")</f>
        <v>3</v>
      </c>
      <c r="F17">
        <f>COUNTIF(EAUX[CONFORME O / N / PE],"O")</f>
        <v>1</v>
      </c>
      <c r="H17">
        <f>COUNTIF(EAUX[CONFORME O / N / PE],"N")</f>
        <v>1</v>
      </c>
      <c r="J17" t="s">
        <v>15</v>
      </c>
      <c r="L17" s="12"/>
    </row>
    <row r="18" spans="3:12" x14ac:dyDescent="0.35">
      <c r="C18" t="s">
        <v>61</v>
      </c>
      <c r="D18" s="27">
        <f>COUNTIF(CIRCUIT16[CONFORME O / N / PE],"PE")</f>
        <v>16</v>
      </c>
      <c r="F18">
        <f>COUNTIF(CIRCUIT16[CONFORME O / N / PE],"O")</f>
        <v>0</v>
      </c>
      <c r="H18">
        <f>COUNTIF(CIRCUIT16[CONFORME O / N / PE],"N")</f>
        <v>0</v>
      </c>
      <c r="J18" t="s">
        <v>14</v>
      </c>
      <c r="L18" s="12"/>
    </row>
    <row r="19" spans="3:12" x14ac:dyDescent="0.35">
      <c r="C19" t="s">
        <v>62</v>
      </c>
      <c r="D19" s="27">
        <f>COUNTIF(COUR[CONFORME O / N / PE],"PE")</f>
        <v>8</v>
      </c>
      <c r="F19">
        <f>COUNTIF(COUR[CONFORME O / N / PE],"O")</f>
        <v>0</v>
      </c>
      <c r="H19">
        <f>COUNTIF(COUR[CONFORME O / N / PE],"N")</f>
        <v>1</v>
      </c>
      <c r="J19" t="s">
        <v>16</v>
      </c>
      <c r="L19" s="12"/>
    </row>
    <row r="20" spans="3:12" x14ac:dyDescent="0.35">
      <c r="D20" s="27"/>
      <c r="F20" s="12"/>
      <c r="G20" s="12"/>
      <c r="H20" s="12"/>
      <c r="I20" s="12"/>
      <c r="J20" t="s">
        <v>18</v>
      </c>
      <c r="L20" s="12"/>
    </row>
    <row r="21" spans="3:12" x14ac:dyDescent="0.35">
      <c r="D21" s="27"/>
      <c r="F21" s="12"/>
      <c r="G21" s="12"/>
      <c r="H21" s="12"/>
      <c r="I21" s="12"/>
      <c r="J21" t="s">
        <v>17</v>
      </c>
      <c r="L21" s="12"/>
    </row>
    <row r="22" spans="3:12" x14ac:dyDescent="0.35">
      <c r="D22" s="27"/>
      <c r="F22" s="12"/>
      <c r="G22" s="12"/>
      <c r="H22" s="12"/>
      <c r="I22" s="12"/>
      <c r="J22" t="s">
        <v>50</v>
      </c>
      <c r="L22" s="12"/>
    </row>
    <row r="23" spans="3:12" x14ac:dyDescent="0.35">
      <c r="D23" s="27"/>
      <c r="F23" s="12"/>
      <c r="G23" s="12"/>
      <c r="H23" s="12"/>
      <c r="I23" s="12"/>
      <c r="J23" t="s">
        <v>51</v>
      </c>
      <c r="L23" s="12"/>
    </row>
  </sheetData>
  <mergeCells count="5">
    <mergeCell ref="B2:F2"/>
    <mergeCell ref="F15:H15"/>
    <mergeCell ref="C15:D15"/>
    <mergeCell ref="C14:H14"/>
    <mergeCell ref="J14:L14"/>
  </mergeCells>
  <pageMargins left="0.7" right="0.7" top="0.75" bottom="0.75" header="0.3" footer="0.3"/>
  <pageSetup paperSize="9" orientation="portrait" r:id="rId1"/>
  <ignoredErrors>
    <ignoredError sqref="D18:D19" calculatedColumn="1"/>
  </ignoredErrors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06ED-0FC8-4759-B394-4F4CB6984DF0}">
  <sheetPr codeName="Feuil1">
    <tabColor rgb="FFFFFF00"/>
  </sheetPr>
  <dimension ref="A2:T602"/>
  <sheetViews>
    <sheetView tabSelected="1" workbookViewId="0"/>
  </sheetViews>
  <sheetFormatPr baseColWidth="10" defaultRowHeight="14.5" x14ac:dyDescent="0.35"/>
  <cols>
    <col min="2" max="2" width="17.6328125" customWidth="1"/>
    <col min="5" max="7" width="11.453125" customWidth="1"/>
    <col min="8" max="9" width="10.81640625" customWidth="1"/>
    <col min="24" max="24" width="34.1796875" customWidth="1"/>
  </cols>
  <sheetData>
    <row r="2" s="11" customFormat="1" x14ac:dyDescent="0.35"/>
    <row r="3" s="11" customFormat="1" x14ac:dyDescent="0.35"/>
    <row r="4" s="11" customFormat="1" x14ac:dyDescent="0.35"/>
    <row r="5" s="11" customFormat="1" x14ac:dyDescent="0.35"/>
    <row r="6" s="11" customFormat="1" x14ac:dyDescent="0.35"/>
    <row r="7" s="11" customFormat="1" x14ac:dyDescent="0.35"/>
    <row r="8" s="11" customFormat="1" x14ac:dyDescent="0.35"/>
    <row r="9" s="11" customFormat="1" x14ac:dyDescent="0.35"/>
    <row r="10" s="11" customFormat="1" x14ac:dyDescent="0.35"/>
    <row r="11" s="11" customFormat="1" x14ac:dyDescent="0.35"/>
    <row r="12" s="11" customFormat="1" x14ac:dyDescent="0.35"/>
    <row r="13" s="11" customFormat="1" x14ac:dyDescent="0.35"/>
    <row r="14" s="11" customFormat="1" x14ac:dyDescent="0.35"/>
    <row r="15" s="11" customFormat="1" x14ac:dyDescent="0.35"/>
    <row r="16" s="11" customFormat="1" x14ac:dyDescent="0.35"/>
    <row r="17" spans="1:20" s="11" customFormat="1" x14ac:dyDescent="0.35"/>
    <row r="18" spans="1:20" s="11" customFormat="1" x14ac:dyDescent="0.35"/>
    <row r="19" spans="1:20" s="11" customFormat="1" x14ac:dyDescent="0.35"/>
    <row r="20" spans="1:20" s="11" customFormat="1" x14ac:dyDescent="0.35"/>
    <row r="21" spans="1:20" s="11" customFormat="1" x14ac:dyDescent="0.35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</row>
    <row r="22" spans="1:20" s="11" customFormat="1" x14ac:dyDescent="0.35">
      <c r="A22" s="11" t="s">
        <v>87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</row>
    <row r="23" spans="1:20" s="11" customFormat="1" x14ac:dyDescent="0.35"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</row>
    <row r="24" spans="1:20" s="11" customFormat="1" x14ac:dyDescent="0.35">
      <c r="B24" s="34"/>
      <c r="C24" s="34" t="s">
        <v>88</v>
      </c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</row>
    <row r="25" spans="1:20" s="11" customFormat="1" x14ac:dyDescent="0.35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</row>
    <row r="26" spans="1:20" s="11" customFormat="1" x14ac:dyDescent="0.35">
      <c r="A26" s="11" t="s">
        <v>89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</row>
    <row r="27" spans="1:20" s="11" customFormat="1" x14ac:dyDescent="0.35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</row>
    <row r="28" spans="1:20" s="11" customFormat="1" x14ac:dyDescent="0.35">
      <c r="B28" s="34"/>
      <c r="C28" s="34" t="s">
        <v>96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</row>
    <row r="29" spans="1:20" s="11" customFormat="1" x14ac:dyDescent="0.35"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</row>
    <row r="30" spans="1:20" s="11" customFormat="1" x14ac:dyDescent="0.35">
      <c r="B30" s="34"/>
      <c r="C30" s="34" t="s">
        <v>90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</row>
    <row r="31" spans="1:20" s="11" customFormat="1" x14ac:dyDescent="0.35"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</row>
    <row r="32" spans="1:20" s="11" customFormat="1" x14ac:dyDescent="0.35">
      <c r="A32" s="11" t="s">
        <v>91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</row>
    <row r="33" spans="1:20" s="11" customFormat="1" x14ac:dyDescent="0.35"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</row>
    <row r="34" spans="1:20" s="11" customFormat="1" x14ac:dyDescent="0.35">
      <c r="B34" s="34"/>
      <c r="C34" s="34" t="s">
        <v>97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</row>
    <row r="35" spans="1:20" s="11" customFormat="1" x14ac:dyDescent="0.35"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</row>
    <row r="36" spans="1:20" s="11" customFormat="1" x14ac:dyDescent="0.35">
      <c r="B36" s="34"/>
      <c r="C36" s="34" t="s">
        <v>93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</row>
    <row r="37" spans="1:20" s="11" customFormat="1" x14ac:dyDescent="0.35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</row>
    <row r="38" spans="1:20" s="11" customFormat="1" x14ac:dyDescent="0.35"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</row>
    <row r="39" spans="1:20" s="11" customFormat="1" x14ac:dyDescent="0.35">
      <c r="A39" s="11" t="s">
        <v>92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</row>
    <row r="40" spans="1:20" s="11" customFormat="1" x14ac:dyDescent="0.35"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</row>
    <row r="41" spans="1:20" s="11" customFormat="1" x14ac:dyDescent="0.35"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</row>
    <row r="42" spans="1:20" s="11" customFormat="1" x14ac:dyDescent="0.35"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</row>
    <row r="43" spans="1:20" s="11" customFormat="1" x14ac:dyDescent="0.35"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</row>
    <row r="44" spans="1:20" s="11" customFormat="1" x14ac:dyDescent="0.35"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</row>
    <row r="45" spans="1:20" s="11" customFormat="1" x14ac:dyDescent="0.35"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</row>
    <row r="46" spans="1:20" s="11" customFormat="1" x14ac:dyDescent="0.35"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</row>
    <row r="47" spans="1:20" s="11" customFormat="1" x14ac:dyDescent="0.35"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</row>
    <row r="48" spans="1:20" s="11" customFormat="1" x14ac:dyDescent="0.35"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</row>
    <row r="49" spans="2:20" s="11" customFormat="1" x14ac:dyDescent="0.35"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</row>
    <row r="50" spans="2:20" s="11" customFormat="1" x14ac:dyDescent="0.35">
      <c r="C50" s="34"/>
    </row>
    <row r="51" spans="2:20" s="11" customFormat="1" x14ac:dyDescent="0.35"/>
    <row r="52" spans="2:20" s="11" customFormat="1" x14ac:dyDescent="0.35"/>
    <row r="53" spans="2:20" s="11" customFormat="1" x14ac:dyDescent="0.35"/>
    <row r="54" spans="2:20" s="11" customFormat="1" x14ac:dyDescent="0.35"/>
    <row r="55" spans="2:20" s="11" customFormat="1" x14ac:dyDescent="0.35"/>
    <row r="56" spans="2:20" s="11" customFormat="1" x14ac:dyDescent="0.35"/>
    <row r="57" spans="2:20" s="11" customFormat="1" x14ac:dyDescent="0.35"/>
    <row r="58" spans="2:20" s="11" customFormat="1" x14ac:dyDescent="0.35"/>
    <row r="59" spans="2:20" s="11" customFormat="1" x14ac:dyDescent="0.35"/>
    <row r="60" spans="2:20" s="11" customFormat="1" x14ac:dyDescent="0.35"/>
    <row r="61" spans="2:20" s="11" customFormat="1" x14ac:dyDescent="0.35"/>
    <row r="62" spans="2:20" s="11" customFormat="1" x14ac:dyDescent="0.35"/>
    <row r="63" spans="2:20" s="11" customFormat="1" x14ac:dyDescent="0.35"/>
    <row r="64" spans="2:20" s="11" customFormat="1" x14ac:dyDescent="0.35"/>
    <row r="65" s="11" customFormat="1" x14ac:dyDescent="0.35"/>
    <row r="66" s="11" customFormat="1" x14ac:dyDescent="0.35"/>
    <row r="67" s="11" customFormat="1" x14ac:dyDescent="0.35"/>
    <row r="68" s="11" customFormat="1" x14ac:dyDescent="0.35"/>
    <row r="69" s="11" customFormat="1" x14ac:dyDescent="0.35"/>
    <row r="70" s="11" customFormat="1" x14ac:dyDescent="0.35"/>
    <row r="71" s="11" customFormat="1" x14ac:dyDescent="0.35"/>
    <row r="72" s="11" customFormat="1" x14ac:dyDescent="0.35"/>
    <row r="73" s="11" customFormat="1" x14ac:dyDescent="0.35"/>
    <row r="74" s="11" customFormat="1" x14ac:dyDescent="0.35"/>
    <row r="75" s="11" customFormat="1" x14ac:dyDescent="0.35"/>
    <row r="76" s="11" customFormat="1" x14ac:dyDescent="0.35"/>
    <row r="77" s="11" customFormat="1" x14ac:dyDescent="0.35"/>
    <row r="78" s="11" customFormat="1" x14ac:dyDescent="0.35"/>
    <row r="79" s="11" customFormat="1" x14ac:dyDescent="0.35"/>
    <row r="80" s="11" customFormat="1" x14ac:dyDescent="0.35"/>
    <row r="81" s="11" customFormat="1" x14ac:dyDescent="0.35"/>
    <row r="82" s="11" customFormat="1" x14ac:dyDescent="0.35"/>
    <row r="83" s="11" customFormat="1" x14ac:dyDescent="0.35"/>
    <row r="84" s="11" customFormat="1" x14ac:dyDescent="0.35"/>
    <row r="85" s="11" customFormat="1" x14ac:dyDescent="0.35"/>
    <row r="86" s="11" customFormat="1" x14ac:dyDescent="0.35"/>
    <row r="87" s="11" customFormat="1" x14ac:dyDescent="0.35"/>
    <row r="88" s="11" customFormat="1" x14ac:dyDescent="0.35"/>
    <row r="89" s="11" customFormat="1" x14ac:dyDescent="0.35"/>
    <row r="90" s="11" customFormat="1" x14ac:dyDescent="0.35"/>
    <row r="91" s="11" customFormat="1" x14ac:dyDescent="0.35"/>
    <row r="92" s="11" customFormat="1" x14ac:dyDescent="0.35"/>
    <row r="93" s="11" customFormat="1" x14ac:dyDescent="0.35"/>
    <row r="94" s="11" customFormat="1" x14ac:dyDescent="0.35"/>
    <row r="95" s="11" customFormat="1" x14ac:dyDescent="0.35"/>
    <row r="96" s="11" customFormat="1" x14ac:dyDescent="0.35"/>
    <row r="97" s="11" customFormat="1" x14ac:dyDescent="0.35"/>
    <row r="98" s="11" customFormat="1" x14ac:dyDescent="0.35"/>
    <row r="99" s="11" customFormat="1" x14ac:dyDescent="0.35"/>
    <row r="100" s="11" customFormat="1" x14ac:dyDescent="0.35"/>
    <row r="101" s="11" customFormat="1" x14ac:dyDescent="0.35"/>
    <row r="102" s="11" customFormat="1" x14ac:dyDescent="0.35"/>
    <row r="103" s="11" customFormat="1" x14ac:dyDescent="0.35"/>
    <row r="104" s="11" customFormat="1" x14ac:dyDescent="0.35"/>
    <row r="105" s="11" customFormat="1" x14ac:dyDescent="0.35"/>
    <row r="106" s="11" customFormat="1" x14ac:dyDescent="0.35"/>
    <row r="107" s="11" customFormat="1" x14ac:dyDescent="0.35"/>
    <row r="108" s="11" customFormat="1" x14ac:dyDescent="0.35"/>
    <row r="109" s="11" customFormat="1" x14ac:dyDescent="0.35"/>
    <row r="110" s="11" customFormat="1" x14ac:dyDescent="0.35"/>
    <row r="111" s="11" customFormat="1" x14ac:dyDescent="0.35"/>
    <row r="112" s="11" customFormat="1" x14ac:dyDescent="0.35"/>
    <row r="113" s="11" customFormat="1" x14ac:dyDescent="0.35"/>
    <row r="114" s="11" customFormat="1" x14ac:dyDescent="0.35"/>
    <row r="115" s="11" customFormat="1" x14ac:dyDescent="0.35"/>
    <row r="116" s="11" customFormat="1" x14ac:dyDescent="0.35"/>
    <row r="117" s="11" customFormat="1" x14ac:dyDescent="0.35"/>
    <row r="118" s="11" customFormat="1" x14ac:dyDescent="0.35"/>
    <row r="119" s="11" customFormat="1" x14ac:dyDescent="0.35"/>
    <row r="120" s="11" customFormat="1" x14ac:dyDescent="0.35"/>
    <row r="121" s="11" customFormat="1" x14ac:dyDescent="0.35"/>
    <row r="122" s="11" customFormat="1" x14ac:dyDescent="0.35"/>
    <row r="123" s="11" customFormat="1" x14ac:dyDescent="0.35"/>
    <row r="124" s="11" customFormat="1" x14ac:dyDescent="0.35"/>
    <row r="125" s="11" customFormat="1" x14ac:dyDescent="0.35"/>
    <row r="126" s="11" customFormat="1" x14ac:dyDescent="0.35"/>
    <row r="127" s="11" customFormat="1" x14ac:dyDescent="0.35"/>
    <row r="128" s="11" customFormat="1" x14ac:dyDescent="0.35"/>
    <row r="129" s="11" customFormat="1" x14ac:dyDescent="0.35"/>
    <row r="130" s="11" customFormat="1" x14ac:dyDescent="0.35"/>
    <row r="131" s="11" customFormat="1" x14ac:dyDescent="0.35"/>
    <row r="132" s="11" customFormat="1" x14ac:dyDescent="0.35"/>
    <row r="133" s="11" customFormat="1" x14ac:dyDescent="0.35"/>
    <row r="134" s="11" customFormat="1" x14ac:dyDescent="0.35"/>
    <row r="135" s="11" customFormat="1" x14ac:dyDescent="0.35"/>
    <row r="136" s="11" customFormat="1" x14ac:dyDescent="0.35"/>
    <row r="137" s="11" customFormat="1" x14ac:dyDescent="0.35"/>
    <row r="138" s="11" customFormat="1" x14ac:dyDescent="0.35"/>
    <row r="139" s="11" customFormat="1" x14ac:dyDescent="0.35"/>
    <row r="140" s="11" customFormat="1" x14ac:dyDescent="0.35"/>
    <row r="141" s="11" customFormat="1" x14ac:dyDescent="0.35"/>
    <row r="142" s="11" customFormat="1" x14ac:dyDescent="0.35"/>
    <row r="143" s="11" customFormat="1" x14ac:dyDescent="0.35"/>
    <row r="144" s="11" customFormat="1" x14ac:dyDescent="0.35"/>
    <row r="145" s="11" customFormat="1" x14ac:dyDescent="0.35"/>
    <row r="146" s="11" customFormat="1" x14ac:dyDescent="0.35"/>
    <row r="147" s="11" customFormat="1" x14ac:dyDescent="0.35"/>
    <row r="148" s="11" customFormat="1" x14ac:dyDescent="0.35"/>
    <row r="149" s="11" customFormat="1" x14ac:dyDescent="0.35"/>
    <row r="150" s="11" customFormat="1" x14ac:dyDescent="0.35"/>
    <row r="151" s="11" customFormat="1" x14ac:dyDescent="0.35"/>
    <row r="152" s="11" customFormat="1" x14ac:dyDescent="0.35"/>
    <row r="153" s="11" customFormat="1" x14ac:dyDescent="0.35"/>
    <row r="154" s="11" customFormat="1" x14ac:dyDescent="0.35"/>
    <row r="155" s="11" customFormat="1" x14ac:dyDescent="0.35"/>
    <row r="156" s="11" customFormat="1" x14ac:dyDescent="0.35"/>
    <row r="157" s="11" customFormat="1" x14ac:dyDescent="0.35"/>
    <row r="158" s="11" customFormat="1" x14ac:dyDescent="0.35"/>
    <row r="159" s="11" customFormat="1" x14ac:dyDescent="0.35"/>
    <row r="160" s="11" customFormat="1" x14ac:dyDescent="0.35"/>
    <row r="161" s="11" customFormat="1" x14ac:dyDescent="0.35"/>
    <row r="162" s="11" customFormat="1" x14ac:dyDescent="0.35"/>
    <row r="163" s="11" customFormat="1" x14ac:dyDescent="0.35"/>
    <row r="164" s="11" customFormat="1" x14ac:dyDescent="0.35"/>
    <row r="165" s="11" customFormat="1" x14ac:dyDescent="0.35"/>
    <row r="166" s="11" customFormat="1" x14ac:dyDescent="0.35"/>
    <row r="167" s="11" customFormat="1" x14ac:dyDescent="0.35"/>
    <row r="168" s="11" customFormat="1" x14ac:dyDescent="0.35"/>
    <row r="169" s="11" customFormat="1" x14ac:dyDescent="0.35"/>
    <row r="170" s="11" customFormat="1" x14ac:dyDescent="0.35"/>
    <row r="171" s="11" customFormat="1" x14ac:dyDescent="0.35"/>
    <row r="172" s="11" customFormat="1" x14ac:dyDescent="0.35"/>
    <row r="173" s="11" customFormat="1" x14ac:dyDescent="0.35"/>
    <row r="174" s="11" customFormat="1" x14ac:dyDescent="0.35"/>
    <row r="175" s="11" customFormat="1" x14ac:dyDescent="0.35"/>
    <row r="176" s="11" customFormat="1" x14ac:dyDescent="0.35"/>
    <row r="177" s="11" customFormat="1" x14ac:dyDescent="0.35"/>
    <row r="178" s="11" customFormat="1" x14ac:dyDescent="0.35"/>
    <row r="179" s="11" customFormat="1" x14ac:dyDescent="0.35"/>
    <row r="180" s="11" customFormat="1" x14ac:dyDescent="0.35"/>
    <row r="181" s="11" customFormat="1" x14ac:dyDescent="0.35"/>
    <row r="182" s="11" customFormat="1" x14ac:dyDescent="0.35"/>
    <row r="183" s="11" customFormat="1" x14ac:dyDescent="0.35"/>
    <row r="184" s="11" customFormat="1" x14ac:dyDescent="0.35"/>
    <row r="185" s="11" customFormat="1" x14ac:dyDescent="0.35"/>
    <row r="186" s="11" customFormat="1" x14ac:dyDescent="0.35"/>
    <row r="187" s="11" customFormat="1" x14ac:dyDescent="0.35"/>
    <row r="188" s="11" customFormat="1" x14ac:dyDescent="0.35"/>
    <row r="189" s="11" customFormat="1" x14ac:dyDescent="0.35"/>
    <row r="190" s="11" customFormat="1" x14ac:dyDescent="0.35"/>
    <row r="191" s="11" customFormat="1" x14ac:dyDescent="0.35"/>
    <row r="192" s="11" customFormat="1" x14ac:dyDescent="0.35"/>
    <row r="193" s="11" customFormat="1" x14ac:dyDescent="0.35"/>
    <row r="194" s="11" customFormat="1" x14ac:dyDescent="0.35"/>
    <row r="195" s="11" customFormat="1" x14ac:dyDescent="0.35"/>
    <row r="196" s="11" customFormat="1" x14ac:dyDescent="0.35"/>
    <row r="197" s="11" customFormat="1" x14ac:dyDescent="0.35"/>
    <row r="198" s="11" customFormat="1" x14ac:dyDescent="0.35"/>
    <row r="199" s="11" customFormat="1" x14ac:dyDescent="0.35"/>
    <row r="200" s="11" customFormat="1" x14ac:dyDescent="0.35"/>
    <row r="201" s="11" customFormat="1" x14ac:dyDescent="0.35"/>
    <row r="202" s="11" customFormat="1" x14ac:dyDescent="0.35"/>
    <row r="203" s="11" customFormat="1" x14ac:dyDescent="0.35"/>
    <row r="204" s="11" customFormat="1" x14ac:dyDescent="0.35"/>
    <row r="205" s="11" customFormat="1" x14ac:dyDescent="0.35"/>
    <row r="206" s="11" customFormat="1" x14ac:dyDescent="0.35"/>
    <row r="207" s="11" customFormat="1" x14ac:dyDescent="0.35"/>
    <row r="208" s="11" customFormat="1" x14ac:dyDescent="0.35"/>
    <row r="209" s="11" customFormat="1" x14ac:dyDescent="0.35"/>
    <row r="210" s="11" customFormat="1" x14ac:dyDescent="0.35"/>
    <row r="211" s="11" customFormat="1" x14ac:dyDescent="0.35"/>
    <row r="212" s="11" customFormat="1" x14ac:dyDescent="0.35"/>
    <row r="213" s="11" customFormat="1" x14ac:dyDescent="0.35"/>
    <row r="214" s="11" customFormat="1" x14ac:dyDescent="0.35"/>
    <row r="215" s="11" customFormat="1" x14ac:dyDescent="0.35"/>
    <row r="216" s="11" customFormat="1" x14ac:dyDescent="0.35"/>
    <row r="217" s="11" customFormat="1" x14ac:dyDescent="0.35"/>
    <row r="218" s="11" customFormat="1" x14ac:dyDescent="0.35"/>
    <row r="219" s="11" customFormat="1" x14ac:dyDescent="0.35"/>
    <row r="220" s="11" customFormat="1" x14ac:dyDescent="0.35"/>
    <row r="221" s="11" customFormat="1" x14ac:dyDescent="0.35"/>
    <row r="222" s="11" customFormat="1" x14ac:dyDescent="0.35"/>
    <row r="223" s="11" customFormat="1" x14ac:dyDescent="0.35"/>
    <row r="224" s="11" customFormat="1" x14ac:dyDescent="0.35"/>
    <row r="225" s="11" customFormat="1" x14ac:dyDescent="0.35"/>
    <row r="226" s="11" customFormat="1" x14ac:dyDescent="0.35"/>
    <row r="227" s="11" customFormat="1" x14ac:dyDescent="0.35"/>
    <row r="228" s="11" customFormat="1" x14ac:dyDescent="0.35"/>
    <row r="229" s="11" customFormat="1" x14ac:dyDescent="0.35"/>
    <row r="230" s="11" customFormat="1" x14ac:dyDescent="0.35"/>
    <row r="231" s="11" customFormat="1" x14ac:dyDescent="0.35"/>
    <row r="232" s="11" customFormat="1" x14ac:dyDescent="0.35"/>
    <row r="233" s="11" customFormat="1" x14ac:dyDescent="0.35"/>
    <row r="234" s="11" customFormat="1" x14ac:dyDescent="0.35"/>
    <row r="235" s="11" customFormat="1" x14ac:dyDescent="0.35"/>
    <row r="236" s="11" customFormat="1" x14ac:dyDescent="0.35"/>
    <row r="237" s="11" customFormat="1" x14ac:dyDescent="0.35"/>
    <row r="238" s="11" customFormat="1" x14ac:dyDescent="0.35"/>
    <row r="239" s="11" customFormat="1" x14ac:dyDescent="0.35"/>
    <row r="240" s="11" customFormat="1" x14ac:dyDescent="0.35"/>
    <row r="241" s="11" customFormat="1" x14ac:dyDescent="0.35"/>
    <row r="242" s="11" customFormat="1" x14ac:dyDescent="0.35"/>
    <row r="243" s="11" customFormat="1" x14ac:dyDescent="0.35"/>
    <row r="244" s="11" customFormat="1" x14ac:dyDescent="0.35"/>
    <row r="245" s="11" customFormat="1" x14ac:dyDescent="0.35"/>
    <row r="246" s="11" customFormat="1" x14ac:dyDescent="0.35"/>
    <row r="247" s="11" customFormat="1" x14ac:dyDescent="0.35"/>
    <row r="248" s="11" customFormat="1" x14ac:dyDescent="0.35"/>
    <row r="249" s="11" customFormat="1" x14ac:dyDescent="0.35"/>
    <row r="250" s="11" customFormat="1" x14ac:dyDescent="0.35"/>
    <row r="251" s="11" customFormat="1" x14ac:dyDescent="0.35"/>
    <row r="252" s="11" customFormat="1" x14ac:dyDescent="0.35"/>
    <row r="253" s="11" customFormat="1" x14ac:dyDescent="0.35"/>
    <row r="254" s="11" customFormat="1" x14ac:dyDescent="0.35"/>
    <row r="255" s="11" customFormat="1" x14ac:dyDescent="0.35"/>
    <row r="256" s="11" customFormat="1" x14ac:dyDescent="0.35"/>
    <row r="257" s="11" customFormat="1" x14ac:dyDescent="0.35"/>
    <row r="258" s="11" customFormat="1" x14ac:dyDescent="0.35"/>
    <row r="259" s="11" customFormat="1" x14ac:dyDescent="0.35"/>
    <row r="260" s="11" customFormat="1" x14ac:dyDescent="0.35"/>
    <row r="261" s="11" customFormat="1" x14ac:dyDescent="0.35"/>
    <row r="262" s="11" customFormat="1" x14ac:dyDescent="0.35"/>
    <row r="263" s="11" customFormat="1" x14ac:dyDescent="0.35"/>
    <row r="264" s="11" customFormat="1" x14ac:dyDescent="0.35"/>
    <row r="265" s="11" customFormat="1" x14ac:dyDescent="0.35"/>
    <row r="266" s="11" customFormat="1" x14ac:dyDescent="0.35"/>
    <row r="267" s="11" customFormat="1" x14ac:dyDescent="0.35"/>
    <row r="268" s="11" customFormat="1" x14ac:dyDescent="0.35"/>
    <row r="269" s="11" customFormat="1" x14ac:dyDescent="0.35"/>
    <row r="270" s="11" customFormat="1" x14ac:dyDescent="0.35"/>
    <row r="271" s="11" customFormat="1" x14ac:dyDescent="0.35"/>
    <row r="272" s="11" customFormat="1" x14ac:dyDescent="0.35"/>
    <row r="273" s="11" customFormat="1" x14ac:dyDescent="0.35"/>
    <row r="274" s="11" customFormat="1" x14ac:dyDescent="0.35"/>
    <row r="275" s="11" customFormat="1" x14ac:dyDescent="0.35"/>
    <row r="276" s="11" customFormat="1" x14ac:dyDescent="0.35"/>
    <row r="277" s="11" customFormat="1" x14ac:dyDescent="0.35"/>
    <row r="278" s="11" customFormat="1" x14ac:dyDescent="0.35"/>
    <row r="279" s="11" customFormat="1" x14ac:dyDescent="0.35"/>
    <row r="280" s="11" customFormat="1" x14ac:dyDescent="0.35"/>
    <row r="281" s="11" customFormat="1" x14ac:dyDescent="0.35"/>
    <row r="282" s="11" customFormat="1" x14ac:dyDescent="0.35"/>
    <row r="283" s="11" customFormat="1" x14ac:dyDescent="0.35"/>
    <row r="284" s="11" customFormat="1" x14ac:dyDescent="0.35"/>
    <row r="285" s="11" customFormat="1" x14ac:dyDescent="0.35"/>
    <row r="286" s="11" customFormat="1" x14ac:dyDescent="0.35"/>
    <row r="287" s="11" customFormat="1" x14ac:dyDescent="0.35"/>
    <row r="288" s="11" customFormat="1" x14ac:dyDescent="0.35"/>
    <row r="289" s="11" customFormat="1" x14ac:dyDescent="0.35"/>
    <row r="290" s="11" customFormat="1" x14ac:dyDescent="0.35"/>
    <row r="291" s="11" customFormat="1" x14ac:dyDescent="0.35"/>
    <row r="292" s="11" customFormat="1" x14ac:dyDescent="0.35"/>
    <row r="293" s="11" customFormat="1" x14ac:dyDescent="0.35"/>
    <row r="294" s="11" customFormat="1" x14ac:dyDescent="0.35"/>
    <row r="295" s="11" customFormat="1" x14ac:dyDescent="0.35"/>
    <row r="296" s="11" customFormat="1" x14ac:dyDescent="0.35"/>
    <row r="297" s="11" customFormat="1" x14ac:dyDescent="0.35"/>
    <row r="298" s="11" customFormat="1" x14ac:dyDescent="0.35"/>
    <row r="299" s="11" customFormat="1" x14ac:dyDescent="0.35"/>
    <row r="300" s="11" customFormat="1" x14ac:dyDescent="0.35"/>
    <row r="301" s="11" customFormat="1" x14ac:dyDescent="0.35"/>
    <row r="302" s="11" customFormat="1" x14ac:dyDescent="0.35"/>
    <row r="303" s="11" customFormat="1" x14ac:dyDescent="0.35"/>
    <row r="304" s="11" customFormat="1" x14ac:dyDescent="0.35"/>
    <row r="305" s="11" customFormat="1" x14ac:dyDescent="0.35"/>
    <row r="306" s="11" customFormat="1" x14ac:dyDescent="0.35"/>
    <row r="307" s="11" customFormat="1" x14ac:dyDescent="0.35"/>
    <row r="308" s="11" customFormat="1" x14ac:dyDescent="0.35"/>
    <row r="309" s="11" customFormat="1" x14ac:dyDescent="0.35"/>
    <row r="310" s="11" customFormat="1" x14ac:dyDescent="0.35"/>
    <row r="311" s="11" customFormat="1" x14ac:dyDescent="0.35"/>
    <row r="312" s="11" customFormat="1" x14ac:dyDescent="0.35"/>
    <row r="313" s="11" customFormat="1" x14ac:dyDescent="0.35"/>
    <row r="314" s="11" customFormat="1" x14ac:dyDescent="0.35"/>
    <row r="315" s="11" customFormat="1" x14ac:dyDescent="0.35"/>
    <row r="316" s="11" customFormat="1" x14ac:dyDescent="0.35"/>
    <row r="317" s="11" customFormat="1" x14ac:dyDescent="0.35"/>
    <row r="318" s="11" customFormat="1" x14ac:dyDescent="0.35"/>
    <row r="319" s="11" customFormat="1" x14ac:dyDescent="0.35"/>
    <row r="320" s="11" customFormat="1" x14ac:dyDescent="0.35"/>
    <row r="321" s="11" customFormat="1" x14ac:dyDescent="0.35"/>
    <row r="322" s="11" customFormat="1" x14ac:dyDescent="0.35"/>
    <row r="323" s="11" customFormat="1" x14ac:dyDescent="0.35"/>
    <row r="324" s="11" customFormat="1" x14ac:dyDescent="0.35"/>
    <row r="325" s="11" customFormat="1" x14ac:dyDescent="0.35"/>
    <row r="326" s="11" customFormat="1" x14ac:dyDescent="0.35"/>
    <row r="327" s="11" customFormat="1" x14ac:dyDescent="0.35"/>
    <row r="328" s="11" customFormat="1" x14ac:dyDescent="0.35"/>
    <row r="329" s="11" customFormat="1" x14ac:dyDescent="0.35"/>
    <row r="330" s="11" customFormat="1" x14ac:dyDescent="0.35"/>
    <row r="331" s="11" customFormat="1" x14ac:dyDescent="0.35"/>
    <row r="332" s="11" customFormat="1" x14ac:dyDescent="0.35"/>
    <row r="333" s="11" customFormat="1" x14ac:dyDescent="0.35"/>
    <row r="334" s="11" customFormat="1" x14ac:dyDescent="0.35"/>
    <row r="335" s="11" customFormat="1" x14ac:dyDescent="0.35"/>
    <row r="336" s="11" customFormat="1" x14ac:dyDescent="0.35"/>
    <row r="337" s="11" customFormat="1" x14ac:dyDescent="0.35"/>
    <row r="338" s="11" customFormat="1" x14ac:dyDescent="0.35"/>
    <row r="339" s="11" customFormat="1" x14ac:dyDescent="0.35"/>
    <row r="340" s="11" customFormat="1" x14ac:dyDescent="0.35"/>
    <row r="341" s="11" customFormat="1" x14ac:dyDescent="0.35"/>
    <row r="342" s="11" customFormat="1" x14ac:dyDescent="0.35"/>
    <row r="343" s="11" customFormat="1" x14ac:dyDescent="0.35"/>
    <row r="344" s="11" customFormat="1" x14ac:dyDescent="0.35"/>
    <row r="345" s="11" customFormat="1" x14ac:dyDescent="0.35"/>
    <row r="346" s="11" customFormat="1" x14ac:dyDescent="0.35"/>
    <row r="347" s="11" customFormat="1" x14ac:dyDescent="0.35"/>
    <row r="348" s="11" customFormat="1" x14ac:dyDescent="0.35"/>
    <row r="349" s="11" customFormat="1" x14ac:dyDescent="0.35"/>
    <row r="350" s="11" customFormat="1" x14ac:dyDescent="0.35"/>
    <row r="351" s="11" customFormat="1" x14ac:dyDescent="0.35"/>
    <row r="352" s="11" customFormat="1" x14ac:dyDescent="0.35"/>
    <row r="353" s="11" customFormat="1" x14ac:dyDescent="0.35"/>
    <row r="354" s="11" customFormat="1" x14ac:dyDescent="0.35"/>
    <row r="355" s="11" customFormat="1" x14ac:dyDescent="0.35"/>
    <row r="356" s="11" customFormat="1" x14ac:dyDescent="0.35"/>
    <row r="357" s="11" customFormat="1" x14ac:dyDescent="0.35"/>
    <row r="358" s="11" customFormat="1" x14ac:dyDescent="0.35"/>
    <row r="359" s="11" customFormat="1" x14ac:dyDescent="0.35"/>
    <row r="360" s="11" customFormat="1" x14ac:dyDescent="0.35"/>
    <row r="361" s="11" customFormat="1" x14ac:dyDescent="0.35"/>
    <row r="362" s="11" customFormat="1" x14ac:dyDescent="0.35"/>
    <row r="363" s="11" customFormat="1" x14ac:dyDescent="0.35"/>
    <row r="364" s="11" customFormat="1" x14ac:dyDescent="0.35"/>
    <row r="365" s="11" customFormat="1" x14ac:dyDescent="0.35"/>
    <row r="366" s="11" customFormat="1" x14ac:dyDescent="0.35"/>
    <row r="367" s="11" customFormat="1" x14ac:dyDescent="0.35"/>
    <row r="368" s="11" customFormat="1" x14ac:dyDescent="0.35"/>
    <row r="369" s="11" customFormat="1" x14ac:dyDescent="0.35"/>
    <row r="370" s="11" customFormat="1" x14ac:dyDescent="0.35"/>
    <row r="371" s="11" customFormat="1" x14ac:dyDescent="0.35"/>
    <row r="372" s="11" customFormat="1" x14ac:dyDescent="0.35"/>
    <row r="373" s="11" customFormat="1" x14ac:dyDescent="0.35"/>
    <row r="374" s="11" customFormat="1" x14ac:dyDescent="0.35"/>
    <row r="375" s="11" customFormat="1" x14ac:dyDescent="0.35"/>
    <row r="376" s="11" customFormat="1" x14ac:dyDescent="0.35"/>
    <row r="377" s="11" customFormat="1" x14ac:dyDescent="0.35"/>
    <row r="378" s="11" customFormat="1" x14ac:dyDescent="0.35"/>
    <row r="379" s="11" customFormat="1" x14ac:dyDescent="0.35"/>
    <row r="380" s="11" customFormat="1" x14ac:dyDescent="0.35"/>
    <row r="381" s="11" customFormat="1" x14ac:dyDescent="0.35"/>
    <row r="382" s="11" customFormat="1" x14ac:dyDescent="0.35"/>
    <row r="383" s="11" customFormat="1" x14ac:dyDescent="0.35"/>
    <row r="384" s="11" customFormat="1" x14ac:dyDescent="0.35"/>
    <row r="385" s="11" customFormat="1" x14ac:dyDescent="0.35"/>
    <row r="386" s="11" customFormat="1" x14ac:dyDescent="0.35"/>
    <row r="387" s="11" customFormat="1" x14ac:dyDescent="0.35"/>
    <row r="388" s="11" customFormat="1" x14ac:dyDescent="0.35"/>
    <row r="389" s="11" customFormat="1" x14ac:dyDescent="0.35"/>
    <row r="390" s="11" customFormat="1" x14ac:dyDescent="0.35"/>
    <row r="391" s="11" customFormat="1" x14ac:dyDescent="0.35"/>
    <row r="392" s="11" customFormat="1" x14ac:dyDescent="0.35"/>
    <row r="393" s="11" customFormat="1" x14ac:dyDescent="0.35"/>
    <row r="394" s="11" customFormat="1" x14ac:dyDescent="0.35"/>
    <row r="395" s="11" customFormat="1" x14ac:dyDescent="0.35"/>
    <row r="396" s="11" customFormat="1" x14ac:dyDescent="0.35"/>
    <row r="397" s="11" customFormat="1" x14ac:dyDescent="0.35"/>
    <row r="398" s="11" customFormat="1" x14ac:dyDescent="0.35"/>
    <row r="399" s="11" customFormat="1" x14ac:dyDescent="0.35"/>
    <row r="400" s="11" customFormat="1" x14ac:dyDescent="0.35"/>
    <row r="401" s="11" customFormat="1" x14ac:dyDescent="0.35"/>
    <row r="402" s="11" customFormat="1" x14ac:dyDescent="0.35"/>
    <row r="403" s="11" customFormat="1" x14ac:dyDescent="0.35"/>
    <row r="404" s="11" customFormat="1" x14ac:dyDescent="0.35"/>
    <row r="405" s="11" customFormat="1" x14ac:dyDescent="0.35"/>
    <row r="406" s="11" customFormat="1" x14ac:dyDescent="0.35"/>
    <row r="407" s="11" customFormat="1" x14ac:dyDescent="0.35"/>
    <row r="408" s="11" customFormat="1" x14ac:dyDescent="0.35"/>
    <row r="409" s="11" customFormat="1" x14ac:dyDescent="0.35"/>
    <row r="410" s="11" customFormat="1" x14ac:dyDescent="0.35"/>
    <row r="411" s="11" customFormat="1" x14ac:dyDescent="0.35"/>
    <row r="412" s="11" customFormat="1" x14ac:dyDescent="0.35"/>
    <row r="413" s="11" customFormat="1" x14ac:dyDescent="0.35"/>
    <row r="414" s="11" customFormat="1" x14ac:dyDescent="0.35"/>
    <row r="415" s="11" customFormat="1" x14ac:dyDescent="0.35"/>
    <row r="416" s="11" customFormat="1" x14ac:dyDescent="0.35"/>
    <row r="417" s="11" customFormat="1" x14ac:dyDescent="0.35"/>
    <row r="418" s="11" customFormat="1" x14ac:dyDescent="0.35"/>
    <row r="419" s="11" customFormat="1" x14ac:dyDescent="0.35"/>
    <row r="420" s="11" customFormat="1" x14ac:dyDescent="0.35"/>
    <row r="421" s="11" customFormat="1" x14ac:dyDescent="0.35"/>
    <row r="422" s="11" customFormat="1" x14ac:dyDescent="0.35"/>
    <row r="423" s="11" customFormat="1" x14ac:dyDescent="0.35"/>
    <row r="424" s="11" customFormat="1" x14ac:dyDescent="0.35"/>
    <row r="425" s="11" customFormat="1" x14ac:dyDescent="0.35"/>
    <row r="426" s="11" customFormat="1" x14ac:dyDescent="0.35"/>
    <row r="427" s="11" customFormat="1" x14ac:dyDescent="0.35"/>
    <row r="428" s="11" customFormat="1" x14ac:dyDescent="0.35"/>
    <row r="429" s="11" customFormat="1" x14ac:dyDescent="0.35"/>
    <row r="430" s="11" customFormat="1" x14ac:dyDescent="0.35"/>
    <row r="431" s="11" customFormat="1" x14ac:dyDescent="0.35"/>
    <row r="432" s="11" customFormat="1" x14ac:dyDescent="0.35"/>
    <row r="433" s="11" customFormat="1" x14ac:dyDescent="0.35"/>
    <row r="434" s="11" customFormat="1" x14ac:dyDescent="0.35"/>
    <row r="435" s="11" customFormat="1" x14ac:dyDescent="0.35"/>
    <row r="436" s="11" customFormat="1" x14ac:dyDescent="0.35"/>
    <row r="437" s="11" customFormat="1" x14ac:dyDescent="0.35"/>
    <row r="438" s="11" customFormat="1" x14ac:dyDescent="0.35"/>
    <row r="439" s="11" customFormat="1" x14ac:dyDescent="0.35"/>
    <row r="440" s="11" customFormat="1" x14ac:dyDescent="0.35"/>
    <row r="441" s="11" customFormat="1" x14ac:dyDescent="0.35"/>
    <row r="442" s="11" customFormat="1" x14ac:dyDescent="0.35"/>
    <row r="443" s="11" customFormat="1" x14ac:dyDescent="0.35"/>
    <row r="444" s="11" customFormat="1" x14ac:dyDescent="0.35"/>
    <row r="445" s="11" customFormat="1" x14ac:dyDescent="0.35"/>
    <row r="446" s="11" customFormat="1" x14ac:dyDescent="0.35"/>
    <row r="447" s="11" customFormat="1" x14ac:dyDescent="0.35"/>
    <row r="448" s="11" customFormat="1" x14ac:dyDescent="0.35"/>
    <row r="449" s="11" customFormat="1" x14ac:dyDescent="0.35"/>
    <row r="450" s="11" customFormat="1" x14ac:dyDescent="0.35"/>
    <row r="451" s="11" customFormat="1" x14ac:dyDescent="0.35"/>
    <row r="452" s="11" customFormat="1" x14ac:dyDescent="0.35"/>
    <row r="453" s="11" customFormat="1" x14ac:dyDescent="0.35"/>
    <row r="454" s="11" customFormat="1" x14ac:dyDescent="0.35"/>
    <row r="455" s="11" customFormat="1" x14ac:dyDescent="0.35"/>
    <row r="456" s="11" customFormat="1" x14ac:dyDescent="0.35"/>
    <row r="457" s="11" customFormat="1" x14ac:dyDescent="0.35"/>
    <row r="458" s="11" customFormat="1" x14ac:dyDescent="0.35"/>
    <row r="459" s="11" customFormat="1" x14ac:dyDescent="0.35"/>
    <row r="460" s="11" customFormat="1" x14ac:dyDescent="0.35"/>
    <row r="461" s="11" customFormat="1" x14ac:dyDescent="0.35"/>
    <row r="462" s="11" customFormat="1" x14ac:dyDescent="0.35"/>
    <row r="463" s="11" customFormat="1" x14ac:dyDescent="0.35"/>
    <row r="464" s="11" customFormat="1" x14ac:dyDescent="0.35"/>
    <row r="465" s="11" customFormat="1" x14ac:dyDescent="0.35"/>
    <row r="466" s="11" customFormat="1" x14ac:dyDescent="0.35"/>
    <row r="467" s="11" customFormat="1" x14ac:dyDescent="0.35"/>
    <row r="468" s="11" customFormat="1" x14ac:dyDescent="0.35"/>
    <row r="469" s="11" customFormat="1" x14ac:dyDescent="0.35"/>
    <row r="470" s="11" customFormat="1" x14ac:dyDescent="0.35"/>
    <row r="471" s="11" customFormat="1" x14ac:dyDescent="0.35"/>
    <row r="472" s="11" customFormat="1" x14ac:dyDescent="0.35"/>
    <row r="473" s="11" customFormat="1" x14ac:dyDescent="0.35"/>
    <row r="474" s="11" customFormat="1" x14ac:dyDescent="0.35"/>
    <row r="475" s="11" customFormat="1" x14ac:dyDescent="0.35"/>
    <row r="476" s="11" customFormat="1" x14ac:dyDescent="0.35"/>
    <row r="477" s="11" customFormat="1" x14ac:dyDescent="0.35"/>
    <row r="478" s="11" customFormat="1" x14ac:dyDescent="0.35"/>
    <row r="479" s="11" customFormat="1" x14ac:dyDescent="0.35"/>
    <row r="480" s="11" customFormat="1" x14ac:dyDescent="0.35"/>
    <row r="481" s="11" customFormat="1" x14ac:dyDescent="0.35"/>
    <row r="482" s="11" customFormat="1" x14ac:dyDescent="0.35"/>
    <row r="483" s="11" customFormat="1" x14ac:dyDescent="0.35"/>
    <row r="484" s="11" customFormat="1" x14ac:dyDescent="0.35"/>
    <row r="485" s="11" customFormat="1" x14ac:dyDescent="0.35"/>
    <row r="486" s="11" customFormat="1" x14ac:dyDescent="0.35"/>
    <row r="487" s="11" customFormat="1" x14ac:dyDescent="0.35"/>
    <row r="488" s="11" customFormat="1" x14ac:dyDescent="0.35"/>
    <row r="489" s="11" customFormat="1" x14ac:dyDescent="0.35"/>
    <row r="490" s="11" customFormat="1" x14ac:dyDescent="0.35"/>
    <row r="491" s="11" customFormat="1" x14ac:dyDescent="0.35"/>
    <row r="492" s="11" customFormat="1" x14ac:dyDescent="0.35"/>
    <row r="493" s="11" customFormat="1" x14ac:dyDescent="0.35"/>
    <row r="494" s="11" customFormat="1" x14ac:dyDescent="0.35"/>
    <row r="495" s="11" customFormat="1" x14ac:dyDescent="0.35"/>
    <row r="496" s="11" customFormat="1" x14ac:dyDescent="0.35"/>
    <row r="497" s="11" customFormat="1" x14ac:dyDescent="0.35"/>
    <row r="498" s="11" customFormat="1" x14ac:dyDescent="0.35"/>
    <row r="499" s="11" customFormat="1" x14ac:dyDescent="0.35"/>
    <row r="500" s="11" customFormat="1" x14ac:dyDescent="0.35"/>
    <row r="501" s="11" customFormat="1" x14ac:dyDescent="0.35"/>
    <row r="502" s="11" customFormat="1" x14ac:dyDescent="0.35"/>
    <row r="503" s="11" customFormat="1" x14ac:dyDescent="0.35"/>
    <row r="504" s="11" customFormat="1" x14ac:dyDescent="0.35"/>
    <row r="505" s="11" customFormat="1" x14ac:dyDescent="0.35"/>
    <row r="506" s="11" customFormat="1" x14ac:dyDescent="0.35"/>
    <row r="507" s="11" customFormat="1" x14ac:dyDescent="0.35"/>
    <row r="508" s="11" customFormat="1" x14ac:dyDescent="0.35"/>
    <row r="509" s="11" customFormat="1" x14ac:dyDescent="0.35"/>
    <row r="510" s="11" customFormat="1" x14ac:dyDescent="0.35"/>
    <row r="511" s="11" customFormat="1" x14ac:dyDescent="0.35"/>
    <row r="512" s="11" customFormat="1" x14ac:dyDescent="0.35"/>
    <row r="513" s="11" customFormat="1" x14ac:dyDescent="0.35"/>
    <row r="514" s="11" customFormat="1" x14ac:dyDescent="0.35"/>
    <row r="515" s="11" customFormat="1" x14ac:dyDescent="0.35"/>
    <row r="516" s="11" customFormat="1" x14ac:dyDescent="0.35"/>
    <row r="517" s="11" customFormat="1" x14ac:dyDescent="0.35"/>
    <row r="518" s="11" customFormat="1" x14ac:dyDescent="0.35"/>
    <row r="519" s="11" customFormat="1" x14ac:dyDescent="0.35"/>
    <row r="520" s="11" customFormat="1" x14ac:dyDescent="0.35"/>
    <row r="521" s="11" customFormat="1" x14ac:dyDescent="0.35"/>
    <row r="522" s="11" customFormat="1" x14ac:dyDescent="0.35"/>
    <row r="523" s="11" customFormat="1" x14ac:dyDescent="0.35"/>
    <row r="524" s="11" customFormat="1" x14ac:dyDescent="0.35"/>
    <row r="525" s="11" customFormat="1" x14ac:dyDescent="0.35"/>
    <row r="526" s="11" customFormat="1" x14ac:dyDescent="0.35"/>
    <row r="527" s="11" customFormat="1" x14ac:dyDescent="0.35"/>
    <row r="528" s="11" customFormat="1" x14ac:dyDescent="0.35"/>
    <row r="529" s="11" customFormat="1" x14ac:dyDescent="0.35"/>
    <row r="530" s="11" customFormat="1" x14ac:dyDescent="0.35"/>
    <row r="531" s="11" customFormat="1" x14ac:dyDescent="0.35"/>
    <row r="532" s="11" customFormat="1" x14ac:dyDescent="0.35"/>
    <row r="533" s="11" customFormat="1" x14ac:dyDescent="0.35"/>
    <row r="534" s="11" customFormat="1" x14ac:dyDescent="0.35"/>
    <row r="535" s="11" customFormat="1" x14ac:dyDescent="0.35"/>
    <row r="536" s="11" customFormat="1" x14ac:dyDescent="0.35"/>
    <row r="537" s="11" customFormat="1" x14ac:dyDescent="0.35"/>
    <row r="538" s="11" customFormat="1" x14ac:dyDescent="0.35"/>
    <row r="539" s="11" customFormat="1" x14ac:dyDescent="0.35"/>
    <row r="540" s="11" customFormat="1" x14ac:dyDescent="0.35"/>
    <row r="541" s="11" customFormat="1" x14ac:dyDescent="0.35"/>
    <row r="542" s="11" customFormat="1" x14ac:dyDescent="0.35"/>
    <row r="543" s="11" customFormat="1" x14ac:dyDescent="0.35"/>
    <row r="544" s="11" customFormat="1" x14ac:dyDescent="0.35"/>
    <row r="545" s="11" customFormat="1" x14ac:dyDescent="0.35"/>
    <row r="546" s="11" customFormat="1" x14ac:dyDescent="0.35"/>
    <row r="547" s="11" customFormat="1" x14ac:dyDescent="0.35"/>
    <row r="548" s="11" customFormat="1" x14ac:dyDescent="0.35"/>
    <row r="549" s="11" customFormat="1" x14ac:dyDescent="0.35"/>
    <row r="550" s="11" customFormat="1" x14ac:dyDescent="0.35"/>
    <row r="551" s="11" customFormat="1" x14ac:dyDescent="0.35"/>
    <row r="552" s="11" customFormat="1" x14ac:dyDescent="0.35"/>
    <row r="553" s="11" customFormat="1" x14ac:dyDescent="0.35"/>
    <row r="554" s="11" customFormat="1" x14ac:dyDescent="0.35"/>
    <row r="555" s="11" customFormat="1" x14ac:dyDescent="0.35"/>
    <row r="556" s="11" customFormat="1" x14ac:dyDescent="0.35"/>
    <row r="557" s="11" customFormat="1" x14ac:dyDescent="0.35"/>
    <row r="558" s="11" customFormat="1" x14ac:dyDescent="0.35"/>
    <row r="559" s="11" customFormat="1" x14ac:dyDescent="0.35"/>
    <row r="560" s="11" customFormat="1" x14ac:dyDescent="0.35"/>
    <row r="561" s="11" customFormat="1" x14ac:dyDescent="0.35"/>
    <row r="562" s="11" customFormat="1" x14ac:dyDescent="0.35"/>
    <row r="563" s="11" customFormat="1" x14ac:dyDescent="0.35"/>
    <row r="564" s="11" customFormat="1" x14ac:dyDescent="0.35"/>
    <row r="565" s="11" customFormat="1" x14ac:dyDescent="0.35"/>
    <row r="566" s="11" customFormat="1" x14ac:dyDescent="0.35"/>
    <row r="567" s="11" customFormat="1" x14ac:dyDescent="0.35"/>
    <row r="568" s="11" customFormat="1" x14ac:dyDescent="0.35"/>
    <row r="569" s="11" customFormat="1" x14ac:dyDescent="0.35"/>
    <row r="570" s="11" customFormat="1" x14ac:dyDescent="0.35"/>
    <row r="571" s="11" customFormat="1" x14ac:dyDescent="0.35"/>
    <row r="572" s="11" customFormat="1" x14ac:dyDescent="0.35"/>
    <row r="573" s="11" customFormat="1" x14ac:dyDescent="0.35"/>
    <row r="574" s="11" customFormat="1" x14ac:dyDescent="0.35"/>
    <row r="575" s="11" customFormat="1" x14ac:dyDescent="0.35"/>
    <row r="576" s="11" customFormat="1" x14ac:dyDescent="0.35"/>
    <row r="577" s="11" customFormat="1" x14ac:dyDescent="0.35"/>
    <row r="578" s="11" customFormat="1" x14ac:dyDescent="0.35"/>
    <row r="579" s="11" customFormat="1" x14ac:dyDescent="0.35"/>
    <row r="580" s="11" customFormat="1" x14ac:dyDescent="0.35"/>
    <row r="581" s="11" customFormat="1" x14ac:dyDescent="0.35"/>
    <row r="582" s="11" customFormat="1" x14ac:dyDescent="0.35"/>
    <row r="583" s="11" customFormat="1" x14ac:dyDescent="0.35"/>
    <row r="584" s="11" customFormat="1" x14ac:dyDescent="0.35"/>
    <row r="585" s="11" customFormat="1" x14ac:dyDescent="0.35"/>
    <row r="586" s="11" customFormat="1" x14ac:dyDescent="0.35"/>
    <row r="587" s="11" customFormat="1" x14ac:dyDescent="0.35"/>
    <row r="588" s="11" customFormat="1" x14ac:dyDescent="0.35"/>
    <row r="589" s="11" customFormat="1" x14ac:dyDescent="0.35"/>
    <row r="590" s="11" customFormat="1" x14ac:dyDescent="0.35"/>
    <row r="591" s="11" customFormat="1" x14ac:dyDescent="0.35"/>
    <row r="592" s="11" customFormat="1" x14ac:dyDescent="0.35"/>
    <row r="593" s="11" customFormat="1" x14ac:dyDescent="0.35"/>
    <row r="594" s="11" customFormat="1" x14ac:dyDescent="0.35"/>
    <row r="595" s="11" customFormat="1" x14ac:dyDescent="0.35"/>
    <row r="596" s="11" customFormat="1" x14ac:dyDescent="0.35"/>
    <row r="597" s="11" customFormat="1" x14ac:dyDescent="0.35"/>
    <row r="598" s="11" customFormat="1" x14ac:dyDescent="0.35"/>
    <row r="599" s="11" customFormat="1" x14ac:dyDescent="0.35"/>
    <row r="600" s="11" customFormat="1" x14ac:dyDescent="0.35"/>
    <row r="601" s="11" customFormat="1" x14ac:dyDescent="0.35"/>
    <row r="602" s="11" customFormat="1" x14ac:dyDescent="0.35"/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0833-7F18-4DB3-836A-D30C0C88C0AF}">
  <sheetPr codeName="Feuil6"/>
  <dimension ref="B1:I11"/>
  <sheetViews>
    <sheetView zoomScaleNormal="100" workbookViewId="0">
      <pane ySplit="2" topLeftCell="A3" activePane="bottomLeft" state="frozen"/>
      <selection activeCell="D52" sqref="D52"/>
      <selection pane="bottomLeft" activeCell="E14" sqref="E14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20.6328125" customWidth="1"/>
    <col min="8" max="8" width="17.7265625" customWidth="1"/>
    <col min="9" max="9" width="16.6328125" customWidth="1"/>
  </cols>
  <sheetData>
    <row r="1" spans="2:9" ht="39" customHeight="1" x14ac:dyDescent="0.35">
      <c r="B1" s="47" t="s">
        <v>83</v>
      </c>
      <c r="C1" s="47"/>
      <c r="D1" s="47"/>
      <c r="E1" s="3"/>
      <c r="G1" s="48"/>
      <c r="H1" s="48"/>
      <c r="I1" s="48"/>
    </row>
    <row r="2" spans="2:9" ht="40" customHeight="1" x14ac:dyDescent="0.35">
      <c r="B2" s="2" t="s">
        <v>0</v>
      </c>
      <c r="C2" s="2" t="s">
        <v>26</v>
      </c>
      <c r="D2" s="13" t="s">
        <v>55</v>
      </c>
      <c r="E2" s="2" t="s">
        <v>53</v>
      </c>
      <c r="F2" s="2" t="s">
        <v>3</v>
      </c>
      <c r="G2" s="13" t="s">
        <v>1</v>
      </c>
      <c r="H2" s="2" t="s">
        <v>2</v>
      </c>
      <c r="I2" s="10" t="s">
        <v>54</v>
      </c>
    </row>
    <row r="3" spans="2:9" ht="20.149999999999999" customHeight="1" x14ac:dyDescent="0.45">
      <c r="B3" s="7" t="s">
        <v>11</v>
      </c>
      <c r="C3" s="8" t="s">
        <v>27</v>
      </c>
      <c r="D3" s="9" t="s">
        <v>84</v>
      </c>
      <c r="E3" s="9"/>
      <c r="F3" s="9"/>
      <c r="G3" s="9"/>
      <c r="H3" s="9"/>
      <c r="I3" s="17"/>
    </row>
    <row r="4" spans="2:9" ht="20.149999999999999" customHeight="1" x14ac:dyDescent="0.35">
      <c r="B4" s="9"/>
      <c r="C4" s="8"/>
      <c r="D4" s="9"/>
      <c r="E4" s="9"/>
      <c r="F4" s="9"/>
      <c r="G4" s="9"/>
      <c r="H4" s="9"/>
      <c r="I4" s="17"/>
    </row>
    <row r="5" spans="2:9" ht="20.149999999999999" customHeight="1" x14ac:dyDescent="0.45">
      <c r="B5" s="7" t="s">
        <v>9</v>
      </c>
      <c r="C5" s="8" t="s">
        <v>29</v>
      </c>
      <c r="D5" s="9" t="s">
        <v>79</v>
      </c>
      <c r="E5" s="9" t="s">
        <v>86</v>
      </c>
      <c r="F5" s="9"/>
      <c r="G5" s="9" t="s">
        <v>80</v>
      </c>
      <c r="H5" s="9"/>
      <c r="I5" s="17"/>
    </row>
    <row r="6" spans="2:9" ht="20.149999999999999" customHeight="1" x14ac:dyDescent="0.45">
      <c r="B6" s="7" t="s">
        <v>10</v>
      </c>
      <c r="C6" s="8" t="s">
        <v>28</v>
      </c>
      <c r="D6" s="9" t="s">
        <v>52</v>
      </c>
      <c r="E6" s="9"/>
      <c r="F6" s="9"/>
      <c r="G6" s="9"/>
      <c r="H6" s="9"/>
      <c r="I6" s="17"/>
    </row>
    <row r="7" spans="2:9" ht="20.149999999999999" customHeight="1" x14ac:dyDescent="0.45">
      <c r="B7" s="7"/>
      <c r="C7" s="8" t="s">
        <v>30</v>
      </c>
      <c r="D7" s="9" t="s">
        <v>52</v>
      </c>
      <c r="E7" s="9"/>
      <c r="F7" s="9"/>
      <c r="G7" s="9"/>
      <c r="H7" s="9"/>
      <c r="I7" s="17"/>
    </row>
    <row r="8" spans="2:9" ht="20.149999999999999" customHeight="1" x14ac:dyDescent="0.45">
      <c r="B8" s="14"/>
      <c r="C8" s="15" t="s">
        <v>31</v>
      </c>
      <c r="D8" s="16" t="s">
        <v>52</v>
      </c>
      <c r="E8" s="16"/>
      <c r="F8" s="16"/>
      <c r="G8" s="16"/>
      <c r="H8" s="16"/>
      <c r="I8" s="18"/>
    </row>
    <row r="9" spans="2:9" ht="20.149999999999999" customHeight="1" x14ac:dyDescent="0.35"/>
    <row r="10" spans="2:9" ht="20.149999999999999" customHeight="1" x14ac:dyDescent="0.35"/>
    <row r="11" spans="2:9" x14ac:dyDescent="0.35">
      <c r="C11" s="21"/>
    </row>
  </sheetData>
  <mergeCells count="2">
    <mergeCell ref="B1:D1"/>
    <mergeCell ref="G1:I1"/>
  </mergeCells>
  <conditionalFormatting sqref="D3:D8">
    <cfRule type="containsText" dxfId="41" priority="1" operator="containsText" text="O">
      <formula>NOT(ISERROR(SEARCH("O",D3)))</formula>
    </cfRule>
    <cfRule type="containsText" dxfId="40" priority="2" operator="containsText" text="N">
      <formula>NOT(ISERROR(SEARCH("N",D3)))</formula>
    </cfRule>
    <cfRule type="containsText" dxfId="39" priority="3" operator="containsText" text="PE">
      <formula>NOT(ISERROR(SEARCH("PE",D3)))</formula>
    </cfRule>
  </conditionalFormatting>
  <conditionalFormatting sqref="I3:I8">
    <cfRule type="beginsWith" dxfId="38" priority="4" operator="beginsWith" text="N">
      <formula>LEFT(I3,LEN("N"))="N"</formula>
    </cfRule>
    <cfRule type="beginsWith" dxfId="37" priority="5" operator="beginsWith" text="O">
      <formula>LEFT(I3,LEN("O"))="O"</formula>
    </cfRule>
  </conditionalFormatting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Footer>&amp;LJPN 2020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8A761-439D-4249-B4AB-E5EC19EA6FBE}">
  <sheetPr codeName="Feuil3"/>
  <dimension ref="B1:I24"/>
  <sheetViews>
    <sheetView zoomScaleNormal="100" workbookViewId="0">
      <pane ySplit="2" topLeftCell="A5" activePane="bottomLeft" state="frozen"/>
      <selection activeCell="D52" sqref="D52"/>
      <selection pane="bottomLeft" activeCell="E29" sqref="E29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20.6328125" customWidth="1"/>
    <col min="8" max="8" width="17.7265625" customWidth="1"/>
    <col min="9" max="9" width="16.6328125" customWidth="1"/>
  </cols>
  <sheetData>
    <row r="1" spans="2:9" ht="39" customHeight="1" x14ac:dyDescent="0.35">
      <c r="B1" s="47" t="s">
        <v>32</v>
      </c>
      <c r="C1" s="47"/>
      <c r="D1" s="47"/>
      <c r="E1" s="3"/>
      <c r="G1" s="48"/>
      <c r="H1" s="48"/>
      <c r="I1" s="48"/>
    </row>
    <row r="2" spans="2:9" ht="40" customHeight="1" x14ac:dyDescent="0.35">
      <c r="B2" s="2" t="s">
        <v>0</v>
      </c>
      <c r="C2" s="2" t="s">
        <v>48</v>
      </c>
      <c r="D2" s="13" t="s">
        <v>55</v>
      </c>
      <c r="E2" s="2" t="s">
        <v>53</v>
      </c>
      <c r="F2" s="2" t="s">
        <v>3</v>
      </c>
      <c r="G2" s="13" t="s">
        <v>1</v>
      </c>
      <c r="H2" s="2" t="s">
        <v>2</v>
      </c>
      <c r="I2" s="10" t="s">
        <v>54</v>
      </c>
    </row>
    <row r="3" spans="2:9" ht="20.149999999999999" customHeight="1" x14ac:dyDescent="0.45">
      <c r="B3" s="4" t="s">
        <v>12</v>
      </c>
      <c r="C3" s="5" t="s">
        <v>33</v>
      </c>
      <c r="D3" s="9" t="s">
        <v>52</v>
      </c>
      <c r="E3" s="9"/>
      <c r="F3" s="9"/>
      <c r="G3" s="9"/>
      <c r="H3" s="9"/>
      <c r="I3" s="17"/>
    </row>
    <row r="4" spans="2:9" ht="20.149999999999999" customHeight="1" x14ac:dyDescent="0.45">
      <c r="B4" s="4"/>
      <c r="C4" s="5" t="s">
        <v>34</v>
      </c>
      <c r="D4" s="9" t="s">
        <v>52</v>
      </c>
      <c r="E4" s="9"/>
      <c r="F4" s="9"/>
      <c r="G4" s="9"/>
      <c r="H4" s="9"/>
      <c r="I4" s="17"/>
    </row>
    <row r="5" spans="2:9" ht="20.149999999999999" customHeight="1" x14ac:dyDescent="0.45">
      <c r="B5" s="4"/>
      <c r="C5" s="5" t="s">
        <v>35</v>
      </c>
      <c r="D5" s="9" t="s">
        <v>52</v>
      </c>
      <c r="E5" s="9"/>
      <c r="F5" s="9"/>
      <c r="G5" s="9"/>
      <c r="H5" s="9"/>
      <c r="I5" s="17"/>
    </row>
    <row r="6" spans="2:9" ht="20.149999999999999" customHeight="1" x14ac:dyDescent="0.45">
      <c r="B6" s="4"/>
      <c r="C6" s="5" t="s">
        <v>36</v>
      </c>
      <c r="D6" s="9" t="s">
        <v>52</v>
      </c>
      <c r="E6" s="9"/>
      <c r="F6" s="9"/>
      <c r="G6" s="9"/>
      <c r="H6" s="9"/>
      <c r="I6" s="17"/>
    </row>
    <row r="7" spans="2:9" ht="20.149999999999999" customHeight="1" x14ac:dyDescent="0.45">
      <c r="B7" s="4"/>
      <c r="C7" s="5" t="s">
        <v>37</v>
      </c>
      <c r="D7" s="9" t="s">
        <v>52</v>
      </c>
      <c r="E7" s="9"/>
      <c r="F7" s="9"/>
      <c r="G7" s="9"/>
      <c r="H7" s="9"/>
      <c r="I7" s="17"/>
    </row>
    <row r="8" spans="2:9" ht="20.149999999999999" customHeight="1" x14ac:dyDescent="0.45">
      <c r="B8" s="4"/>
      <c r="C8" s="5" t="s">
        <v>38</v>
      </c>
      <c r="D8" s="16" t="s">
        <v>52</v>
      </c>
      <c r="E8" s="16"/>
      <c r="F8" s="16"/>
      <c r="G8" s="16"/>
      <c r="H8" s="16"/>
      <c r="I8" s="18"/>
    </row>
    <row r="9" spans="2:9" ht="20.149999999999999" customHeight="1" x14ac:dyDescent="0.45">
      <c r="B9" s="4"/>
      <c r="C9" s="5" t="s">
        <v>39</v>
      </c>
      <c r="D9" s="1" t="s">
        <v>52</v>
      </c>
      <c r="E9" s="1"/>
      <c r="F9" s="1"/>
      <c r="G9" s="1"/>
      <c r="I9" s="19"/>
    </row>
    <row r="10" spans="2:9" ht="20.149999999999999" customHeight="1" x14ac:dyDescent="0.45">
      <c r="B10" s="4"/>
      <c r="C10" s="5" t="s">
        <v>40</v>
      </c>
      <c r="D10" s="1" t="s">
        <v>52</v>
      </c>
      <c r="E10" s="1"/>
      <c r="F10" s="1"/>
      <c r="G10" s="1"/>
      <c r="I10" s="19"/>
    </row>
    <row r="11" spans="2:9" ht="20.149999999999999" customHeight="1" x14ac:dyDescent="0.45">
      <c r="B11" s="4"/>
      <c r="C11" s="5"/>
      <c r="D11" s="1"/>
      <c r="E11" s="1"/>
      <c r="F11" s="1"/>
      <c r="G11" s="1"/>
      <c r="I11" s="19"/>
    </row>
    <row r="12" spans="2:9" ht="20.149999999999999" customHeight="1" x14ac:dyDescent="0.45">
      <c r="B12" s="4" t="s">
        <v>85</v>
      </c>
      <c r="C12" s="5" t="s">
        <v>41</v>
      </c>
      <c r="D12" s="1" t="s">
        <v>52</v>
      </c>
      <c r="E12" s="1"/>
      <c r="F12" s="1"/>
      <c r="G12" s="1"/>
      <c r="I12" s="19"/>
    </row>
    <row r="13" spans="2:9" ht="20.149999999999999" customHeight="1" x14ac:dyDescent="0.45">
      <c r="B13" s="4"/>
      <c r="C13" s="5" t="s">
        <v>42</v>
      </c>
      <c r="D13" s="1" t="s">
        <v>52</v>
      </c>
      <c r="E13" s="1"/>
      <c r="F13" s="1"/>
      <c r="G13" s="1"/>
      <c r="I13" s="19"/>
    </row>
    <row r="14" spans="2:9" ht="20.149999999999999" customHeight="1" x14ac:dyDescent="0.45">
      <c r="B14" s="4"/>
      <c r="C14" s="5" t="s">
        <v>43</v>
      </c>
      <c r="D14" s="1" t="s">
        <v>52</v>
      </c>
      <c r="E14" s="1"/>
      <c r="F14" s="1"/>
      <c r="G14" s="1"/>
      <c r="I14" s="19"/>
    </row>
    <row r="15" spans="2:9" ht="20.149999999999999" customHeight="1" x14ac:dyDescent="0.45">
      <c r="B15" s="4"/>
      <c r="C15" s="5" t="s">
        <v>44</v>
      </c>
      <c r="D15" t="s">
        <v>52</v>
      </c>
      <c r="I15" s="19"/>
    </row>
    <row r="16" spans="2:9" ht="20.149999999999999" customHeight="1" x14ac:dyDescent="0.45">
      <c r="B16" s="4"/>
      <c r="C16" s="5"/>
      <c r="I16" s="19"/>
    </row>
    <row r="17" spans="2:9" ht="20.149999999999999" customHeight="1" x14ac:dyDescent="0.35">
      <c r="B17" s="5"/>
      <c r="C17" s="5" t="s">
        <v>45</v>
      </c>
      <c r="D17" t="s">
        <v>52</v>
      </c>
      <c r="I17" s="19"/>
    </row>
    <row r="18" spans="2:9" ht="20.149999999999999" customHeight="1" x14ac:dyDescent="0.45">
      <c r="B18" s="4"/>
      <c r="C18" s="5" t="s">
        <v>46</v>
      </c>
      <c r="D18" s="6" t="s">
        <v>52</v>
      </c>
      <c r="E18" s="6"/>
      <c r="F18" s="6"/>
      <c r="G18" s="6"/>
      <c r="H18" s="6"/>
      <c r="I18" s="20"/>
    </row>
    <row r="19" spans="2:9" ht="20.149999999999999" customHeight="1" x14ac:dyDescent="0.45">
      <c r="B19" s="4"/>
      <c r="C19" s="5"/>
      <c r="D19" s="6"/>
      <c r="E19" s="6"/>
      <c r="F19" s="6"/>
      <c r="G19" s="6"/>
      <c r="H19" s="6"/>
      <c r="I19" s="20"/>
    </row>
    <row r="20" spans="2:9" ht="20.149999999999999" customHeight="1" x14ac:dyDescent="0.35">
      <c r="B20" s="6"/>
      <c r="C20" s="5" t="s">
        <v>13</v>
      </c>
      <c r="D20" s="6" t="s">
        <v>52</v>
      </c>
      <c r="E20" s="6"/>
      <c r="F20" s="6"/>
      <c r="G20" s="6"/>
      <c r="H20" s="6"/>
      <c r="I20" s="20"/>
    </row>
    <row r="21" spans="2:9" ht="20.149999999999999" customHeight="1" x14ac:dyDescent="0.35">
      <c r="B21" s="5"/>
      <c r="C21" s="5" t="s">
        <v>47</v>
      </c>
      <c r="D21" s="6" t="s">
        <v>52</v>
      </c>
      <c r="E21" s="6"/>
      <c r="F21" s="6"/>
      <c r="G21" s="6"/>
      <c r="H21" s="6"/>
      <c r="I21" s="20"/>
    </row>
    <row r="22" spans="2:9" ht="20.149999999999999" customHeight="1" x14ac:dyDescent="0.35"/>
    <row r="23" spans="2:9" ht="20.149999999999999" customHeight="1" x14ac:dyDescent="0.35"/>
    <row r="24" spans="2:9" x14ac:dyDescent="0.35">
      <c r="C24" s="21"/>
    </row>
  </sheetData>
  <mergeCells count="2">
    <mergeCell ref="G1:I1"/>
    <mergeCell ref="B1:D1"/>
  </mergeCells>
  <phoneticPr fontId="4" type="noConversion"/>
  <conditionalFormatting sqref="D3:D21">
    <cfRule type="containsText" dxfId="27" priority="1" operator="containsText" text="O">
      <formula>NOT(ISERROR(SEARCH("O",D3)))</formula>
    </cfRule>
    <cfRule type="containsText" dxfId="26" priority="2" operator="containsText" text="N">
      <formula>NOT(ISERROR(SEARCH("N",D3)))</formula>
    </cfRule>
    <cfRule type="containsText" dxfId="25" priority="3" operator="containsText" text="PE">
      <formula>NOT(ISERROR(SEARCH("PE",D3)))</formula>
    </cfRule>
  </conditionalFormatting>
  <conditionalFormatting sqref="I3:I21">
    <cfRule type="beginsWith" dxfId="24" priority="4" operator="beginsWith" text="N">
      <formula>LEFT(I3,LEN("N"))="N"</formula>
    </cfRule>
    <cfRule type="beginsWith" dxfId="23" priority="5" operator="beginsWith" text="O">
      <formula>LEFT(I3,LEN("O"))="O"</formula>
    </cfRule>
  </conditionalFormatting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D538-1416-4BA3-B790-1C02D1F6AA18}">
  <sheetPr codeName="Feuil4"/>
  <dimension ref="B1:I14"/>
  <sheetViews>
    <sheetView zoomScaleNormal="100" workbookViewId="0">
      <pane ySplit="2" topLeftCell="A3" activePane="bottomLeft" state="frozen"/>
      <selection activeCell="D52" sqref="D52"/>
      <selection pane="bottomLeft" activeCell="F18" sqref="F18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47" t="s">
        <v>19</v>
      </c>
      <c r="C1" s="47"/>
      <c r="D1" s="47"/>
      <c r="E1" s="3"/>
      <c r="G1" s="48"/>
      <c r="H1" s="48"/>
      <c r="I1" s="48"/>
    </row>
    <row r="2" spans="2:9" ht="40" customHeight="1" x14ac:dyDescent="0.35">
      <c r="B2" s="2" t="s">
        <v>25</v>
      </c>
      <c r="C2" s="2" t="s">
        <v>20</v>
      </c>
      <c r="D2" s="13" t="s">
        <v>55</v>
      </c>
      <c r="E2" s="2" t="s">
        <v>53</v>
      </c>
      <c r="F2" s="2" t="s">
        <v>3</v>
      </c>
      <c r="G2" s="13" t="s">
        <v>1</v>
      </c>
      <c r="H2" s="2" t="s">
        <v>2</v>
      </c>
      <c r="I2" s="10" t="s">
        <v>54</v>
      </c>
    </row>
    <row r="3" spans="2:9" ht="20.149999999999999" customHeight="1" x14ac:dyDescent="0.35">
      <c r="B3" s="9"/>
      <c r="C3" s="8" t="s">
        <v>24</v>
      </c>
      <c r="D3" s="9" t="s">
        <v>52</v>
      </c>
      <c r="E3" s="9"/>
      <c r="F3" s="9"/>
      <c r="G3" s="9"/>
      <c r="H3" s="9"/>
      <c r="I3" s="17"/>
    </row>
    <row r="4" spans="2:9" ht="20.149999999999999" customHeight="1" x14ac:dyDescent="0.35">
      <c r="B4" s="9"/>
      <c r="C4" s="8" t="s">
        <v>4</v>
      </c>
      <c r="D4" s="9" t="s">
        <v>79</v>
      </c>
      <c r="E4" s="9" t="s">
        <v>94</v>
      </c>
      <c r="F4" s="9" t="s">
        <v>95</v>
      </c>
      <c r="G4" s="9" t="s">
        <v>14</v>
      </c>
      <c r="H4" s="9"/>
      <c r="I4" s="9"/>
    </row>
    <row r="5" spans="2:9" ht="20.149999999999999" customHeight="1" x14ac:dyDescent="0.35">
      <c r="B5" s="9"/>
      <c r="C5" s="8" t="s">
        <v>5</v>
      </c>
      <c r="D5" s="9" t="s">
        <v>52</v>
      </c>
      <c r="E5" s="9"/>
      <c r="F5" s="9"/>
      <c r="G5" s="9"/>
      <c r="H5" s="9"/>
      <c r="I5" s="9"/>
    </row>
    <row r="6" spans="2:9" ht="20.149999999999999" customHeight="1" x14ac:dyDescent="0.35">
      <c r="B6" s="9"/>
      <c r="C6" s="8"/>
      <c r="D6" s="9"/>
      <c r="E6" s="9"/>
      <c r="F6" s="9"/>
      <c r="G6" s="9"/>
      <c r="H6" s="9"/>
      <c r="I6" s="9"/>
    </row>
    <row r="7" spans="2:9" ht="20.149999999999999" customHeight="1" x14ac:dyDescent="0.35">
      <c r="B7" s="9"/>
      <c r="C7" s="8" t="s">
        <v>7</v>
      </c>
      <c r="D7" s="9" t="s">
        <v>52</v>
      </c>
      <c r="E7" s="9"/>
      <c r="F7" s="9"/>
      <c r="G7" s="9"/>
      <c r="H7" s="9"/>
      <c r="I7" s="9"/>
    </row>
    <row r="8" spans="2:9" ht="20.149999999999999" customHeight="1" x14ac:dyDescent="0.35">
      <c r="B8" s="9"/>
      <c r="C8" s="8" t="s">
        <v>6</v>
      </c>
      <c r="D8" s="9" t="s">
        <v>52</v>
      </c>
      <c r="E8" s="9"/>
      <c r="F8" s="9"/>
      <c r="G8" s="9"/>
      <c r="H8" s="9"/>
      <c r="I8" s="17"/>
    </row>
    <row r="9" spans="2:9" ht="20.149999999999999" customHeight="1" x14ac:dyDescent="0.35">
      <c r="B9" s="9"/>
      <c r="C9" s="8" t="s">
        <v>8</v>
      </c>
      <c r="D9" s="9" t="s">
        <v>52</v>
      </c>
      <c r="E9" s="9"/>
      <c r="F9" s="9"/>
      <c r="G9" s="9"/>
      <c r="H9" s="9"/>
      <c r="I9" s="9"/>
    </row>
    <row r="10" spans="2:9" ht="20.149999999999999" customHeight="1" x14ac:dyDescent="0.35">
      <c r="B10" s="9"/>
      <c r="C10" s="8"/>
      <c r="D10" s="9"/>
      <c r="E10" s="9"/>
      <c r="F10" s="9"/>
      <c r="G10" s="9"/>
      <c r="H10" s="9"/>
      <c r="I10" s="9"/>
    </row>
    <row r="11" spans="2:9" ht="20.149999999999999" customHeight="1" x14ac:dyDescent="0.35">
      <c r="B11" s="9"/>
      <c r="C11" s="8" t="s">
        <v>21</v>
      </c>
      <c r="D11" s="9" t="s">
        <v>52</v>
      </c>
      <c r="E11" s="9"/>
      <c r="F11" s="9"/>
      <c r="G11" s="9"/>
      <c r="H11" s="9"/>
      <c r="I11" s="9"/>
    </row>
    <row r="12" spans="2:9" ht="20.149999999999999" customHeight="1" x14ac:dyDescent="0.35">
      <c r="B12" s="9"/>
      <c r="C12" s="8" t="s">
        <v>22</v>
      </c>
      <c r="D12" s="9" t="s">
        <v>52</v>
      </c>
      <c r="E12" s="9"/>
      <c r="F12" s="9"/>
      <c r="G12" s="9"/>
      <c r="H12" s="9"/>
      <c r="I12" s="9"/>
    </row>
    <row r="13" spans="2:9" ht="20.149999999999999" customHeight="1" x14ac:dyDescent="0.35">
      <c r="B13" s="9"/>
      <c r="C13" s="8"/>
      <c r="D13" s="9"/>
      <c r="E13" s="9"/>
      <c r="F13" s="9"/>
      <c r="G13" s="9"/>
      <c r="H13" s="9"/>
      <c r="I13" s="9"/>
    </row>
    <row r="14" spans="2:9" ht="18.5" x14ac:dyDescent="0.35">
      <c r="B14" s="9"/>
      <c r="C14" s="8" t="s">
        <v>23</v>
      </c>
      <c r="D14" s="9" t="s">
        <v>52</v>
      </c>
      <c r="E14" s="9"/>
      <c r="F14" s="9"/>
      <c r="G14" s="9"/>
      <c r="H14" s="9"/>
      <c r="I14" s="9"/>
    </row>
  </sheetData>
  <mergeCells count="2">
    <mergeCell ref="G1:I1"/>
    <mergeCell ref="B1:D1"/>
  </mergeCells>
  <conditionalFormatting sqref="I3:I14">
    <cfRule type="containsText" dxfId="13" priority="2" operator="containsText" text="N">
      <formula>NOT(ISERROR(SEARCH("N",I3)))</formula>
    </cfRule>
    <cfRule type="beginsWith" dxfId="12" priority="5" operator="beginsWith" text="O">
      <formula>LEFT(I3,LEN("O"))="O"</formula>
    </cfRule>
  </conditionalFormatting>
  <conditionalFormatting sqref="D3:D14">
    <cfRule type="containsText" dxfId="11" priority="1" operator="containsText" text="PE">
      <formula>NOT(ISERROR(SEARCH("PE",D3)))</formula>
    </cfRule>
    <cfRule type="beginsWith" dxfId="10" priority="3" operator="beginsWith" text="N">
      <formula>LEFT(D3,LEN("N"))="N"</formula>
    </cfRule>
    <cfRule type="beginsWith" dxfId="9" priority="4" operator="beginsWith" text="O">
      <formula>LEFT(D3,LEN("O"))="O"</formula>
    </cfRule>
  </conditionalFormatting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8626b4-9d9a-4c64-a0a5-a3f7a45d49d3"/>
    <ds:schemaRef ds:uri="e9ced445-c8fb-4a3d-8cdd-953a44bda6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011AC3-4016-4846-B06E-D7239998010E}">
  <ds:schemaRefs>
    <ds:schemaRef ds:uri="http://schemas.microsoft.com/office/2006/documentManagement/types"/>
    <ds:schemaRef ds:uri="528626b4-9d9a-4c64-a0a5-a3f7a45d49d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e9ced445-c8fb-4a3d-8cdd-953a44bda6a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DATA</vt:lpstr>
      <vt:lpstr>ADMINISTRATEUR</vt:lpstr>
      <vt:lpstr>EAUX</vt:lpstr>
      <vt:lpstr>CIRCUIT 16</vt:lpstr>
      <vt:lpstr>COUR</vt:lpstr>
      <vt:lpstr>ADMINISTRATEUR!Zone_d_impression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PCHP</cp:lastModifiedBy>
  <cp:lastPrinted>2021-09-29T17:08:53Z</cp:lastPrinted>
  <dcterms:created xsi:type="dcterms:W3CDTF">2020-09-14T15:12:07Z</dcterms:created>
  <dcterms:modified xsi:type="dcterms:W3CDTF">2021-09-29T17:28:26Z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