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4000" windowHeight="9435"/>
  </bookViews>
  <sheets>
    <sheet name="CALENDRIER PERPETUEL" sheetId="1" r:id="rId1"/>
    <sheet name="DEPENSES JOURNALIERE" sheetId="4" r:id="rId2"/>
    <sheet name="BILAN MENSUEL" sheetId="5" r:id="rId3"/>
    <sheet name="FÊTES ET JOURS FERIERS" sheetId="6" r:id="rId4"/>
  </sheets>
  <definedNames>
    <definedName name="Alsace_Lorainne">'CALENDRIER PERPETUEL'!$C$11</definedName>
    <definedName name="Année">'CALENDRIER PERPETUEL'!$C$5</definedName>
    <definedName name="Paques">'CALENDRIER PERPETUEL'!$K$8</definedName>
    <definedName name="_xlnm.Print_Area" localSheetId="0">'CALENDRIER PERPETUEL'!$A$1:$G$36,'CALENDRIER PERPETUEL'!$I$1:$O$36</definedName>
  </definedNames>
  <calcPr calcId="152511"/>
</workbook>
</file>

<file path=xl/calcChain.xml><?xml version="1.0" encoding="utf-8"?>
<calcChain xmlns="http://schemas.openxmlformats.org/spreadsheetml/2006/main">
  <c r="Q6" i="1" l="1"/>
  <c r="R8" i="1"/>
  <c r="R11" i="1" s="1"/>
  <c r="R9" i="1" l="1"/>
  <c r="R12" i="1"/>
  <c r="AM23" i="4" l="1"/>
  <c r="AL23" i="4"/>
  <c r="AK23" i="4"/>
  <c r="AJ23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F11" i="5" l="1"/>
  <c r="G11" i="5"/>
  <c r="H11" i="5"/>
  <c r="I11" i="5"/>
  <c r="J11" i="5"/>
  <c r="K11" i="5"/>
  <c r="L11" i="5"/>
  <c r="M11" i="5"/>
  <c r="N11" i="5"/>
  <c r="O11" i="5"/>
  <c r="P11" i="5"/>
  <c r="Q11" i="5"/>
  <c r="F18" i="5"/>
  <c r="G18" i="5"/>
  <c r="H18" i="5"/>
  <c r="I18" i="5"/>
  <c r="J18" i="5"/>
  <c r="K18" i="5"/>
  <c r="L18" i="5"/>
  <c r="M18" i="5"/>
  <c r="N18" i="5"/>
  <c r="O18" i="5"/>
  <c r="P18" i="5"/>
  <c r="Q18" i="5"/>
  <c r="F25" i="5"/>
  <c r="G25" i="5"/>
  <c r="H25" i="5"/>
  <c r="I25" i="5"/>
  <c r="J25" i="5"/>
  <c r="K25" i="5"/>
  <c r="L25" i="5"/>
  <c r="M25" i="5"/>
  <c r="N25" i="5"/>
  <c r="O25" i="5"/>
  <c r="P25" i="5"/>
  <c r="Q25" i="5"/>
  <c r="F31" i="5"/>
  <c r="G31" i="5"/>
  <c r="H31" i="5"/>
  <c r="I31" i="5"/>
  <c r="J31" i="5"/>
  <c r="K31" i="5"/>
  <c r="L31" i="5"/>
  <c r="M31" i="5"/>
  <c r="N31" i="5"/>
  <c r="O31" i="5"/>
  <c r="P31" i="5"/>
  <c r="Q31" i="5"/>
  <c r="F40" i="5"/>
  <c r="G40" i="5"/>
  <c r="H40" i="5"/>
  <c r="I40" i="5"/>
  <c r="J40" i="5"/>
  <c r="K40" i="5"/>
  <c r="L40" i="5"/>
  <c r="M40" i="5"/>
  <c r="N40" i="5"/>
  <c r="O40" i="5"/>
  <c r="P40" i="5"/>
  <c r="Q40" i="5"/>
  <c r="F45" i="5"/>
  <c r="G45" i="5"/>
  <c r="H45" i="5"/>
  <c r="I45" i="5"/>
  <c r="J45" i="5"/>
  <c r="K45" i="5"/>
  <c r="L45" i="5"/>
  <c r="M45" i="5"/>
  <c r="N45" i="5"/>
  <c r="O45" i="5"/>
  <c r="P45" i="5"/>
  <c r="Q45" i="5"/>
  <c r="F52" i="5"/>
  <c r="G52" i="5"/>
  <c r="H52" i="5"/>
  <c r="I52" i="5"/>
  <c r="J52" i="5"/>
  <c r="K52" i="5"/>
  <c r="L52" i="5"/>
  <c r="M52" i="5"/>
  <c r="N52" i="5"/>
  <c r="O52" i="5"/>
  <c r="P52" i="5"/>
  <c r="Q52" i="5"/>
  <c r="F53" i="5"/>
  <c r="G53" i="5"/>
  <c r="H53" i="5"/>
  <c r="I53" i="5"/>
  <c r="J53" i="5"/>
  <c r="K53" i="5"/>
  <c r="L53" i="5"/>
  <c r="M53" i="5"/>
  <c r="N53" i="5"/>
  <c r="O53" i="5"/>
  <c r="P53" i="5"/>
  <c r="Q53" i="5"/>
  <c r="F60" i="5"/>
  <c r="G60" i="5"/>
  <c r="H60" i="5"/>
  <c r="I60" i="5"/>
  <c r="J60" i="5"/>
  <c r="K60" i="5"/>
  <c r="L60" i="5"/>
  <c r="M60" i="5"/>
  <c r="N60" i="5"/>
  <c r="O60" i="5"/>
  <c r="P60" i="5"/>
  <c r="Q60" i="5"/>
  <c r="F62" i="5"/>
  <c r="G62" i="5"/>
  <c r="H62" i="5"/>
  <c r="I62" i="5"/>
  <c r="J62" i="5"/>
  <c r="K62" i="5"/>
  <c r="L62" i="5"/>
  <c r="M62" i="5"/>
  <c r="N62" i="5"/>
  <c r="O62" i="5"/>
  <c r="P62" i="5"/>
  <c r="Q62" i="5"/>
  <c r="F63" i="5"/>
  <c r="G63" i="5"/>
  <c r="H63" i="5"/>
  <c r="I63" i="5"/>
  <c r="J63" i="5"/>
  <c r="K63" i="5"/>
  <c r="L63" i="5"/>
  <c r="M63" i="5"/>
  <c r="N63" i="5"/>
  <c r="O63" i="5"/>
  <c r="P63" i="5"/>
  <c r="Q63" i="5"/>
  <c r="F71" i="5"/>
  <c r="G71" i="5"/>
  <c r="H71" i="5"/>
  <c r="I71" i="5"/>
  <c r="J71" i="5"/>
  <c r="K71" i="5"/>
  <c r="L71" i="5"/>
  <c r="M71" i="5"/>
  <c r="N71" i="5"/>
  <c r="O71" i="5"/>
  <c r="P71" i="5"/>
  <c r="Q71" i="5"/>
  <c r="F73" i="5"/>
  <c r="G73" i="5"/>
  <c r="H73" i="5"/>
  <c r="I73" i="5"/>
  <c r="J73" i="5"/>
  <c r="K73" i="5"/>
  <c r="L73" i="5"/>
  <c r="M73" i="5"/>
  <c r="N73" i="5"/>
  <c r="O73" i="5"/>
  <c r="P73" i="5"/>
  <c r="Q73" i="5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E15" i="4"/>
  <c r="E25" i="4" s="1"/>
  <c r="F15" i="4"/>
  <c r="G15" i="4"/>
  <c r="G25" i="4" s="1"/>
  <c r="H15" i="4"/>
  <c r="I15" i="4"/>
  <c r="I25" i="4" s="1"/>
  <c r="J15" i="4"/>
  <c r="K15" i="4"/>
  <c r="K25" i="4" s="1"/>
  <c r="L15" i="4"/>
  <c r="M15" i="4"/>
  <c r="M25" i="4" s="1"/>
  <c r="N15" i="4"/>
  <c r="O15" i="4"/>
  <c r="O25" i="4" s="1"/>
  <c r="P15" i="4"/>
  <c r="Q15" i="4"/>
  <c r="Q25" i="4" s="1"/>
  <c r="R15" i="4"/>
  <c r="S15" i="4"/>
  <c r="S25" i="4" s="1"/>
  <c r="T15" i="4"/>
  <c r="U15" i="4"/>
  <c r="U25" i="4" s="1"/>
  <c r="V15" i="4"/>
  <c r="W15" i="4"/>
  <c r="W25" i="4" s="1"/>
  <c r="X15" i="4"/>
  <c r="Y15" i="4"/>
  <c r="Y25" i="4" s="1"/>
  <c r="Z15" i="4"/>
  <c r="AA15" i="4"/>
  <c r="AA25" i="4" s="1"/>
  <c r="AB15" i="4"/>
  <c r="AC15" i="4"/>
  <c r="AC25" i="4" s="1"/>
  <c r="AD15" i="4"/>
  <c r="AE15" i="4"/>
  <c r="AE25" i="4" s="1"/>
  <c r="AF15" i="4"/>
  <c r="AG15" i="4"/>
  <c r="AG25" i="4" s="1"/>
  <c r="AH15" i="4"/>
  <c r="AI15" i="4"/>
  <c r="AI25" i="4" s="1"/>
  <c r="AJ15" i="4"/>
  <c r="AK15" i="4"/>
  <c r="AK25" i="4" s="1"/>
  <c r="AL15" i="4"/>
  <c r="AM15" i="4"/>
  <c r="AM25" i="4" s="1"/>
  <c r="AL25" i="4" l="1"/>
  <c r="AJ25" i="4"/>
  <c r="AH25" i="4"/>
  <c r="AF25" i="4"/>
  <c r="AD25" i="4"/>
  <c r="AB25" i="4"/>
  <c r="Z25" i="4"/>
  <c r="X25" i="4"/>
  <c r="V25" i="4"/>
  <c r="T25" i="4"/>
  <c r="R25" i="4"/>
  <c r="P25" i="4"/>
  <c r="N25" i="4"/>
  <c r="L25" i="4"/>
  <c r="J25" i="4"/>
  <c r="H25" i="4"/>
  <c r="F25" i="4"/>
  <c r="I1" i="1"/>
  <c r="B5" i="1"/>
  <c r="R7" i="1" s="1"/>
  <c r="I2" i="1" l="1"/>
  <c r="B2" i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C5" i="1"/>
  <c r="A2" i="1"/>
  <c r="C6" i="1" l="1"/>
  <c r="C7" i="1" s="1"/>
  <c r="C8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F5" i="1" l="1"/>
  <c r="R10" i="1" s="1"/>
  <c r="F6" i="1" l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G5" i="1"/>
  <c r="I5" i="1" s="1"/>
  <c r="F34" i="1" l="1"/>
  <c r="F35" i="1" s="1"/>
  <c r="G6" i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J5" i="1" l="1"/>
  <c r="J6" i="1" s="1"/>
  <c r="J7" i="1" s="1"/>
  <c r="J8" i="1" s="1"/>
  <c r="J9" i="1" s="1"/>
  <c r="J10" i="1" s="1"/>
  <c r="J11" i="1" s="1"/>
  <c r="J12" i="1" l="1"/>
  <c r="J13" i="1" s="1"/>
  <c r="J14" i="1" s="1"/>
  <c r="J15" i="1" s="1"/>
  <c r="J16" i="1" s="1"/>
  <c r="J17" i="1" s="1"/>
  <c r="J18" i="1" s="1"/>
  <c r="J19" i="1" s="1"/>
  <c r="R14" i="1"/>
  <c r="K5" i="1"/>
  <c r="L5" i="1" s="1"/>
  <c r="I6" i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K6" i="1"/>
  <c r="K7" i="1" s="1"/>
  <c r="K8" i="1" s="1"/>
  <c r="J20" i="1" l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R15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R13" i="1"/>
  <c r="L6" i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M5" i="1"/>
  <c r="R16" i="1" s="1"/>
  <c r="M6" i="1" l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N5" i="1"/>
  <c r="M20" i="1" l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R17" i="1"/>
  <c r="N6" i="1"/>
  <c r="N7" i="1" s="1"/>
  <c r="N8" i="1" s="1"/>
  <c r="N9" i="1" s="1"/>
  <c r="N10" i="1" s="1"/>
  <c r="N11" i="1" s="1"/>
  <c r="O5" i="1"/>
  <c r="N12" i="1" l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R19" i="1" s="1"/>
  <c r="R18" i="1"/>
  <c r="N30" i="1"/>
  <c r="N31" i="1" s="1"/>
  <c r="N32" i="1" s="1"/>
  <c r="N33" i="1" s="1"/>
  <c r="N34" i="1" s="1"/>
  <c r="N35" i="1" s="1"/>
  <c r="O6" i="1"/>
  <c r="O7" i="1" l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2" i="1"/>
</calcChain>
</file>

<file path=xl/sharedStrings.xml><?xml version="1.0" encoding="utf-8"?>
<sst xmlns="http://schemas.openxmlformats.org/spreadsheetml/2006/main" count="204" uniqueCount="148">
  <si>
    <t>Dimanche</t>
  </si>
  <si>
    <t> 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</si>
  <si>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</si>
  <si>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</si>
  <si>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</si>
  <si>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</si>
  <si>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</si>
  <si>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</si>
  <si>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</si>
  <si>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</si>
  <si>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DÉCEMBRE</t>
  </si>
  <si>
    <t>SEPTEMBRE</t>
  </si>
  <si>
    <t>OCTOBRE</t>
  </si>
  <si>
    <t>NOVEMBRE</t>
  </si>
  <si>
    <t>G- SOLDE  (E - F)</t>
  </si>
  <si>
    <t>F- TOTAL DEPENSES COURANTE</t>
  </si>
  <si>
    <t>Loisirs, vacances, divers</t>
  </si>
  <si>
    <t>Hygiène, santé</t>
  </si>
  <si>
    <t>Equipement maison</t>
  </si>
  <si>
    <t>Habillement</t>
  </si>
  <si>
    <t>Entretien</t>
  </si>
  <si>
    <t>Alimentation</t>
  </si>
  <si>
    <t>DEPENSES COURANTES</t>
  </si>
  <si>
    <t>E- TOTAL DISPONIBLE MENSUEL (A - D)</t>
  </si>
  <si>
    <t>D- TOTAL DEPENSES FIXES (B + C)</t>
  </si>
  <si>
    <t>C- TOTAL EPARGNES</t>
  </si>
  <si>
    <t>Autres</t>
  </si>
  <si>
    <t>Banque</t>
  </si>
  <si>
    <t>Maison</t>
  </si>
  <si>
    <t>Projet</t>
  </si>
  <si>
    <t>Précaution</t>
  </si>
  <si>
    <t>EPARGNES</t>
  </si>
  <si>
    <t>B- TOTAL CHARGES FIXES</t>
  </si>
  <si>
    <t>TOTAL ASSURANCES</t>
  </si>
  <si>
    <t xml:space="preserve">Autres </t>
  </si>
  <si>
    <t>Véhicule(s)</t>
  </si>
  <si>
    <t>Mutuelle</t>
  </si>
  <si>
    <t>Resp. civile scolarité</t>
  </si>
  <si>
    <t>Maladie</t>
  </si>
  <si>
    <t xml:space="preserve">Multirisque habitation </t>
  </si>
  <si>
    <t>ASSURANCES</t>
  </si>
  <si>
    <t>TOTAL IMPOTS</t>
  </si>
  <si>
    <t>Redevance télévision</t>
  </si>
  <si>
    <t>Taxe d'habitation</t>
  </si>
  <si>
    <t>Revenus</t>
  </si>
  <si>
    <t>Taxe foncière</t>
  </si>
  <si>
    <t>IMPOTS</t>
  </si>
  <si>
    <t>TOTAL EDUCATION SCOLAIRE</t>
  </si>
  <si>
    <t>Activités extra-scolaire</t>
  </si>
  <si>
    <t>Centre aéré - vacances</t>
  </si>
  <si>
    <t>Cantine</t>
  </si>
  <si>
    <t>Frais de garde</t>
  </si>
  <si>
    <t>Frais de transport</t>
  </si>
  <si>
    <t>Fourniture scolaire</t>
  </si>
  <si>
    <t xml:space="preserve">Scolarité </t>
  </si>
  <si>
    <t>EDUCATION SCOLAIRE</t>
  </si>
  <si>
    <t>TOTAL EGLISE</t>
  </si>
  <si>
    <t>Resp. écclésiastique</t>
  </si>
  <si>
    <t>Don</t>
  </si>
  <si>
    <t xml:space="preserve">Offrande ordinaire </t>
  </si>
  <si>
    <t>Offrande spéciales</t>
  </si>
  <si>
    <t>Dîme</t>
  </si>
  <si>
    <t>EGLISE</t>
  </si>
  <si>
    <t>TOTAL DEPLACEMENT</t>
  </si>
  <si>
    <t>Transport commun (Autres)</t>
  </si>
  <si>
    <t>Transport commun ( &gt;&lt;Eglise)</t>
  </si>
  <si>
    <t>Transport commun ( &gt;&lt; Bureau)</t>
  </si>
  <si>
    <t>Patente véhicule</t>
  </si>
  <si>
    <t>Entretien véhicule</t>
  </si>
  <si>
    <t>Carburant (essence - diesel)</t>
  </si>
  <si>
    <t>DEPLACEMENT</t>
  </si>
  <si>
    <t>TOTAL LOGEMENT</t>
  </si>
  <si>
    <t>Internet</t>
  </si>
  <si>
    <t>Téléphone (+ portable)</t>
  </si>
  <si>
    <t>Electricité</t>
  </si>
  <si>
    <t>Eau</t>
  </si>
  <si>
    <t>Loyer</t>
  </si>
  <si>
    <t>LOGEMENT</t>
  </si>
  <si>
    <t>CHARGES FIXES</t>
  </si>
  <si>
    <t>Dim.</t>
  </si>
  <si>
    <t>Sam.</t>
  </si>
  <si>
    <t>Ven.</t>
  </si>
  <si>
    <t>Jeu.</t>
  </si>
  <si>
    <t>Mer.</t>
  </si>
  <si>
    <t>Mar.</t>
  </si>
  <si>
    <t>Lun.</t>
  </si>
  <si>
    <t>POSTES</t>
  </si>
  <si>
    <t>SEMAINE 5</t>
  </si>
  <si>
    <t>SEMAINE 4</t>
  </si>
  <si>
    <t>SEMAINE 3</t>
  </si>
  <si>
    <t>SEMAINE 2</t>
  </si>
  <si>
    <t>SEMAINE 1</t>
  </si>
  <si>
    <t xml:space="preserve">DEPENSES JANVIER </t>
  </si>
  <si>
    <t>A- TOTAL RESSOURCES</t>
  </si>
  <si>
    <t>REMBOURSEMENT DE PRÊT ENTREPRISE ET AUTRE</t>
  </si>
  <si>
    <t>Autre entrée</t>
  </si>
  <si>
    <t>Prime</t>
  </si>
  <si>
    <t>Salaire mensuel Mme</t>
  </si>
  <si>
    <t>Salaire mensuel M.</t>
  </si>
  <si>
    <t>RESSOURCES</t>
  </si>
  <si>
    <t>Déc.</t>
  </si>
  <si>
    <t>Nov.</t>
  </si>
  <si>
    <t>Oct.</t>
  </si>
  <si>
    <t>Sept.</t>
  </si>
  <si>
    <t>Août</t>
  </si>
  <si>
    <t>Juil.</t>
  </si>
  <si>
    <t>Juin</t>
  </si>
  <si>
    <t>Mai</t>
  </si>
  <si>
    <t>Avr.</t>
  </si>
  <si>
    <t>Mars</t>
  </si>
  <si>
    <t xml:space="preserve">Févr. </t>
  </si>
  <si>
    <t xml:space="preserve">Janv. </t>
  </si>
  <si>
    <t>BILAN N-1</t>
  </si>
  <si>
    <t>BUDGET ANNUEL</t>
  </si>
  <si>
    <t>TOTAL DEPENSES COURANTES</t>
  </si>
  <si>
    <t>MAISON</t>
  </si>
  <si>
    <t>TOTAL MAISON</t>
  </si>
  <si>
    <t>Jour de l'An</t>
  </si>
  <si>
    <t>Pâques</t>
  </si>
  <si>
    <t>Lundi de Pâques</t>
  </si>
  <si>
    <t>Fête du travail</t>
  </si>
  <si>
    <t>Ascension</t>
  </si>
  <si>
    <t>Pentecote</t>
  </si>
  <si>
    <t>Lundi de Pentecôte</t>
  </si>
  <si>
    <t>Fête Nationale</t>
  </si>
  <si>
    <t>Assomption</t>
  </si>
  <si>
    <t>Toussaint</t>
  </si>
  <si>
    <t>Noel</t>
  </si>
  <si>
    <t>Journée Nationale de la Paix</t>
  </si>
  <si>
    <t>Jr anniversaire Pr FHB</t>
  </si>
  <si>
    <r>
      <t>Article 1 :</t>
    </r>
    <r>
      <rPr>
        <sz val="11"/>
        <color theme="1"/>
        <rFont val="Verdana"/>
        <family val="2"/>
      </rPr>
      <t xml:space="preserve"> Conformément à l’article 24.2 du Code du Travail, le jour de la Fête Nationale et le 1" Mai Fête du travail sont jours fériés chômés et payés.</t>
    </r>
  </si>
  <si>
    <t>Jours fériés et chômés</t>
  </si>
  <si>
    <t>Article 2 : Sauf dispositions conventionnelles plus favorables, sont fériés et chômés, les jours de fêtes civiles ou religieuses dont la liste est établie ci-après:</t>
  </si>
  <si>
    <t>l - le 1er Janvier</t>
  </si>
  <si>
    <t>2 - le Lundi de Pâques</t>
  </si>
  <si>
    <t>3 - le jour de l’Ascension</t>
  </si>
  <si>
    <t>4 - le Lundi de Pentecôte</t>
  </si>
  <si>
    <t>5 - la Fête de fin du Ramadan (Aid-EI-Fitr)</t>
  </si>
  <si>
    <t>6 - la Fête de la Tabaski (Aîd-El-Kébir)</t>
  </si>
  <si>
    <t>7 - le 15 Août, Fête de l’Assomption</t>
  </si>
  <si>
    <t>8 - le 1er Novembre, Fête de la Toussaint</t>
  </si>
  <si>
    <t>9 - le 15 Novembre, Journée Nationale de la Paix</t>
  </si>
  <si>
    <t>10 - le 25 Décembre, Fête de Noël</t>
  </si>
  <si>
    <t>11 - le lendemain de la Nuit du Destin (Lailatou-Kadr)</t>
  </si>
  <si>
    <t>12 - le lendemain de l’Anniversaire de la Naissance du Prophète Mahomet (Maouloud)</t>
  </si>
  <si>
    <t>13 - le lendemain de la Fête Nationale ou de la Fête du Travail chaque fois que ladite fête tombe un Dimanche.</t>
  </si>
  <si>
    <t>14 - le 7 décembre, jour anniversaire du décès du Président Felix HOUPHOUET- BOIGNY, 1er Pr de la RCI</t>
  </si>
  <si>
    <t>Jours fériés chômés et payés en CÔTE D'IVOIRE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</si>
</sst>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  &quot;d&quot;  &quot;dddd"/>
    <numFmt numFmtId="165" formatCode="&quot;    &quot;d&quot;  &quot;dddd"/>
    <numFmt numFmtId="166" formatCode="ddd\ dd/mm/yyyy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Algerian"/>
      <family val="5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36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b/>
      <sz val="24"/>
      <color theme="1"/>
      <name val="Arial Rounded MT Bold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0"/>
      <color indexed="62"/>
      <name val="Verdana"/>
      <family val="2"/>
    </font>
    <font>
      <sz val="10"/>
      <name val="Arial"/>
      <family val="2"/>
    </font>
    <font>
      <sz val="11"/>
      <color theme="1"/>
      <name val="Verdana"/>
      <family val="2"/>
    </font>
    <font>
      <b/>
      <sz val="16"/>
      <color theme="0"/>
      <name val="Arial"/>
      <family val="2"/>
    </font>
    <font>
      <b/>
      <sz val="10"/>
      <name val="Arial"/>
      <family val="2"/>
    </font>
    <font>
      <b/>
      <sz val="11"/>
      <color theme="1"/>
      <name val="Verdana"/>
      <family val="2"/>
    </font>
    <font>
      <b/>
      <i/>
      <sz val="11"/>
      <color theme="1"/>
      <name val="Verdana"/>
      <family val="2"/>
    </font>
  </fonts>
  <fills count="1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FFFF00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00B0F0"/>
        </stop>
      </gradientFill>
    </fill>
    <fill>
      <gradientFill degree="270">
        <stop position="0">
          <color theme="0"/>
        </stop>
        <stop position="1">
          <color rgb="FF00B0F0"/>
        </stop>
      </gradientFill>
    </fill>
    <fill>
      <gradientFill type="path" left="1" right="1" top="1" bottom="1">
        <stop position="0">
          <color theme="0"/>
        </stop>
        <stop position="1">
          <color rgb="FF00B050"/>
        </stop>
      </gradientFill>
    </fill>
    <fill>
      <gradientFill type="path" left="1" right="1" top="1" bottom="1">
        <stop position="0">
          <color theme="0"/>
        </stop>
        <stop position="1">
          <color theme="0" tint="-0.34900967436750391"/>
        </stop>
      </gradientFill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11" borderId="0" applyNumberFormat="0" applyBorder="0" applyAlignment="0" applyProtection="0"/>
  </cellStyleXfs>
  <cellXfs count="92">
    <xf numFmtId="0" fontId="0" fillId="0" borderId="0" xfId="0"/>
    <xf numFmtId="0" fontId="0" fillId="0" borderId="0" xfId="0" applyAlignment="1" applyProtection="1">
      <alignment shrinkToFit="1"/>
    </xf>
    <xf numFmtId="0" fontId="0" fillId="0" borderId="0" xfId="0" applyAlignment="1" applyProtection="1">
      <alignment horizontal="center" shrinkToFit="1"/>
    </xf>
    <xf numFmtId="0" fontId="0" fillId="0" borderId="0" xfId="0" applyAlignment="1" applyProtection="1">
      <alignment horizontal="left" shrinkToFit="1"/>
    </xf>
    <xf numFmtId="0" fontId="1" fillId="0" borderId="0" xfId="0" applyFont="1" applyFill="1" applyBorder="1" applyAlignment="1" applyProtection="1">
      <alignment horizontal="center" vertical="center" shrinkToFit="1"/>
    </xf>
    <xf numFmtId="0" fontId="0" fillId="0" borderId="0" xfId="0" applyBorder="1" applyAlignment="1" applyProtection="1">
      <alignment horizontal="center" shrinkToFit="1"/>
    </xf>
    <xf numFmtId="164" fontId="3" fillId="0" borderId="4" xfId="0" applyNumberFormat="1" applyFont="1" applyBorder="1" applyAlignment="1" applyProtection="1">
      <alignment horizontal="left" vertical="center" shrinkToFit="1"/>
    </xf>
    <xf numFmtId="164" fontId="3" fillId="0" borderId="5" xfId="0" applyNumberFormat="1" applyFont="1" applyBorder="1" applyAlignment="1" applyProtection="1">
      <alignment horizontal="left" vertical="center" shrinkToFit="1"/>
    </xf>
    <xf numFmtId="164" fontId="3" fillId="0" borderId="4" xfId="0" applyNumberFormat="1" applyFont="1" applyFill="1" applyBorder="1" applyAlignment="1" applyProtection="1">
      <alignment horizontal="left" vertical="center" shrinkToFit="1"/>
    </xf>
    <xf numFmtId="0" fontId="0" fillId="0" borderId="0" xfId="0" applyFill="1" applyBorder="1" applyAlignment="1" applyProtection="1">
      <alignment horizontal="left" shrinkToFit="1"/>
    </xf>
    <xf numFmtId="164" fontId="3" fillId="0" borderId="0" xfId="0" applyNumberFormat="1" applyFont="1" applyFill="1" applyBorder="1" applyAlignment="1" applyProtection="1">
      <alignment horizontal="left" vertical="center" shrinkToFit="1"/>
    </xf>
    <xf numFmtId="0" fontId="2" fillId="0" borderId="0" xfId="0" applyFont="1" applyAlignment="1" applyProtection="1">
      <alignment vertical="center" shrinkToFit="1"/>
    </xf>
    <xf numFmtId="0" fontId="0" fillId="2" borderId="7" xfId="0" applyFill="1" applyBorder="1" applyAlignment="1" applyProtection="1">
      <alignment horizontal="center" shrinkToFit="1"/>
      <protection locked="0"/>
    </xf>
    <xf numFmtId="0" fontId="0" fillId="3" borderId="7" xfId="0" applyFill="1" applyBorder="1" applyAlignment="1" applyProtection="1">
      <alignment horizontal="center" shrinkToFit="1"/>
      <protection locked="0"/>
    </xf>
    <xf numFmtId="0" fontId="0" fillId="0" borderId="0" xfId="0" applyAlignment="1">
      <alignment vertical="center"/>
    </xf>
    <xf numFmtId="165" fontId="3" fillId="0" borderId="4" xfId="0" applyNumberFormat="1" applyFont="1" applyBorder="1" applyAlignment="1" applyProtection="1">
      <alignment horizontal="left" vertical="center" shrinkToFit="1"/>
    </xf>
    <xf numFmtId="164" fontId="4" fillId="0" borderId="5" xfId="0" applyNumberFormat="1" applyFont="1" applyBorder="1" applyAlignment="1" applyProtection="1">
      <alignment horizontal="center" vertical="center" shrinkToFit="1"/>
    </xf>
    <xf numFmtId="0" fontId="5" fillId="0" borderId="6" xfId="0" applyFont="1" applyFill="1" applyBorder="1" applyAlignment="1" applyProtection="1">
      <alignment horizontal="center" vertical="center" shrinkToFit="1"/>
    </xf>
    <xf numFmtId="0" fontId="0" fillId="0" borderId="0" xfId="0" applyAlignment="1" applyProtection="1">
      <alignment vertical="center" shrinkToFit="1"/>
    </xf>
    <xf numFmtId="0" fontId="8" fillId="5" borderId="7" xfId="0" applyFont="1" applyFill="1" applyBorder="1" applyAlignment="1" applyProtection="1">
      <alignment horizontal="center" vertical="center" shrinkToFit="1"/>
      <protection locked="0"/>
    </xf>
    <xf numFmtId="0" fontId="5" fillId="7" borderId="7" xfId="0" applyFont="1" applyFill="1" applyBorder="1" applyAlignment="1" applyProtection="1">
      <alignment horizontal="center" vertical="center" shrinkToFit="1"/>
    </xf>
    <xf numFmtId="0" fontId="5" fillId="9" borderId="7" xfId="0" applyFont="1" applyFill="1" applyBorder="1" applyAlignment="1" applyProtection="1">
      <alignment horizontal="center" vertical="center" shrinkToFit="1"/>
    </xf>
    <xf numFmtId="0" fontId="5" fillId="10" borderId="7" xfId="0" applyFont="1" applyFill="1" applyBorder="1" applyAlignment="1" applyProtection="1">
      <alignment horizontal="center" vertical="center" shrinkToFit="1"/>
    </xf>
    <xf numFmtId="0" fontId="7" fillId="4" borderId="7" xfId="0" applyFont="1" applyFill="1" applyBorder="1" applyAlignment="1" applyProtection="1">
      <alignment horizontal="center" shrinkToFit="1"/>
      <protection locked="0"/>
    </xf>
    <xf numFmtId="0" fontId="6" fillId="6" borderId="8" xfId="0" applyFont="1" applyFill="1" applyBorder="1" applyAlignment="1" applyProtection="1">
      <alignment shrinkToFit="1"/>
      <protection locked="0"/>
    </xf>
    <xf numFmtId="0" fontId="6" fillId="6" borderId="9" xfId="0" applyFont="1" applyFill="1" applyBorder="1" applyAlignment="1" applyProtection="1">
      <alignment shrinkToFit="1"/>
      <protection locked="0"/>
    </xf>
    <xf numFmtId="164" fontId="5" fillId="8" borderId="1" xfId="0" applyNumberFormat="1" applyFont="1" applyFill="1" applyBorder="1" applyAlignment="1" applyProtection="1">
      <alignment horizontal="center" vertical="center" shrinkToFit="1"/>
    </xf>
    <xf numFmtId="164" fontId="5" fillId="8" borderId="2" xfId="0" applyNumberFormat="1" applyFont="1" applyFill="1" applyBorder="1" applyAlignment="1" applyProtection="1">
      <alignment horizontal="center" vertical="center" shrinkToFit="1"/>
    </xf>
    <xf numFmtId="164" fontId="5" fillId="8" borderId="3" xfId="0" applyNumberFormat="1" applyFont="1" applyFill="1" applyBorder="1" applyAlignment="1" applyProtection="1">
      <alignment horizontal="center" vertical="center" shrinkToFit="1"/>
    </xf>
    <xf numFmtId="3" fontId="0" fillId="0" borderId="0" xfId="0" applyNumberFormat="1"/>
    <xf numFmtId="3" fontId="0" fillId="12" borderId="0" xfId="0" applyNumberFormat="1" applyFill="1"/>
    <xf numFmtId="0" fontId="7" fillId="12" borderId="0" xfId="0" applyFont="1" applyFill="1" applyAlignment="1">
      <alignment horizontal="left" vertical="center"/>
    </xf>
    <xf numFmtId="3" fontId="0" fillId="13" borderId="0" xfId="0" applyNumberFormat="1" applyFill="1"/>
    <xf numFmtId="0" fontId="7" fillId="13" borderId="0" xfId="0" applyFont="1" applyFill="1" applyAlignment="1">
      <alignment horizontal="left"/>
    </xf>
    <xf numFmtId="3" fontId="0" fillId="14" borderId="0" xfId="0" applyNumberFormat="1" applyFill="1"/>
    <xf numFmtId="0" fontId="7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0" fontId="2" fillId="15" borderId="0" xfId="0" applyFont="1" applyFill="1" applyAlignment="1">
      <alignment horizontal="center" vertical="center" textRotation="90" wrapText="1"/>
    </xf>
    <xf numFmtId="0" fontId="7" fillId="0" borderId="0" xfId="0" applyFont="1" applyAlignment="1">
      <alignment horizontal="left" vertical="center"/>
    </xf>
    <xf numFmtId="0" fontId="2" fillId="15" borderId="0" xfId="0" applyFont="1" applyFill="1" applyAlignment="1">
      <alignment horizontal="center" vertical="center" textRotation="90"/>
    </xf>
    <xf numFmtId="0" fontId="11" fillId="15" borderId="0" xfId="0" applyFont="1" applyFill="1" applyAlignment="1">
      <alignment horizontal="center" vertical="center" textRotation="90"/>
    </xf>
    <xf numFmtId="0" fontId="10" fillId="0" borderId="0" xfId="0" applyFont="1" applyAlignment="1">
      <alignment horizontal="center" vertical="center" textRotation="90" wrapText="1"/>
    </xf>
    <xf numFmtId="0" fontId="12" fillId="16" borderId="0" xfId="0" applyFont="1" applyFill="1" applyAlignment="1">
      <alignment horizontal="center"/>
    </xf>
    <xf numFmtId="0" fontId="12" fillId="16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12" borderId="0" xfId="0" applyFill="1"/>
    <xf numFmtId="0" fontId="0" fillId="13" borderId="0" xfId="0" applyFill="1"/>
    <xf numFmtId="0" fontId="0" fillId="17" borderId="0" xfId="0" applyFill="1"/>
    <xf numFmtId="3" fontId="7" fillId="14" borderId="0" xfId="0" applyNumberFormat="1" applyFont="1" applyFill="1" applyAlignment="1"/>
    <xf numFmtId="0" fontId="7" fillId="17" borderId="0" xfId="0" applyFont="1" applyFill="1" applyAlignment="1"/>
    <xf numFmtId="0" fontId="7" fillId="0" borderId="0" xfId="0" applyFont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3" fontId="0" fillId="18" borderId="0" xfId="0" applyNumberFormat="1" applyFill="1"/>
    <xf numFmtId="0" fontId="13" fillId="0" borderId="11" xfId="0" applyFont="1" applyBorder="1" applyAlignment="1">
      <alignment horizontal="center" vertical="center" textRotation="90" wrapText="1"/>
    </xf>
    <xf numFmtId="0" fontId="12" fillId="16" borderId="1" xfId="0" applyFont="1" applyFill="1" applyBorder="1" applyAlignment="1">
      <alignment horizontal="center" textRotation="45"/>
    </xf>
    <xf numFmtId="0" fontId="12" fillId="16" borderId="2" xfId="0" applyFont="1" applyFill="1" applyBorder="1" applyAlignment="1">
      <alignment horizontal="center" textRotation="45"/>
    </xf>
    <xf numFmtId="0" fontId="12" fillId="16" borderId="3" xfId="0" applyFont="1" applyFill="1" applyBorder="1" applyAlignment="1">
      <alignment horizontal="center" textRotation="45"/>
    </xf>
    <xf numFmtId="0" fontId="12" fillId="16" borderId="1" xfId="0" applyFont="1" applyFill="1" applyBorder="1" applyAlignment="1">
      <alignment horizontal="center"/>
    </xf>
    <xf numFmtId="0" fontId="12" fillId="16" borderId="2" xfId="0" applyFont="1" applyFill="1" applyBorder="1" applyAlignment="1">
      <alignment horizontal="center"/>
    </xf>
    <xf numFmtId="0" fontId="12" fillId="16" borderId="3" xfId="0" applyFont="1" applyFill="1" applyBorder="1" applyAlignment="1">
      <alignment horizontal="center"/>
    </xf>
    <xf numFmtId="0" fontId="11" fillId="15" borderId="14" xfId="0" applyFont="1" applyFill="1" applyBorder="1" applyAlignment="1">
      <alignment horizontal="center" vertical="center" textRotation="90" wrapText="1"/>
    </xf>
    <xf numFmtId="0" fontId="13" fillId="0" borderId="0" xfId="0" applyFont="1" applyBorder="1" applyAlignment="1">
      <alignment horizontal="center" vertical="center" textRotation="90" wrapText="1"/>
    </xf>
    <xf numFmtId="0" fontId="0" fillId="0" borderId="0" xfId="0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7" fillId="13" borderId="0" xfId="0" applyFont="1" applyFill="1" applyBorder="1" applyAlignment="1">
      <alignment horizontal="left"/>
    </xf>
    <xf numFmtId="0" fontId="0" fillId="0" borderId="0" xfId="0" applyBorder="1" applyAlignment="1">
      <alignment vertical="center"/>
    </xf>
    <xf numFmtId="0" fontId="11" fillId="15" borderId="8" xfId="0" applyFont="1" applyFill="1" applyBorder="1" applyAlignment="1">
      <alignment horizontal="center" vertical="center" textRotation="90" wrapText="1"/>
    </xf>
    <xf numFmtId="0" fontId="7" fillId="12" borderId="1" xfId="0" applyFont="1" applyFill="1" applyBorder="1" applyAlignment="1">
      <alignment horizontal="center" vertical="center"/>
    </xf>
    <xf numFmtId="0" fontId="7" fillId="12" borderId="2" xfId="0" applyFont="1" applyFill="1" applyBorder="1" applyAlignment="1">
      <alignment horizontal="center" vertical="center"/>
    </xf>
    <xf numFmtId="3" fontId="0" fillId="0" borderId="12" xfId="0" applyNumberFormat="1" applyBorder="1" applyAlignment="1" applyProtection="1">
      <alignment horizontal="center" vertical="center"/>
      <protection locked="0"/>
    </xf>
    <xf numFmtId="3" fontId="0" fillId="0" borderId="0" xfId="0" applyNumberFormat="1" applyBorder="1" applyAlignment="1" applyProtection="1">
      <alignment horizontal="center"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3" fontId="0" fillId="18" borderId="12" xfId="0" applyNumberFormat="1" applyFill="1" applyBorder="1" applyAlignment="1" applyProtection="1">
      <alignment horizontal="center" vertical="center"/>
      <protection hidden="1"/>
    </xf>
    <xf numFmtId="3" fontId="0" fillId="18" borderId="0" xfId="0" applyNumberFormat="1" applyFill="1" applyBorder="1" applyAlignment="1" applyProtection="1">
      <alignment horizontal="center" vertical="center"/>
      <protection hidden="1"/>
    </xf>
    <xf numFmtId="3" fontId="0" fillId="18" borderId="13" xfId="0" applyNumberFormat="1" applyFill="1" applyBorder="1" applyAlignment="1" applyProtection="1">
      <alignment horizontal="center" vertical="center"/>
      <protection hidden="1"/>
    </xf>
    <xf numFmtId="3" fontId="0" fillId="13" borderId="12" xfId="0" applyNumberFormat="1" applyFill="1" applyBorder="1" applyAlignment="1">
      <alignment horizontal="center" vertical="center"/>
    </xf>
    <xf numFmtId="3" fontId="0" fillId="13" borderId="0" xfId="0" applyNumberFormat="1" applyFill="1" applyBorder="1" applyAlignment="1">
      <alignment horizontal="center" vertical="center"/>
    </xf>
    <xf numFmtId="3" fontId="0" fillId="13" borderId="13" xfId="0" applyNumberFormat="1" applyFill="1" applyBorder="1" applyAlignment="1">
      <alignment horizontal="center" vertical="center"/>
    </xf>
    <xf numFmtId="3" fontId="0" fillId="14" borderId="15" xfId="0" applyNumberFormat="1" applyFill="1" applyBorder="1" applyAlignment="1" applyProtection="1">
      <alignment horizontal="center" vertical="center"/>
      <protection hidden="1"/>
    </xf>
    <xf numFmtId="3" fontId="0" fillId="14" borderId="16" xfId="0" applyNumberFormat="1" applyFill="1" applyBorder="1" applyAlignment="1" applyProtection="1">
      <alignment horizontal="center" vertical="center"/>
      <protection hidden="1"/>
    </xf>
    <xf numFmtId="3" fontId="0" fillId="14" borderId="17" xfId="0" applyNumberFormat="1" applyFill="1" applyBorder="1" applyAlignment="1" applyProtection="1">
      <alignment horizontal="center" vertical="center"/>
      <protection hidden="1"/>
    </xf>
    <xf numFmtId="0" fontId="14" fillId="0" borderId="0" xfId="0" applyFont="1" applyFill="1" applyBorder="1" applyAlignment="1">
      <alignment horizontal="left"/>
    </xf>
    <xf numFmtId="166" fontId="15" fillId="15" borderId="10" xfId="0" applyNumberFormat="1" applyFont="1" applyFill="1" applyBorder="1" applyAlignment="1">
      <alignment horizontal="center" vertical="center"/>
    </xf>
    <xf numFmtId="0" fontId="17" fillId="11" borderId="18" xfId="1" applyFont="1" applyBorder="1" applyAlignment="1">
      <alignment horizontal="center" vertical="center"/>
    </xf>
    <xf numFmtId="0" fontId="17" fillId="11" borderId="19" xfId="1" applyFont="1" applyBorder="1" applyAlignment="1">
      <alignment horizontal="center" vertical="center"/>
    </xf>
    <xf numFmtId="0" fontId="18" fillId="15" borderId="10" xfId="0" applyFont="1" applyFill="1" applyBorder="1" applyAlignment="1">
      <alignment horizontal="left" vertical="center" indent="1"/>
    </xf>
    <xf numFmtId="0" fontId="19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vertical="center" wrapText="1"/>
    </xf>
    <xf numFmtId="0" fontId="20" fillId="0" borderId="0" xfId="0" applyFont="1" applyAlignment="1">
      <alignment vertical="center"/>
    </xf>
    <xf numFmtId="0" fontId="0" fillId="0" borderId="0" xfId="0" applyAlignment="1"/>
  </cellXfs>
  <cellStyles count="2">
    <cellStyle name="Accent1" xfId="1" builtinId="29"/>
    <cellStyle name="Normal" xfId="0" builtinId="0"/>
  </cellStyles>
  <dxfs count="3"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8CE6B4"/>
      <color rgb="FFDC7878"/>
      <color rgb="FFFAC8C8"/>
      <color rgb="FFA03C8C"/>
      <color rgb="FF6478AA"/>
      <color rgb="FF3C5096"/>
      <color rgb="FFC864B4"/>
      <color rgb="FF8C288C"/>
      <color rgb="FFB4328C"/>
      <color rgb="FFDC3C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hyperlink" Target="http://www.ilo.org/public/french/index.htm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24</xdr:row>
      <xdr:rowOff>0</xdr:rowOff>
    </xdr:from>
    <xdr:to>
      <xdr:col>0</xdr:col>
      <xdr:colOff>447675</xdr:colOff>
      <xdr:row>26</xdr:row>
      <xdr:rowOff>38100</xdr:rowOff>
    </xdr:to>
    <xdr:pic>
      <xdr:nvPicPr>
        <xdr:cNvPr id="2" name="Image 1" descr="ILO Hom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447675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3"/>
  <sheetViews>
    <sheetView tabSelected="1" topLeftCell="F1" zoomScale="91" zoomScaleNormal="91" zoomScaleSheetLayoutView="130" workbookViewId="0">
      <selection activeCell="P16" sqref="P16"/>
    </sheetView>
  </sheetViews>
  <sheetFormatPr baseColWidth="10" defaultRowHeight="15" x14ac:dyDescent="0.25"/>
  <cols>
    <col min="1" max="1" width="15.85546875" style="1" bestFit="1" customWidth="1"/>
    <col min="2" max="2" width="15.85546875" style="1" customWidth="1"/>
    <col min="3" max="3" width="15.85546875" style="2" customWidth="1"/>
    <col min="4" max="5" width="15.85546875" style="1" customWidth="1"/>
    <col min="6" max="6" width="15.85546875" style="2" customWidth="1"/>
    <col min="7" max="7" width="15.85546875" style="3" customWidth="1"/>
    <col min="8" max="8" width="2.7109375" style="9" customWidth="1"/>
    <col min="9" max="9" width="15.85546875" style="1" customWidth="1"/>
    <col min="10" max="10" width="15.85546875" style="3" customWidth="1"/>
    <col min="11" max="15" width="15.85546875" style="1" customWidth="1"/>
    <col min="16" max="16" width="11.42578125" style="1"/>
    <col min="17" max="17" width="27.5703125" style="1" customWidth="1"/>
    <col min="18" max="18" width="27.7109375" style="1" customWidth="1"/>
    <col min="19" max="16384" width="11.42578125" style="1"/>
  </cols>
  <sheetData>
    <row r="1" spans="1:18" ht="38.25" customHeight="1" thickBot="1" x14ac:dyDescent="0.6">
      <c r="A1" s="19">
        <v>2015</v>
      </c>
      <c r="B1" s="24"/>
      <c r="C1" s="25"/>
      <c r="D1" s="25"/>
      <c r="E1" s="25"/>
      <c r="F1" s="25"/>
      <c r="G1" s="25"/>
      <c r="H1" s="11"/>
      <c r="I1" s="19">
        <f>A1</f>
        <v>2015</v>
      </c>
      <c r="J1" s="24"/>
      <c r="K1" s="25"/>
      <c r="L1" s="25"/>
      <c r="M1" s="25"/>
      <c r="N1" s="25"/>
      <c r="O1" s="25"/>
    </row>
    <row r="2" spans="1:18" ht="24.95" customHeight="1" thickBot="1" x14ac:dyDescent="0.3">
      <c r="A2" s="22">
        <f>YEAR(A5)</f>
        <v>2014</v>
      </c>
      <c r="B2" s="26" t="str">
        <f>CONCATENATE("PREMIER SEMESTRE ",YEAR(B5))</f>
        <v>PREMIER SEMESTRE 2015</v>
      </c>
      <c r="C2" s="27"/>
      <c r="D2" s="27"/>
      <c r="E2" s="27"/>
      <c r="F2" s="27"/>
      <c r="G2" s="28"/>
      <c r="H2" s="4"/>
      <c r="I2" s="26" t="str">
        <f>CONCATENATE("DEUXIEME SEMESTRE ",YEAR(B5))</f>
        <v>DEUXIEME SEMESTRE 2015</v>
      </c>
      <c r="J2" s="27"/>
      <c r="K2" s="27"/>
      <c r="L2" s="27"/>
      <c r="M2" s="27"/>
      <c r="N2" s="28"/>
      <c r="O2" s="21">
        <f>YEAR(O6)</f>
        <v>2016</v>
      </c>
    </row>
    <row r="3" spans="1:18" s="5" customFormat="1" ht="21.95" customHeight="1" thickBot="1" x14ac:dyDescent="0.3">
      <c r="A3" s="22" t="s">
        <v>10</v>
      </c>
      <c r="B3" s="20" t="s">
        <v>2</v>
      </c>
      <c r="C3" s="20" t="s">
        <v>3</v>
      </c>
      <c r="D3" s="20" t="s">
        <v>4</v>
      </c>
      <c r="E3" s="20" t="s">
        <v>5</v>
      </c>
      <c r="F3" s="20" t="s">
        <v>6</v>
      </c>
      <c r="G3" s="20" t="s">
        <v>7</v>
      </c>
      <c r="H3" s="4"/>
      <c r="I3" s="20" t="s">
        <v>8</v>
      </c>
      <c r="J3" s="20" t="s">
        <v>9</v>
      </c>
      <c r="K3" s="20" t="s">
        <v>11</v>
      </c>
      <c r="L3" s="20" t="s">
        <v>12</v>
      </c>
      <c r="M3" s="20" t="s">
        <v>13</v>
      </c>
      <c r="N3" s="20" t="s">
        <v>10</v>
      </c>
      <c r="O3" s="21" t="s">
        <v>2</v>
      </c>
    </row>
    <row r="4" spans="1:18" s="5" customFormat="1" ht="6" customHeight="1" x14ac:dyDescent="0.25">
      <c r="A4" s="17"/>
      <c r="B4" s="17"/>
      <c r="C4" s="17"/>
      <c r="D4" s="17"/>
      <c r="E4" s="17"/>
      <c r="F4" s="17"/>
      <c r="G4" s="17"/>
      <c r="H4" s="4"/>
      <c r="I4" s="17"/>
      <c r="J4" s="17"/>
      <c r="K4" s="17"/>
      <c r="L4" s="17"/>
      <c r="M4" s="17"/>
      <c r="N4" s="17"/>
      <c r="O4" s="17"/>
    </row>
    <row r="5" spans="1:18" ht="15" customHeight="1" x14ac:dyDescent="0.25">
      <c r="A5" s="15">
        <f>DATE(YEAR(B5),MONTH(B5)-1,1)</f>
        <v>41974</v>
      </c>
      <c r="B5" s="15">
        <f>DATE(A1,1,1)</f>
        <v>42005</v>
      </c>
      <c r="C5" s="15">
        <f t="shared" ref="C5:G5" si="0">DATE(YEAR(B5),MONTH(B5)+1,1)</f>
        <v>42036</v>
      </c>
      <c r="D5" s="15">
        <f t="shared" si="0"/>
        <v>42064</v>
      </c>
      <c r="E5" s="15">
        <f t="shared" si="0"/>
        <v>42095</v>
      </c>
      <c r="F5" s="15">
        <f t="shared" si="0"/>
        <v>42125</v>
      </c>
      <c r="G5" s="15">
        <f t="shared" si="0"/>
        <v>42156</v>
      </c>
      <c r="H5" s="10"/>
      <c r="I5" s="15">
        <f>DATE(YEAR(G5),MONTH(G5)+1,1)</f>
        <v>42186</v>
      </c>
      <c r="J5" s="15">
        <f t="shared" ref="J5:O5" si="1">DATE(YEAR(I5),MONTH(I5)+1,1)</f>
        <v>42217</v>
      </c>
      <c r="K5" s="15">
        <f t="shared" si="1"/>
        <v>42248</v>
      </c>
      <c r="L5" s="15">
        <f t="shared" si="1"/>
        <v>42278</v>
      </c>
      <c r="M5" s="15">
        <f t="shared" si="1"/>
        <v>42309</v>
      </c>
      <c r="N5" s="15">
        <f t="shared" si="1"/>
        <v>42339</v>
      </c>
      <c r="O5" s="15">
        <f t="shared" si="1"/>
        <v>42370</v>
      </c>
      <c r="Q5" s="82"/>
      <c r="R5" s="82"/>
    </row>
    <row r="6" spans="1:18" ht="15" customHeight="1" x14ac:dyDescent="0.25">
      <c r="A6" s="15">
        <f>IF(A5="","",IF(MONTH(A5+1)&gt;MONTH(A5),"",A5+1))</f>
        <v>41975</v>
      </c>
      <c r="B6" s="15">
        <f>IF(B5="","",IF(MONTH(B5+1)&gt;MONTH(B5),"",B5+1))</f>
        <v>42006</v>
      </c>
      <c r="C6" s="15">
        <f t="shared" ref="C6:N6" si="2">IF(C5="","",IF(MONTH(C5+1)&gt;MONTH(C5),"",C5+1))</f>
        <v>42037</v>
      </c>
      <c r="D6" s="15">
        <f t="shared" si="2"/>
        <v>42065</v>
      </c>
      <c r="E6" s="15">
        <f t="shared" si="2"/>
        <v>42096</v>
      </c>
      <c r="F6" s="15">
        <f t="shared" si="2"/>
        <v>42126</v>
      </c>
      <c r="G6" s="15">
        <f t="shared" si="2"/>
        <v>42157</v>
      </c>
      <c r="H6" s="10"/>
      <c r="I6" s="15">
        <f t="shared" ref="I6:I35" si="3">IF(I5="","",IF(MONTH(I5+1)&gt;MONTH(I5),"",I5+1))</f>
        <v>42187</v>
      </c>
      <c r="J6" s="15">
        <f t="shared" ref="J6:J35" si="4">IF(J5="","",IF(MONTH(J5+1)&gt;MONTH(J5),"",J5+1))</f>
        <v>42218</v>
      </c>
      <c r="K6" s="15">
        <f t="shared" si="2"/>
        <v>42249</v>
      </c>
      <c r="L6" s="15">
        <f t="shared" si="2"/>
        <v>42279</v>
      </c>
      <c r="M6" s="15">
        <f t="shared" si="2"/>
        <v>42310</v>
      </c>
      <c r="N6" s="15">
        <f t="shared" si="2"/>
        <v>42340</v>
      </c>
      <c r="O6" s="15">
        <f>IF(O5="","",IF(MONTH(O5+1)&gt;MONTH(O5),"",O5+1))</f>
        <v>42371</v>
      </c>
      <c r="Q6" s="84" t="str">
        <f>"FETES ET JOURS FERIES "&amp;A1&amp;""</f>
        <v>FETES ET JOURS FERIES 2015</v>
      </c>
      <c r="R6" s="85"/>
    </row>
    <row r="7" spans="1:18" ht="15" customHeight="1" x14ac:dyDescent="0.25">
      <c r="A7" s="15">
        <f t="shared" ref="A7:A35" si="5">IF(A6="","",IF(MONTH(A6+1)&gt;MONTH(A6),"",A6+1))</f>
        <v>41976</v>
      </c>
      <c r="B7" s="15">
        <f t="shared" ref="B7:B35" si="6">IF(B6="","",IF(MONTH(B6+1)&gt;MONTH(B6),"",B6+1))</f>
        <v>42007</v>
      </c>
      <c r="C7" s="15">
        <f t="shared" ref="C7:C34" si="7">IF(C6="","",IF(MONTH(C6+1)&gt;MONTH(C6),"",C6+1))</f>
        <v>42038</v>
      </c>
      <c r="D7" s="15">
        <f t="shared" ref="D7:D35" si="8">IF(D6="","",IF(MONTH(D6+1)&gt;MONTH(D6),"",D6+1))</f>
        <v>42066</v>
      </c>
      <c r="E7" s="15">
        <f t="shared" ref="E7:E35" si="9">IF(E6="","",IF(MONTH(E6+1)&gt;MONTH(E6),"",E6+1))</f>
        <v>42097</v>
      </c>
      <c r="F7" s="15">
        <f t="shared" ref="F7:F35" si="10">IF(F6="","",IF(MONTH(F6+1)&gt;MONTH(F6),"",F6+1))</f>
        <v>42127</v>
      </c>
      <c r="G7" s="15">
        <f t="shared" ref="G7:G35" si="11">IF(G6="","",IF(MONTH(G6+1)&gt;MONTH(G6),"",G6+1))</f>
        <v>42158</v>
      </c>
      <c r="H7" s="10"/>
      <c r="I7" s="15">
        <f t="shared" si="3"/>
        <v>42188</v>
      </c>
      <c r="J7" s="15">
        <f t="shared" si="4"/>
        <v>42219</v>
      </c>
      <c r="K7" s="15">
        <f t="shared" ref="K7:K35" si="12">IF(K6="","",IF(MONTH(K6+1)&gt;MONTH(K6),"",K6+1))</f>
        <v>42250</v>
      </c>
      <c r="L7" s="15">
        <f t="shared" ref="L7:L35" si="13">IF(L6="","",IF(MONTH(L6+1)&gt;MONTH(L6),"",L6+1))</f>
        <v>42280</v>
      </c>
      <c r="M7" s="15">
        <f t="shared" ref="M7:M35" si="14">IF(M6="","",IF(MONTH(M6+1)&gt;MONTH(M6),"",M6+1))</f>
        <v>42311</v>
      </c>
      <c r="N7" s="15">
        <f t="shared" ref="N7:O35" si="15">IF(N6="","",IF(MONTH(N6+1)&gt;MONTH(N6),"",N6+1))</f>
        <v>42341</v>
      </c>
      <c r="O7" s="15">
        <f t="shared" si="15"/>
        <v>42372</v>
      </c>
      <c r="Q7" s="86" t="s">
        <v>117</v>
      </c>
      <c r="R7" s="83">
        <f>B5</f>
        <v>42005</v>
      </c>
    </row>
    <row r="8" spans="1:18" ht="15" customHeight="1" x14ac:dyDescent="0.25">
      <c r="A8" s="15">
        <f t="shared" si="5"/>
        <v>41977</v>
      </c>
      <c r="B8" s="15">
        <f t="shared" si="6"/>
        <v>42008</v>
      </c>
      <c r="C8" s="15">
        <f t="shared" si="7"/>
        <v>42039</v>
      </c>
      <c r="D8" s="15">
        <f t="shared" si="8"/>
        <v>42067</v>
      </c>
      <c r="E8" s="15">
        <f t="shared" si="9"/>
        <v>42098</v>
      </c>
      <c r="F8" s="15">
        <f t="shared" si="10"/>
        <v>42128</v>
      </c>
      <c r="G8" s="15">
        <f t="shared" si="11"/>
        <v>42159</v>
      </c>
      <c r="H8" s="10"/>
      <c r="I8" s="15">
        <f t="shared" si="3"/>
        <v>42189</v>
      </c>
      <c r="J8" s="15">
        <f t="shared" si="4"/>
        <v>42220</v>
      </c>
      <c r="K8" s="15">
        <f t="shared" si="12"/>
        <v>42251</v>
      </c>
      <c r="L8" s="15">
        <f t="shared" si="13"/>
        <v>42281</v>
      </c>
      <c r="M8" s="15">
        <f t="shared" si="14"/>
        <v>42312</v>
      </c>
      <c r="N8" s="15">
        <f t="shared" si="15"/>
        <v>42342</v>
      </c>
      <c r="O8" s="15">
        <f t="shared" si="15"/>
        <v>42373</v>
      </c>
      <c r="Q8" s="86" t="s">
        <v>118</v>
      </c>
      <c r="R8" s="83">
        <f>DATE(A1,4,0)+(25-MOD((11*MOD((A1-1900),19))-INT((MOD((A1-1900),19)*7+1)/19)+4,29)-MOD((A1-1900)-MOD((11*MOD((A1-1900),19))-INT((MOD((A1-1900),19)*7+1)/19)+4,29)+INT((A1-1900)/4)+31,7))</f>
        <v>42099</v>
      </c>
    </row>
    <row r="9" spans="1:18" ht="15" customHeight="1" x14ac:dyDescent="0.25">
      <c r="A9" s="15">
        <f t="shared" si="5"/>
        <v>41978</v>
      </c>
      <c r="B9" s="15">
        <f t="shared" si="6"/>
        <v>42009</v>
      </c>
      <c r="C9" s="15">
        <f>IF(C8="","",IF(MONTH(C8+1)&gt;MONTH(C8),"",C8+1))</f>
        <v>42040</v>
      </c>
      <c r="D9" s="15">
        <f t="shared" si="8"/>
        <v>42068</v>
      </c>
      <c r="E9" s="15">
        <f t="shared" si="9"/>
        <v>42099</v>
      </c>
      <c r="F9" s="15">
        <f t="shared" si="10"/>
        <v>42129</v>
      </c>
      <c r="G9" s="15">
        <f t="shared" si="11"/>
        <v>42160</v>
      </c>
      <c r="H9" s="10"/>
      <c r="I9" s="15">
        <f t="shared" si="3"/>
        <v>42190</v>
      </c>
      <c r="J9" s="15">
        <f t="shared" si="4"/>
        <v>42221</v>
      </c>
      <c r="K9" s="15">
        <f t="shared" si="12"/>
        <v>42252</v>
      </c>
      <c r="L9" s="15">
        <f t="shared" si="13"/>
        <v>42282</v>
      </c>
      <c r="M9" s="15">
        <f t="shared" si="14"/>
        <v>42313</v>
      </c>
      <c r="N9" s="15">
        <f t="shared" si="15"/>
        <v>42343</v>
      </c>
      <c r="O9" s="15">
        <f t="shared" si="15"/>
        <v>42374</v>
      </c>
      <c r="Q9" s="86" t="s">
        <v>119</v>
      </c>
      <c r="R9" s="83">
        <f>R8+1</f>
        <v>42100</v>
      </c>
    </row>
    <row r="10" spans="1:18" ht="15" customHeight="1" x14ac:dyDescent="0.25">
      <c r="A10" s="15">
        <f t="shared" si="5"/>
        <v>41979</v>
      </c>
      <c r="B10" s="15">
        <f t="shared" si="6"/>
        <v>42010</v>
      </c>
      <c r="C10" s="15">
        <f t="shared" si="7"/>
        <v>42041</v>
      </c>
      <c r="D10" s="15">
        <f t="shared" si="8"/>
        <v>42069</v>
      </c>
      <c r="E10" s="15">
        <f t="shared" si="9"/>
        <v>42100</v>
      </c>
      <c r="F10" s="15">
        <f t="shared" si="10"/>
        <v>42130</v>
      </c>
      <c r="G10" s="15">
        <f t="shared" si="11"/>
        <v>42161</v>
      </c>
      <c r="H10" s="10"/>
      <c r="I10" s="15">
        <f t="shared" si="3"/>
        <v>42191</v>
      </c>
      <c r="J10" s="15">
        <f t="shared" si="4"/>
        <v>42222</v>
      </c>
      <c r="K10" s="15">
        <f t="shared" si="12"/>
        <v>42253</v>
      </c>
      <c r="L10" s="15">
        <f t="shared" si="13"/>
        <v>42283</v>
      </c>
      <c r="M10" s="15">
        <f t="shared" si="14"/>
        <v>42314</v>
      </c>
      <c r="N10" s="15">
        <f t="shared" si="15"/>
        <v>42344</v>
      </c>
      <c r="O10" s="15">
        <f t="shared" si="15"/>
        <v>42375</v>
      </c>
      <c r="Q10" s="86" t="s">
        <v>120</v>
      </c>
      <c r="R10" s="83">
        <f>F5</f>
        <v>42125</v>
      </c>
    </row>
    <row r="11" spans="1:18" ht="15" customHeight="1" x14ac:dyDescent="0.25">
      <c r="A11" s="15">
        <f t="shared" si="5"/>
        <v>41980</v>
      </c>
      <c r="B11" s="15">
        <f t="shared" si="6"/>
        <v>42011</v>
      </c>
      <c r="C11" s="15">
        <f t="shared" si="7"/>
        <v>42042</v>
      </c>
      <c r="D11" s="15">
        <f t="shared" si="8"/>
        <v>42070</v>
      </c>
      <c r="E11" s="15">
        <f t="shared" si="9"/>
        <v>42101</v>
      </c>
      <c r="F11" s="15">
        <f t="shared" si="10"/>
        <v>42131</v>
      </c>
      <c r="G11" s="15">
        <f t="shared" si="11"/>
        <v>42162</v>
      </c>
      <c r="H11" s="10"/>
      <c r="I11" s="15">
        <f t="shared" si="3"/>
        <v>42192</v>
      </c>
      <c r="J11" s="15">
        <f t="shared" si="4"/>
        <v>42223</v>
      </c>
      <c r="K11" s="15">
        <f t="shared" si="12"/>
        <v>42254</v>
      </c>
      <c r="L11" s="15">
        <f t="shared" si="13"/>
        <v>42284</v>
      </c>
      <c r="M11" s="15">
        <f t="shared" si="14"/>
        <v>42315</v>
      </c>
      <c r="N11" s="15">
        <f t="shared" si="15"/>
        <v>42345</v>
      </c>
      <c r="O11" s="15">
        <f t="shared" si="15"/>
        <v>42376</v>
      </c>
      <c r="Q11" s="86" t="s">
        <v>121</v>
      </c>
      <c r="R11" s="83">
        <f>R8+39</f>
        <v>42138</v>
      </c>
    </row>
    <row r="12" spans="1:18" ht="15" customHeight="1" x14ac:dyDescent="0.25">
      <c r="A12" s="15">
        <f t="shared" si="5"/>
        <v>41981</v>
      </c>
      <c r="B12" s="15">
        <f t="shared" si="6"/>
        <v>42012</v>
      </c>
      <c r="C12" s="15">
        <f t="shared" si="7"/>
        <v>42043</v>
      </c>
      <c r="D12" s="15">
        <f t="shared" si="8"/>
        <v>42071</v>
      </c>
      <c r="E12" s="15">
        <f t="shared" si="9"/>
        <v>42102</v>
      </c>
      <c r="F12" s="15">
        <f t="shared" si="10"/>
        <v>42132</v>
      </c>
      <c r="G12" s="15">
        <f t="shared" si="11"/>
        <v>42163</v>
      </c>
      <c r="H12" s="10"/>
      <c r="I12" s="15">
        <f t="shared" si="3"/>
        <v>42193</v>
      </c>
      <c r="J12" s="15">
        <f t="shared" si="4"/>
        <v>42224</v>
      </c>
      <c r="K12" s="15">
        <f t="shared" si="12"/>
        <v>42255</v>
      </c>
      <c r="L12" s="15">
        <f t="shared" si="13"/>
        <v>42285</v>
      </c>
      <c r="M12" s="15">
        <f t="shared" si="14"/>
        <v>42316</v>
      </c>
      <c r="N12" s="15">
        <f t="shared" si="15"/>
        <v>42346</v>
      </c>
      <c r="O12" s="15">
        <f t="shared" si="15"/>
        <v>42377</v>
      </c>
      <c r="Q12" s="86" t="s">
        <v>122</v>
      </c>
      <c r="R12" s="83">
        <f>R8+49</f>
        <v>42148</v>
      </c>
    </row>
    <row r="13" spans="1:18" ht="15" customHeight="1" x14ac:dyDescent="0.25">
      <c r="A13" s="15">
        <f t="shared" si="5"/>
        <v>41982</v>
      </c>
      <c r="B13" s="15">
        <f t="shared" si="6"/>
        <v>42013</v>
      </c>
      <c r="C13" s="15">
        <f t="shared" si="7"/>
        <v>42044</v>
      </c>
      <c r="D13" s="15">
        <f t="shared" si="8"/>
        <v>42072</v>
      </c>
      <c r="E13" s="15">
        <f t="shared" si="9"/>
        <v>42103</v>
      </c>
      <c r="F13" s="15">
        <f t="shared" si="10"/>
        <v>42133</v>
      </c>
      <c r="G13" s="15">
        <f t="shared" si="11"/>
        <v>42164</v>
      </c>
      <c r="H13" s="10"/>
      <c r="I13" s="15">
        <f t="shared" si="3"/>
        <v>42194</v>
      </c>
      <c r="J13" s="15">
        <f t="shared" si="4"/>
        <v>42225</v>
      </c>
      <c r="K13" s="15">
        <f t="shared" si="12"/>
        <v>42256</v>
      </c>
      <c r="L13" s="15">
        <f t="shared" si="13"/>
        <v>42286</v>
      </c>
      <c r="M13" s="15">
        <f t="shared" si="14"/>
        <v>42317</v>
      </c>
      <c r="N13" s="15">
        <f t="shared" si="15"/>
        <v>42347</v>
      </c>
      <c r="O13" s="15">
        <f t="shared" si="15"/>
        <v>42378</v>
      </c>
      <c r="Q13" s="86" t="s">
        <v>123</v>
      </c>
      <c r="R13" s="83">
        <f>Paques+50</f>
        <v>42301</v>
      </c>
    </row>
    <row r="14" spans="1:18" ht="15" customHeight="1" x14ac:dyDescent="0.25">
      <c r="A14" s="6">
        <f t="shared" si="5"/>
        <v>41983</v>
      </c>
      <c r="B14" s="6">
        <f t="shared" si="6"/>
        <v>42014</v>
      </c>
      <c r="C14" s="6">
        <f t="shared" si="7"/>
        <v>42045</v>
      </c>
      <c r="D14" s="6">
        <f t="shared" si="8"/>
        <v>42073</v>
      </c>
      <c r="E14" s="6">
        <f t="shared" si="9"/>
        <v>42104</v>
      </c>
      <c r="F14" s="6">
        <f t="shared" si="10"/>
        <v>42134</v>
      </c>
      <c r="G14" s="6">
        <f t="shared" si="11"/>
        <v>42165</v>
      </c>
      <c r="H14" s="10"/>
      <c r="I14" s="6">
        <f t="shared" si="3"/>
        <v>42195</v>
      </c>
      <c r="J14" s="6">
        <f t="shared" si="4"/>
        <v>42226</v>
      </c>
      <c r="K14" s="6">
        <f t="shared" si="12"/>
        <v>42257</v>
      </c>
      <c r="L14" s="6">
        <f t="shared" si="13"/>
        <v>42287</v>
      </c>
      <c r="M14" s="6">
        <f t="shared" si="14"/>
        <v>42318</v>
      </c>
      <c r="N14" s="6">
        <f t="shared" si="15"/>
        <v>42348</v>
      </c>
      <c r="O14" s="6">
        <f t="shared" si="15"/>
        <v>42379</v>
      </c>
      <c r="Q14" s="86" t="s">
        <v>124</v>
      </c>
      <c r="R14" s="83">
        <f>J11</f>
        <v>42223</v>
      </c>
    </row>
    <row r="15" spans="1:18" ht="15" customHeight="1" x14ac:dyDescent="0.25">
      <c r="A15" s="6">
        <f t="shared" si="5"/>
        <v>41984</v>
      </c>
      <c r="B15" s="6">
        <f t="shared" si="6"/>
        <v>42015</v>
      </c>
      <c r="C15" s="6">
        <f t="shared" si="7"/>
        <v>42046</v>
      </c>
      <c r="D15" s="6">
        <f t="shared" si="8"/>
        <v>42074</v>
      </c>
      <c r="E15" s="6">
        <f t="shared" si="9"/>
        <v>42105</v>
      </c>
      <c r="F15" s="6">
        <f t="shared" si="10"/>
        <v>42135</v>
      </c>
      <c r="G15" s="6">
        <f t="shared" si="11"/>
        <v>42166</v>
      </c>
      <c r="H15" s="10"/>
      <c r="I15" s="6">
        <f t="shared" si="3"/>
        <v>42196</v>
      </c>
      <c r="J15" s="6">
        <f t="shared" si="4"/>
        <v>42227</v>
      </c>
      <c r="K15" s="6">
        <f t="shared" si="12"/>
        <v>42258</v>
      </c>
      <c r="L15" s="6">
        <f t="shared" si="13"/>
        <v>42288</v>
      </c>
      <c r="M15" s="6">
        <f t="shared" si="14"/>
        <v>42319</v>
      </c>
      <c r="N15" s="6">
        <f t="shared" si="15"/>
        <v>42349</v>
      </c>
      <c r="O15" s="6">
        <f t="shared" si="15"/>
        <v>42380</v>
      </c>
      <c r="Q15" s="86" t="s">
        <v>125</v>
      </c>
      <c r="R15" s="83">
        <f>J19</f>
        <v>42231</v>
      </c>
    </row>
    <row r="16" spans="1:18" ht="15" customHeight="1" x14ac:dyDescent="0.25">
      <c r="A16" s="6">
        <f t="shared" si="5"/>
        <v>41985</v>
      </c>
      <c r="B16" s="6">
        <f t="shared" si="6"/>
        <v>42016</v>
      </c>
      <c r="C16" s="6">
        <f t="shared" si="7"/>
        <v>42047</v>
      </c>
      <c r="D16" s="6">
        <f t="shared" si="8"/>
        <v>42075</v>
      </c>
      <c r="E16" s="6">
        <f t="shared" si="9"/>
        <v>42106</v>
      </c>
      <c r="F16" s="6">
        <f t="shared" si="10"/>
        <v>42136</v>
      </c>
      <c r="G16" s="6">
        <f t="shared" si="11"/>
        <v>42167</v>
      </c>
      <c r="H16" s="10"/>
      <c r="I16" s="6">
        <f t="shared" si="3"/>
        <v>42197</v>
      </c>
      <c r="J16" s="6">
        <f t="shared" si="4"/>
        <v>42228</v>
      </c>
      <c r="K16" s="6">
        <f t="shared" si="12"/>
        <v>42259</v>
      </c>
      <c r="L16" s="6">
        <f t="shared" si="13"/>
        <v>42289</v>
      </c>
      <c r="M16" s="6">
        <f t="shared" si="14"/>
        <v>42320</v>
      </c>
      <c r="N16" s="6">
        <f t="shared" si="15"/>
        <v>42350</v>
      </c>
      <c r="O16" s="6">
        <f t="shared" si="15"/>
        <v>42381</v>
      </c>
      <c r="Q16" s="86" t="s">
        <v>126</v>
      </c>
      <c r="R16" s="83">
        <f>M5</f>
        <v>42309</v>
      </c>
    </row>
    <row r="17" spans="1:18" ht="15" customHeight="1" x14ac:dyDescent="0.25">
      <c r="A17" s="6">
        <f t="shared" si="5"/>
        <v>41986</v>
      </c>
      <c r="B17" s="6">
        <f t="shared" si="6"/>
        <v>42017</v>
      </c>
      <c r="C17" s="6">
        <f t="shared" si="7"/>
        <v>42048</v>
      </c>
      <c r="D17" s="6">
        <f t="shared" si="8"/>
        <v>42076</v>
      </c>
      <c r="E17" s="6">
        <f t="shared" si="9"/>
        <v>42107</v>
      </c>
      <c r="F17" s="6">
        <f t="shared" si="10"/>
        <v>42137</v>
      </c>
      <c r="G17" s="6">
        <f t="shared" si="11"/>
        <v>42168</v>
      </c>
      <c r="H17" s="10"/>
      <c r="I17" s="6">
        <f t="shared" si="3"/>
        <v>42198</v>
      </c>
      <c r="J17" s="6">
        <f t="shared" si="4"/>
        <v>42229</v>
      </c>
      <c r="K17" s="6">
        <f t="shared" si="12"/>
        <v>42260</v>
      </c>
      <c r="L17" s="6">
        <f t="shared" si="13"/>
        <v>42290</v>
      </c>
      <c r="M17" s="6">
        <f t="shared" si="14"/>
        <v>42321</v>
      </c>
      <c r="N17" s="6">
        <f t="shared" si="15"/>
        <v>42351</v>
      </c>
      <c r="O17" s="6">
        <f t="shared" si="15"/>
        <v>42382</v>
      </c>
      <c r="Q17" s="86" t="s">
        <v>128</v>
      </c>
      <c r="R17" s="83">
        <f>M19</f>
        <v>42323</v>
      </c>
    </row>
    <row r="18" spans="1:18" ht="15" customHeight="1" x14ac:dyDescent="0.25">
      <c r="A18" s="6">
        <f t="shared" si="5"/>
        <v>41987</v>
      </c>
      <c r="B18" s="6">
        <f t="shared" si="6"/>
        <v>42018</v>
      </c>
      <c r="C18" s="6">
        <f t="shared" si="7"/>
        <v>42049</v>
      </c>
      <c r="D18" s="6">
        <f t="shared" si="8"/>
        <v>42077</v>
      </c>
      <c r="E18" s="6">
        <f t="shared" si="9"/>
        <v>42108</v>
      </c>
      <c r="F18" s="6">
        <f t="shared" si="10"/>
        <v>42138</v>
      </c>
      <c r="G18" s="6">
        <f t="shared" si="11"/>
        <v>42169</v>
      </c>
      <c r="H18" s="10"/>
      <c r="I18" s="6">
        <f t="shared" si="3"/>
        <v>42199</v>
      </c>
      <c r="J18" s="6">
        <f t="shared" si="4"/>
        <v>42230</v>
      </c>
      <c r="K18" s="6">
        <f t="shared" si="12"/>
        <v>42261</v>
      </c>
      <c r="L18" s="6">
        <f t="shared" si="13"/>
        <v>42291</v>
      </c>
      <c r="M18" s="6">
        <f t="shared" si="14"/>
        <v>42322</v>
      </c>
      <c r="N18" s="6">
        <f t="shared" si="15"/>
        <v>42352</v>
      </c>
      <c r="O18" s="6">
        <f t="shared" si="15"/>
        <v>42383</v>
      </c>
      <c r="Q18" s="86" t="s">
        <v>129</v>
      </c>
      <c r="R18" s="83">
        <f>N11</f>
        <v>42345</v>
      </c>
    </row>
    <row r="19" spans="1:18" ht="15" customHeight="1" x14ac:dyDescent="0.25">
      <c r="A19" s="6">
        <f t="shared" si="5"/>
        <v>41988</v>
      </c>
      <c r="B19" s="6">
        <f t="shared" si="6"/>
        <v>42019</v>
      </c>
      <c r="C19" s="6">
        <f t="shared" si="7"/>
        <v>42050</v>
      </c>
      <c r="D19" s="6">
        <f t="shared" si="8"/>
        <v>42078</v>
      </c>
      <c r="E19" s="6">
        <f t="shared" si="9"/>
        <v>42109</v>
      </c>
      <c r="F19" s="6">
        <f t="shared" si="10"/>
        <v>42139</v>
      </c>
      <c r="G19" s="6">
        <f t="shared" si="11"/>
        <v>42170</v>
      </c>
      <c r="H19" s="10"/>
      <c r="I19" s="6">
        <f t="shared" si="3"/>
        <v>42200</v>
      </c>
      <c r="J19" s="6">
        <f t="shared" si="4"/>
        <v>42231</v>
      </c>
      <c r="K19" s="6">
        <f t="shared" si="12"/>
        <v>42262</v>
      </c>
      <c r="L19" s="6">
        <f t="shared" si="13"/>
        <v>42292</v>
      </c>
      <c r="M19" s="6">
        <f t="shared" si="14"/>
        <v>42323</v>
      </c>
      <c r="N19" s="6">
        <f t="shared" si="15"/>
        <v>42353</v>
      </c>
      <c r="O19" s="6">
        <f t="shared" si="15"/>
        <v>42384</v>
      </c>
      <c r="Q19" s="86" t="s">
        <v>127</v>
      </c>
      <c r="R19" s="83">
        <f>N29</f>
        <v>42363</v>
      </c>
    </row>
    <row r="20" spans="1:18" ht="15" customHeight="1" x14ac:dyDescent="0.25">
      <c r="A20" s="6">
        <f t="shared" si="5"/>
        <v>41989</v>
      </c>
      <c r="B20" s="6">
        <f t="shared" si="6"/>
        <v>42020</v>
      </c>
      <c r="C20" s="6">
        <f t="shared" si="7"/>
        <v>42051</v>
      </c>
      <c r="D20" s="6">
        <f t="shared" si="8"/>
        <v>42079</v>
      </c>
      <c r="E20" s="6">
        <f t="shared" si="9"/>
        <v>42110</v>
      </c>
      <c r="F20" s="6">
        <f t="shared" si="10"/>
        <v>42140</v>
      </c>
      <c r="G20" s="6">
        <f t="shared" si="11"/>
        <v>42171</v>
      </c>
      <c r="H20" s="10"/>
      <c r="I20" s="6">
        <f t="shared" si="3"/>
        <v>42201</v>
      </c>
      <c r="J20" s="6">
        <f t="shared" si="4"/>
        <v>42232</v>
      </c>
      <c r="K20" s="6">
        <f t="shared" si="12"/>
        <v>42263</v>
      </c>
      <c r="L20" s="6">
        <f t="shared" si="13"/>
        <v>42293</v>
      </c>
      <c r="M20" s="6">
        <f t="shared" si="14"/>
        <v>42324</v>
      </c>
      <c r="N20" s="6">
        <f t="shared" si="15"/>
        <v>42354</v>
      </c>
      <c r="O20" s="6">
        <f t="shared" si="15"/>
        <v>42385</v>
      </c>
    </row>
    <row r="21" spans="1:18" ht="15" customHeight="1" x14ac:dyDescent="0.25">
      <c r="A21" s="6">
        <f t="shared" si="5"/>
        <v>41990</v>
      </c>
      <c r="B21" s="6">
        <f t="shared" si="6"/>
        <v>42021</v>
      </c>
      <c r="C21" s="6">
        <f t="shared" si="7"/>
        <v>42052</v>
      </c>
      <c r="D21" s="6">
        <f t="shared" si="8"/>
        <v>42080</v>
      </c>
      <c r="E21" s="6">
        <f t="shared" si="9"/>
        <v>42111</v>
      </c>
      <c r="F21" s="6">
        <f t="shared" si="10"/>
        <v>42141</v>
      </c>
      <c r="G21" s="6">
        <f t="shared" si="11"/>
        <v>42172</v>
      </c>
      <c r="H21" s="10"/>
      <c r="I21" s="6">
        <f t="shared" si="3"/>
        <v>42202</v>
      </c>
      <c r="J21" s="6">
        <f t="shared" si="4"/>
        <v>42233</v>
      </c>
      <c r="K21" s="6">
        <f t="shared" si="12"/>
        <v>42264</v>
      </c>
      <c r="L21" s="6">
        <f t="shared" si="13"/>
        <v>42294</v>
      </c>
      <c r="M21" s="6">
        <f t="shared" si="14"/>
        <v>42325</v>
      </c>
      <c r="N21" s="6">
        <f t="shared" si="15"/>
        <v>42355</v>
      </c>
      <c r="O21" s="6">
        <f t="shared" si="15"/>
        <v>42386</v>
      </c>
    </row>
    <row r="22" spans="1:18" ht="15" customHeight="1" x14ac:dyDescent="0.25">
      <c r="A22" s="6">
        <f t="shared" si="5"/>
        <v>41991</v>
      </c>
      <c r="B22" s="6">
        <f t="shared" si="6"/>
        <v>42022</v>
      </c>
      <c r="C22" s="6">
        <f t="shared" si="7"/>
        <v>42053</v>
      </c>
      <c r="D22" s="6">
        <f t="shared" si="8"/>
        <v>42081</v>
      </c>
      <c r="E22" s="6">
        <f t="shared" si="9"/>
        <v>42112</v>
      </c>
      <c r="F22" s="6">
        <f t="shared" si="10"/>
        <v>42142</v>
      </c>
      <c r="G22" s="6">
        <f t="shared" si="11"/>
        <v>42173</v>
      </c>
      <c r="H22" s="10"/>
      <c r="I22" s="6">
        <f t="shared" si="3"/>
        <v>42203</v>
      </c>
      <c r="J22" s="6">
        <f t="shared" si="4"/>
        <v>42234</v>
      </c>
      <c r="K22" s="6">
        <f t="shared" si="12"/>
        <v>42265</v>
      </c>
      <c r="L22" s="6">
        <f t="shared" si="13"/>
        <v>42295</v>
      </c>
      <c r="M22" s="6">
        <f t="shared" si="14"/>
        <v>42326</v>
      </c>
      <c r="N22" s="6">
        <f t="shared" si="15"/>
        <v>42356</v>
      </c>
      <c r="O22" s="6">
        <f t="shared" si="15"/>
        <v>42387</v>
      </c>
    </row>
    <row r="23" spans="1:18" ht="15" customHeight="1" x14ac:dyDescent="0.25">
      <c r="A23" s="6">
        <f t="shared" si="5"/>
        <v>41992</v>
      </c>
      <c r="B23" s="6">
        <f t="shared" si="6"/>
        <v>42023</v>
      </c>
      <c r="C23" s="6">
        <f t="shared" si="7"/>
        <v>42054</v>
      </c>
      <c r="D23" s="6">
        <f t="shared" si="8"/>
        <v>42082</v>
      </c>
      <c r="E23" s="6">
        <f t="shared" si="9"/>
        <v>42113</v>
      </c>
      <c r="F23" s="6">
        <f t="shared" si="10"/>
        <v>42143</v>
      </c>
      <c r="G23" s="6">
        <f t="shared" si="11"/>
        <v>42174</v>
      </c>
      <c r="H23" s="10"/>
      <c r="I23" s="6">
        <f t="shared" si="3"/>
        <v>42204</v>
      </c>
      <c r="J23" s="6">
        <f t="shared" si="4"/>
        <v>42235</v>
      </c>
      <c r="K23" s="6">
        <f t="shared" si="12"/>
        <v>42266</v>
      </c>
      <c r="L23" s="6">
        <f t="shared" si="13"/>
        <v>42296</v>
      </c>
      <c r="M23" s="6">
        <f t="shared" si="14"/>
        <v>42327</v>
      </c>
      <c r="N23" s="6">
        <f t="shared" si="15"/>
        <v>42357</v>
      </c>
      <c r="O23" s="6">
        <f t="shared" si="15"/>
        <v>42388</v>
      </c>
    </row>
    <row r="24" spans="1:18" ht="15" customHeight="1" x14ac:dyDescent="0.25">
      <c r="A24" s="6">
        <f t="shared" si="5"/>
        <v>41993</v>
      </c>
      <c r="B24" s="6">
        <f t="shared" si="6"/>
        <v>42024</v>
      </c>
      <c r="C24" s="6">
        <f t="shared" si="7"/>
        <v>42055</v>
      </c>
      <c r="D24" s="6">
        <f t="shared" si="8"/>
        <v>42083</v>
      </c>
      <c r="E24" s="6">
        <f t="shared" si="9"/>
        <v>42114</v>
      </c>
      <c r="F24" s="6">
        <f t="shared" si="10"/>
        <v>42144</v>
      </c>
      <c r="G24" s="6">
        <f t="shared" si="11"/>
        <v>42175</v>
      </c>
      <c r="H24" s="10"/>
      <c r="I24" s="6">
        <f t="shared" si="3"/>
        <v>42205</v>
      </c>
      <c r="J24" s="6">
        <f t="shared" si="4"/>
        <v>42236</v>
      </c>
      <c r="K24" s="6">
        <f t="shared" si="12"/>
        <v>42267</v>
      </c>
      <c r="L24" s="6">
        <f t="shared" si="13"/>
        <v>42297</v>
      </c>
      <c r="M24" s="6">
        <f t="shared" si="14"/>
        <v>42328</v>
      </c>
      <c r="N24" s="6">
        <f t="shared" si="15"/>
        <v>42358</v>
      </c>
      <c r="O24" s="6">
        <f t="shared" si="15"/>
        <v>42389</v>
      </c>
    </row>
    <row r="25" spans="1:18" ht="15" customHeight="1" x14ac:dyDescent="0.25">
      <c r="A25" s="6">
        <f t="shared" si="5"/>
        <v>41994</v>
      </c>
      <c r="B25" s="6">
        <f t="shared" si="6"/>
        <v>42025</v>
      </c>
      <c r="C25" s="6">
        <f t="shared" si="7"/>
        <v>42056</v>
      </c>
      <c r="D25" s="6">
        <f t="shared" si="8"/>
        <v>42084</v>
      </c>
      <c r="E25" s="6">
        <f t="shared" si="9"/>
        <v>42115</v>
      </c>
      <c r="F25" s="6">
        <f t="shared" si="10"/>
        <v>42145</v>
      </c>
      <c r="G25" s="6">
        <f t="shared" si="11"/>
        <v>42176</v>
      </c>
      <c r="H25" s="10"/>
      <c r="I25" s="6">
        <f t="shared" si="3"/>
        <v>42206</v>
      </c>
      <c r="J25" s="6">
        <f t="shared" si="4"/>
        <v>42237</v>
      </c>
      <c r="K25" s="6">
        <f t="shared" si="12"/>
        <v>42268</v>
      </c>
      <c r="L25" s="6">
        <f t="shared" si="13"/>
        <v>42298</v>
      </c>
      <c r="M25" s="6">
        <f t="shared" si="14"/>
        <v>42329</v>
      </c>
      <c r="N25" s="6">
        <f t="shared" si="15"/>
        <v>42359</v>
      </c>
      <c r="O25" s="6">
        <f t="shared" si="15"/>
        <v>42390</v>
      </c>
    </row>
    <row r="26" spans="1:18" ht="15" customHeight="1" x14ac:dyDescent="0.25">
      <c r="A26" s="6">
        <f t="shared" si="5"/>
        <v>41995</v>
      </c>
      <c r="B26" s="6">
        <f t="shared" si="6"/>
        <v>42026</v>
      </c>
      <c r="C26" s="6">
        <f t="shared" si="7"/>
        <v>42057</v>
      </c>
      <c r="D26" s="6">
        <f t="shared" si="8"/>
        <v>42085</v>
      </c>
      <c r="E26" s="6">
        <f t="shared" si="9"/>
        <v>42116</v>
      </c>
      <c r="F26" s="6">
        <f t="shared" si="10"/>
        <v>42146</v>
      </c>
      <c r="G26" s="6">
        <f t="shared" si="11"/>
        <v>42177</v>
      </c>
      <c r="H26" s="10"/>
      <c r="I26" s="6">
        <f t="shared" si="3"/>
        <v>42207</v>
      </c>
      <c r="J26" s="6">
        <f t="shared" si="4"/>
        <v>42238</v>
      </c>
      <c r="K26" s="6">
        <f t="shared" si="12"/>
        <v>42269</v>
      </c>
      <c r="L26" s="6">
        <f t="shared" si="13"/>
        <v>42299</v>
      </c>
      <c r="M26" s="6">
        <f t="shared" si="14"/>
        <v>42330</v>
      </c>
      <c r="N26" s="6">
        <f t="shared" si="15"/>
        <v>42360</v>
      </c>
      <c r="O26" s="6">
        <f t="shared" si="15"/>
        <v>42391</v>
      </c>
    </row>
    <row r="27" spans="1:18" ht="15" customHeight="1" x14ac:dyDescent="0.25">
      <c r="A27" s="6">
        <f t="shared" si="5"/>
        <v>41996</v>
      </c>
      <c r="B27" s="6">
        <f t="shared" si="6"/>
        <v>42027</v>
      </c>
      <c r="C27" s="6">
        <f t="shared" si="7"/>
        <v>42058</v>
      </c>
      <c r="D27" s="6">
        <f t="shared" si="8"/>
        <v>42086</v>
      </c>
      <c r="E27" s="6">
        <f t="shared" si="9"/>
        <v>42117</v>
      </c>
      <c r="F27" s="6">
        <f t="shared" si="10"/>
        <v>42147</v>
      </c>
      <c r="G27" s="6">
        <f t="shared" si="11"/>
        <v>42178</v>
      </c>
      <c r="H27" s="10"/>
      <c r="I27" s="6">
        <f t="shared" si="3"/>
        <v>42208</v>
      </c>
      <c r="J27" s="6">
        <f t="shared" si="4"/>
        <v>42239</v>
      </c>
      <c r="K27" s="6">
        <f t="shared" si="12"/>
        <v>42270</v>
      </c>
      <c r="L27" s="6">
        <f t="shared" si="13"/>
        <v>42300</v>
      </c>
      <c r="M27" s="6">
        <f t="shared" si="14"/>
        <v>42331</v>
      </c>
      <c r="N27" s="6">
        <f t="shared" si="15"/>
        <v>42361</v>
      </c>
      <c r="O27" s="6">
        <f t="shared" si="15"/>
        <v>42392</v>
      </c>
    </row>
    <row r="28" spans="1:18" ht="15" customHeight="1" x14ac:dyDescent="0.25">
      <c r="A28" s="6">
        <f t="shared" si="5"/>
        <v>41997</v>
      </c>
      <c r="B28" s="6">
        <f t="shared" si="6"/>
        <v>42028</v>
      </c>
      <c r="C28" s="6">
        <f t="shared" si="7"/>
        <v>42059</v>
      </c>
      <c r="D28" s="6">
        <f t="shared" si="8"/>
        <v>42087</v>
      </c>
      <c r="E28" s="6">
        <f t="shared" si="9"/>
        <v>42118</v>
      </c>
      <c r="F28" s="6">
        <f t="shared" si="10"/>
        <v>42148</v>
      </c>
      <c r="G28" s="6">
        <f t="shared" si="11"/>
        <v>42179</v>
      </c>
      <c r="H28" s="10"/>
      <c r="I28" s="6">
        <f t="shared" si="3"/>
        <v>42209</v>
      </c>
      <c r="J28" s="6">
        <f t="shared" si="4"/>
        <v>42240</v>
      </c>
      <c r="K28" s="6">
        <f t="shared" si="12"/>
        <v>42271</v>
      </c>
      <c r="L28" s="6">
        <f t="shared" si="13"/>
        <v>42301</v>
      </c>
      <c r="M28" s="6">
        <f t="shared" si="14"/>
        <v>42332</v>
      </c>
      <c r="N28" s="6">
        <f t="shared" si="15"/>
        <v>42362</v>
      </c>
      <c r="O28" s="6">
        <f t="shared" si="15"/>
        <v>42393</v>
      </c>
    </row>
    <row r="29" spans="1:18" ht="15" customHeight="1" x14ac:dyDescent="0.25">
      <c r="A29" s="6">
        <f t="shared" si="5"/>
        <v>41998</v>
      </c>
      <c r="B29" s="6">
        <f t="shared" si="6"/>
        <v>42029</v>
      </c>
      <c r="C29" s="6">
        <f t="shared" si="7"/>
        <v>42060</v>
      </c>
      <c r="D29" s="6">
        <f t="shared" si="8"/>
        <v>42088</v>
      </c>
      <c r="E29" s="6">
        <f t="shared" si="9"/>
        <v>42119</v>
      </c>
      <c r="F29" s="6">
        <f t="shared" si="10"/>
        <v>42149</v>
      </c>
      <c r="G29" s="6">
        <f t="shared" si="11"/>
        <v>42180</v>
      </c>
      <c r="H29" s="10"/>
      <c r="I29" s="6">
        <f t="shared" si="3"/>
        <v>42210</v>
      </c>
      <c r="J29" s="6">
        <f t="shared" si="4"/>
        <v>42241</v>
      </c>
      <c r="K29" s="6">
        <f t="shared" si="12"/>
        <v>42272</v>
      </c>
      <c r="L29" s="6">
        <f t="shared" si="13"/>
        <v>42302</v>
      </c>
      <c r="M29" s="6">
        <f t="shared" si="14"/>
        <v>42333</v>
      </c>
      <c r="N29" s="6">
        <f t="shared" si="15"/>
        <v>42363</v>
      </c>
      <c r="O29" s="6">
        <f t="shared" si="15"/>
        <v>42394</v>
      </c>
    </row>
    <row r="30" spans="1:18" ht="15" customHeight="1" x14ac:dyDescent="0.25">
      <c r="A30" s="6">
        <f t="shared" si="5"/>
        <v>41999</v>
      </c>
      <c r="B30" s="6">
        <f t="shared" si="6"/>
        <v>42030</v>
      </c>
      <c r="C30" s="6">
        <f t="shared" si="7"/>
        <v>42061</v>
      </c>
      <c r="D30" s="6">
        <f t="shared" si="8"/>
        <v>42089</v>
      </c>
      <c r="E30" s="6">
        <f t="shared" si="9"/>
        <v>42120</v>
      </c>
      <c r="F30" s="6">
        <f t="shared" si="10"/>
        <v>42150</v>
      </c>
      <c r="G30" s="6">
        <f t="shared" si="11"/>
        <v>42181</v>
      </c>
      <c r="H30" s="10"/>
      <c r="I30" s="6">
        <f t="shared" si="3"/>
        <v>42211</v>
      </c>
      <c r="J30" s="6">
        <f t="shared" si="4"/>
        <v>42242</v>
      </c>
      <c r="K30" s="6">
        <f t="shared" si="12"/>
        <v>42273</v>
      </c>
      <c r="L30" s="6">
        <f t="shared" si="13"/>
        <v>42303</v>
      </c>
      <c r="M30" s="6">
        <f t="shared" si="14"/>
        <v>42334</v>
      </c>
      <c r="N30" s="6">
        <f t="shared" si="15"/>
        <v>42364</v>
      </c>
      <c r="O30" s="6">
        <f t="shared" si="15"/>
        <v>42395</v>
      </c>
    </row>
    <row r="31" spans="1:18" ht="15" customHeight="1" x14ac:dyDescent="0.25">
      <c r="A31" s="6">
        <f t="shared" si="5"/>
        <v>42000</v>
      </c>
      <c r="B31" s="6">
        <f t="shared" si="6"/>
        <v>42031</v>
      </c>
      <c r="C31" s="6">
        <f t="shared" si="7"/>
        <v>42062</v>
      </c>
      <c r="D31" s="6">
        <f t="shared" si="8"/>
        <v>42090</v>
      </c>
      <c r="E31" s="6">
        <f t="shared" si="9"/>
        <v>42121</v>
      </c>
      <c r="F31" s="6">
        <f t="shared" si="10"/>
        <v>42151</v>
      </c>
      <c r="G31" s="6">
        <f t="shared" si="11"/>
        <v>42182</v>
      </c>
      <c r="H31" s="10"/>
      <c r="I31" s="6">
        <f t="shared" si="3"/>
        <v>42212</v>
      </c>
      <c r="J31" s="6">
        <f t="shared" si="4"/>
        <v>42243</v>
      </c>
      <c r="K31" s="6">
        <f t="shared" si="12"/>
        <v>42274</v>
      </c>
      <c r="L31" s="6">
        <f t="shared" si="13"/>
        <v>42304</v>
      </c>
      <c r="M31" s="6">
        <f t="shared" si="14"/>
        <v>42335</v>
      </c>
      <c r="N31" s="6">
        <f t="shared" si="15"/>
        <v>42365</v>
      </c>
      <c r="O31" s="6">
        <f t="shared" si="15"/>
        <v>42396</v>
      </c>
    </row>
    <row r="32" spans="1:18" ht="15" customHeight="1" x14ac:dyDescent="0.25">
      <c r="A32" s="6">
        <f t="shared" si="5"/>
        <v>42001</v>
      </c>
      <c r="B32" s="6">
        <f t="shared" si="6"/>
        <v>42032</v>
      </c>
      <c r="C32" s="6">
        <f t="shared" si="7"/>
        <v>42063</v>
      </c>
      <c r="D32" s="6">
        <f t="shared" si="8"/>
        <v>42091</v>
      </c>
      <c r="E32" s="6">
        <f t="shared" si="9"/>
        <v>42122</v>
      </c>
      <c r="F32" s="6">
        <f t="shared" si="10"/>
        <v>42152</v>
      </c>
      <c r="G32" s="6">
        <f t="shared" si="11"/>
        <v>42183</v>
      </c>
      <c r="H32" s="10"/>
      <c r="I32" s="6">
        <f t="shared" si="3"/>
        <v>42213</v>
      </c>
      <c r="J32" s="6">
        <f t="shared" si="4"/>
        <v>42244</v>
      </c>
      <c r="K32" s="6">
        <f t="shared" si="12"/>
        <v>42275</v>
      </c>
      <c r="L32" s="6">
        <f t="shared" si="13"/>
        <v>42305</v>
      </c>
      <c r="M32" s="6">
        <f t="shared" si="14"/>
        <v>42336</v>
      </c>
      <c r="N32" s="6">
        <f t="shared" si="15"/>
        <v>42366</v>
      </c>
      <c r="O32" s="6">
        <f t="shared" si="15"/>
        <v>42397</v>
      </c>
    </row>
    <row r="33" spans="1:15" ht="15" customHeight="1" x14ac:dyDescent="0.25">
      <c r="A33" s="6">
        <f t="shared" si="5"/>
        <v>42002</v>
      </c>
      <c r="B33" s="6">
        <f t="shared" si="6"/>
        <v>42033</v>
      </c>
      <c r="C33" s="6" t="str">
        <f t="shared" si="7"/>
        <v/>
      </c>
      <c r="D33" s="6">
        <f t="shared" si="8"/>
        <v>42092</v>
      </c>
      <c r="E33" s="6">
        <f t="shared" si="9"/>
        <v>42123</v>
      </c>
      <c r="F33" s="6">
        <f t="shared" si="10"/>
        <v>42153</v>
      </c>
      <c r="G33" s="6">
        <f t="shared" si="11"/>
        <v>42184</v>
      </c>
      <c r="H33" s="10"/>
      <c r="I33" s="6">
        <f t="shared" si="3"/>
        <v>42214</v>
      </c>
      <c r="J33" s="6">
        <f t="shared" si="4"/>
        <v>42245</v>
      </c>
      <c r="K33" s="6">
        <f t="shared" si="12"/>
        <v>42276</v>
      </c>
      <c r="L33" s="6">
        <f t="shared" si="13"/>
        <v>42306</v>
      </c>
      <c r="M33" s="6">
        <f t="shared" si="14"/>
        <v>42337</v>
      </c>
      <c r="N33" s="6">
        <f t="shared" si="15"/>
        <v>42367</v>
      </c>
      <c r="O33" s="6">
        <f t="shared" si="15"/>
        <v>42398</v>
      </c>
    </row>
    <row r="34" spans="1:15" ht="15" customHeight="1" x14ac:dyDescent="0.25">
      <c r="A34" s="6">
        <f t="shared" si="5"/>
        <v>42003</v>
      </c>
      <c r="B34" s="6">
        <f t="shared" si="6"/>
        <v>42034</v>
      </c>
      <c r="C34" s="6" t="str">
        <f t="shared" si="7"/>
        <v/>
      </c>
      <c r="D34" s="6">
        <f t="shared" si="8"/>
        <v>42093</v>
      </c>
      <c r="E34" s="6">
        <f t="shared" si="9"/>
        <v>42124</v>
      </c>
      <c r="F34" s="6">
        <f t="shared" si="10"/>
        <v>42154</v>
      </c>
      <c r="G34" s="6">
        <f t="shared" si="11"/>
        <v>42185</v>
      </c>
      <c r="H34" s="10"/>
      <c r="I34" s="6">
        <f t="shared" si="3"/>
        <v>42215</v>
      </c>
      <c r="J34" s="6">
        <f t="shared" si="4"/>
        <v>42246</v>
      </c>
      <c r="K34" s="6">
        <f t="shared" si="12"/>
        <v>42277</v>
      </c>
      <c r="L34" s="6">
        <f t="shared" si="13"/>
        <v>42307</v>
      </c>
      <c r="M34" s="6">
        <f t="shared" si="14"/>
        <v>42338</v>
      </c>
      <c r="N34" s="6">
        <f t="shared" si="15"/>
        <v>42368</v>
      </c>
      <c r="O34" s="6">
        <f t="shared" si="15"/>
        <v>42399</v>
      </c>
    </row>
    <row r="35" spans="1:15" ht="15" customHeight="1" x14ac:dyDescent="0.25">
      <c r="A35" s="6">
        <f t="shared" si="5"/>
        <v>42004</v>
      </c>
      <c r="B35" s="6">
        <f t="shared" si="6"/>
        <v>42035</v>
      </c>
      <c r="C35" s="6"/>
      <c r="D35" s="6">
        <f t="shared" si="8"/>
        <v>42094</v>
      </c>
      <c r="E35" s="6" t="str">
        <f t="shared" si="9"/>
        <v/>
      </c>
      <c r="F35" s="6">
        <f t="shared" si="10"/>
        <v>42155</v>
      </c>
      <c r="G35" s="6" t="str">
        <f t="shared" si="11"/>
        <v/>
      </c>
      <c r="H35" s="8"/>
      <c r="I35" s="6">
        <f t="shared" si="3"/>
        <v>42216</v>
      </c>
      <c r="J35" s="6">
        <f t="shared" si="4"/>
        <v>42247</v>
      </c>
      <c r="K35" s="6" t="str">
        <f t="shared" si="12"/>
        <v/>
      </c>
      <c r="L35" s="6">
        <f t="shared" si="13"/>
        <v>42308</v>
      </c>
      <c r="M35" s="6" t="str">
        <f t="shared" si="14"/>
        <v/>
      </c>
      <c r="N35" s="6">
        <f t="shared" si="15"/>
        <v>42369</v>
      </c>
      <c r="O35" s="6">
        <f t="shared" si="15"/>
        <v>42400</v>
      </c>
    </row>
    <row r="36" spans="1:15" ht="6" customHeight="1" thickBot="1" x14ac:dyDescent="0.3">
      <c r="A36" s="7"/>
      <c r="B36" s="7"/>
      <c r="C36" s="16"/>
      <c r="D36" s="7"/>
      <c r="E36" s="7"/>
      <c r="F36" s="7"/>
      <c r="G36" s="7"/>
      <c r="H36" s="10"/>
      <c r="I36" s="7"/>
      <c r="J36" s="7"/>
      <c r="K36" s="7"/>
      <c r="L36" s="7"/>
      <c r="M36" s="7"/>
      <c r="N36" s="7"/>
      <c r="O36" s="7"/>
    </row>
    <row r="37" spans="1:15" ht="15" customHeight="1" thickBot="1" x14ac:dyDescent="0.3">
      <c r="B37" s="2"/>
    </row>
    <row r="38" spans="1:15" ht="15" customHeight="1" thickBot="1" x14ac:dyDescent="0.3">
      <c r="B38" s="23" t="s">
        <v>0</v>
      </c>
      <c r="H38" s="1"/>
      <c r="I38" s="3"/>
    </row>
    <row r="39" spans="1:15" ht="15" customHeight="1" thickBot="1" x14ac:dyDescent="0.3">
      <c r="I39" s="3"/>
    </row>
    <row r="40" spans="1:15" ht="15" customHeight="1" thickBot="1" x14ac:dyDescent="0.3">
      <c r="B40" s="13" t="s">
        <v>1</v>
      </c>
      <c r="D40" s="1" t="s">
        <v>1</v>
      </c>
    </row>
    <row r="41" spans="1:15" ht="15.75" thickBot="1" x14ac:dyDescent="0.3">
      <c r="C41" s="1"/>
    </row>
    <row r="42" spans="1:15" ht="15.75" thickBot="1" x14ac:dyDescent="0.3">
      <c r="B42" s="12" t="s">
        <v>1</v>
      </c>
    </row>
    <row r="43" spans="1:15" x14ac:dyDescent="0.25">
      <c r="M43" s="18"/>
    </row>
  </sheetData>
  <sheetProtection formatColumns="0" formatRows="0"/>
  <mergeCells count="3">
    <mergeCell ref="B2:G2"/>
    <mergeCell ref="I2:N2"/>
    <mergeCell ref="Q6:R6"/>
  </mergeCells>
  <conditionalFormatting sqref="I5:O36 A5:G36">
    <cfRule type="expression" priority="29" stopIfTrue="1">
      <formula>""</formula>
    </cfRule>
    <cfRule type="expression" dxfId="2" priority="30" stopIfTrue="1">
      <formula>WEEKDAY(A5)=IF($B$42="Dimanche",1,IF($B$42="Lundi",2,IF($B$42="Mardi",3,IF($B$42="Mercredi",4,IF($B$42="Jeudi",5,IF($B$42="Vendredi",6,IF($B$42="Samedi",7,"")))))))</formula>
    </cfRule>
    <cfRule type="expression" dxfId="1" priority="31" stopIfTrue="1">
      <formula>WEEKDAY(A5)=IF($B$38="Dimanche",1,IF($B$38="Lundi",2,IF($B$38="Mardi",3,IF($B$38="Mercredi",4,IF($B$38="Jeudi",5,IF($B$38="Vendredi",6,IF($B$38="Samedi",7,"")))))))</formula>
    </cfRule>
    <cfRule type="expression" dxfId="0" priority="32" stopIfTrue="1">
      <formula>WEEKDAY(A5)=IF($B$40="Dimanche",1,IF($B$40="Lundi",2,IF($B$40="Mardi",3,IF($B$40="Mercredi",4,IF($B$40="Jeudi",5,IF($B$40="Vendredi",6,IF($B$40="Samedi",7,"")))))))</formula>
    </cfRule>
  </conditionalFormatting>
  <dataValidations xWindow="1111" yWindow="862" count="2">
    <dataValidation type="list" allowBlank="1" showInputMessage="1" showErrorMessage="1" sqref="D40">
      <formula1>"Dimanche,Lundi,Mardi,Mercredi,Jeudi,Vendredi,Samedi, "</formula1>
    </dataValidation>
    <dataValidation type="list" allowBlank="1" showInputMessage="1" showErrorMessage="1" errorTitle="ATTENTION" error="Vous devez choisir une ligne." promptTitle="Attention" prompt="Veuillez cliquez sur une des lignes pour choisir votre jour. La ligne vide représente aucun jour." sqref="B40 B38 B42">
      <formula1>"Dimanche,Lundi,Mardi,Mercredi,Jeudi,Vendredi,Samedi, "</formula1>
    </dataValidation>
  </dataValidations>
  <printOptions horizontalCentered="1" verticalCentered="1"/>
  <pageMargins left="0" right="0" top="0" bottom="0" header="0" footer="0"/>
  <pageSetup paperSize="9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6"/>
  <sheetViews>
    <sheetView view="pageBreakPreview" zoomScale="85" zoomScaleNormal="100" zoomScaleSheetLayoutView="85" workbookViewId="0">
      <selection activeCell="H7" sqref="H7"/>
    </sheetView>
  </sheetViews>
  <sheetFormatPr baseColWidth="10" defaultRowHeight="15" x14ac:dyDescent="0.25"/>
  <cols>
    <col min="1" max="1" width="6.5703125" customWidth="1"/>
    <col min="2" max="2" width="5.42578125" customWidth="1"/>
    <col min="3" max="3" width="5.140625" customWidth="1"/>
    <col min="4" max="4" width="25" customWidth="1"/>
    <col min="5" max="16" width="10.140625" customWidth="1"/>
  </cols>
  <sheetData>
    <row r="1" spans="1:39" ht="21" x14ac:dyDescent="0.35">
      <c r="A1" s="45" t="s">
        <v>92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</row>
    <row r="2" spans="1:39" ht="16.5" thickBot="1" x14ac:dyDescent="0.3">
      <c r="E2" s="44" t="s">
        <v>91</v>
      </c>
      <c r="F2" s="44"/>
      <c r="G2" s="44"/>
      <c r="H2" s="44"/>
      <c r="I2" s="44"/>
      <c r="J2" s="44"/>
      <c r="K2" s="44"/>
      <c r="L2" s="44" t="s">
        <v>90</v>
      </c>
      <c r="M2" s="44"/>
      <c r="N2" s="44"/>
      <c r="O2" s="44"/>
      <c r="P2" s="44"/>
      <c r="Q2" s="44"/>
      <c r="R2" s="44"/>
      <c r="S2" s="44" t="s">
        <v>89</v>
      </c>
      <c r="T2" s="44"/>
      <c r="U2" s="44"/>
      <c r="V2" s="44"/>
      <c r="W2" s="44"/>
      <c r="X2" s="44"/>
      <c r="Y2" s="44"/>
      <c r="Z2" s="44" t="s">
        <v>88</v>
      </c>
      <c r="AA2" s="44"/>
      <c r="AB2" s="44"/>
      <c r="AC2" s="44"/>
      <c r="AD2" s="44"/>
      <c r="AE2" s="44"/>
      <c r="AF2" s="44"/>
      <c r="AG2" s="44" t="s">
        <v>87</v>
      </c>
      <c r="AH2" s="44"/>
      <c r="AI2" s="44"/>
      <c r="AJ2" s="44"/>
      <c r="AK2" s="44"/>
      <c r="AL2" s="44"/>
      <c r="AM2" s="44"/>
    </row>
    <row r="3" spans="1:39" ht="38.25" thickBot="1" x14ac:dyDescent="0.35">
      <c r="A3" s="58" t="s">
        <v>86</v>
      </c>
      <c r="B3" s="59"/>
      <c r="C3" s="59"/>
      <c r="D3" s="60"/>
      <c r="E3" s="55" t="s">
        <v>85</v>
      </c>
      <c r="F3" s="56" t="s">
        <v>84</v>
      </c>
      <c r="G3" s="56" t="s">
        <v>83</v>
      </c>
      <c r="H3" s="56" t="s">
        <v>82</v>
      </c>
      <c r="I3" s="56" t="s">
        <v>81</v>
      </c>
      <c r="J3" s="56" t="s">
        <v>80</v>
      </c>
      <c r="K3" s="57" t="s">
        <v>79</v>
      </c>
      <c r="L3" s="55" t="s">
        <v>85</v>
      </c>
      <c r="M3" s="56" t="s">
        <v>84</v>
      </c>
      <c r="N3" s="56" t="s">
        <v>83</v>
      </c>
      <c r="O3" s="56" t="s">
        <v>82</v>
      </c>
      <c r="P3" s="56" t="s">
        <v>81</v>
      </c>
      <c r="Q3" s="56" t="s">
        <v>80</v>
      </c>
      <c r="R3" s="57" t="s">
        <v>79</v>
      </c>
      <c r="S3" s="55" t="s">
        <v>85</v>
      </c>
      <c r="T3" s="56" t="s">
        <v>84</v>
      </c>
      <c r="U3" s="56" t="s">
        <v>83</v>
      </c>
      <c r="V3" s="56" t="s">
        <v>82</v>
      </c>
      <c r="W3" s="56" t="s">
        <v>81</v>
      </c>
      <c r="X3" s="56" t="s">
        <v>80</v>
      </c>
      <c r="Y3" s="57" t="s">
        <v>79</v>
      </c>
      <c r="Z3" s="55" t="s">
        <v>85</v>
      </c>
      <c r="AA3" s="56" t="s">
        <v>84</v>
      </c>
      <c r="AB3" s="56" t="s">
        <v>83</v>
      </c>
      <c r="AC3" s="56" t="s">
        <v>82</v>
      </c>
      <c r="AD3" s="56" t="s">
        <v>81</v>
      </c>
      <c r="AE3" s="56" t="s">
        <v>80</v>
      </c>
      <c r="AF3" s="57" t="s">
        <v>79</v>
      </c>
      <c r="AG3" s="55" t="s">
        <v>85</v>
      </c>
      <c r="AH3" s="56" t="s">
        <v>84</v>
      </c>
      <c r="AI3" s="56" t="s">
        <v>83</v>
      </c>
      <c r="AJ3" s="56" t="s">
        <v>82</v>
      </c>
      <c r="AK3" s="56" t="s">
        <v>81</v>
      </c>
      <c r="AL3" s="56" t="s">
        <v>80</v>
      </c>
      <c r="AM3" s="57" t="s">
        <v>79</v>
      </c>
    </row>
    <row r="4" spans="1:39" ht="18.75" customHeight="1" x14ac:dyDescent="0.25">
      <c r="A4" s="61" t="s">
        <v>22</v>
      </c>
      <c r="B4" s="62" t="s">
        <v>70</v>
      </c>
      <c r="C4" s="63" t="s">
        <v>69</v>
      </c>
      <c r="D4" s="63"/>
      <c r="E4" s="70"/>
      <c r="F4" s="71"/>
      <c r="G4" s="71"/>
      <c r="H4" s="71"/>
      <c r="I4" s="71"/>
      <c r="J4" s="71"/>
      <c r="K4" s="72"/>
      <c r="L4" s="70"/>
      <c r="M4" s="71"/>
      <c r="N4" s="71"/>
      <c r="O4" s="71"/>
      <c r="P4" s="71"/>
      <c r="Q4" s="71"/>
      <c r="R4" s="72"/>
      <c r="S4" s="70"/>
      <c r="T4" s="71"/>
      <c r="U4" s="71"/>
      <c r="V4" s="71"/>
      <c r="W4" s="71"/>
      <c r="X4" s="71"/>
      <c r="Y4" s="72"/>
      <c r="Z4" s="70"/>
      <c r="AA4" s="71"/>
      <c r="AB4" s="71"/>
      <c r="AC4" s="71"/>
      <c r="AD4" s="71"/>
      <c r="AE4" s="71"/>
      <c r="AF4" s="72"/>
      <c r="AG4" s="70"/>
      <c r="AH4" s="71"/>
      <c r="AI4" s="71"/>
      <c r="AJ4" s="71"/>
      <c r="AK4" s="71"/>
      <c r="AL4" s="71"/>
      <c r="AM4" s="72"/>
    </row>
    <row r="5" spans="1:39" ht="18.75" customHeight="1" x14ac:dyDescent="0.25">
      <c r="A5" s="61"/>
      <c r="B5" s="62"/>
      <c r="C5" s="63" t="s">
        <v>68</v>
      </c>
      <c r="D5" s="63"/>
      <c r="E5" s="70"/>
      <c r="F5" s="71"/>
      <c r="G5" s="71"/>
      <c r="H5" s="71"/>
      <c r="I5" s="71"/>
      <c r="J5" s="71"/>
      <c r="K5" s="72"/>
      <c r="L5" s="70"/>
      <c r="M5" s="71"/>
      <c r="N5" s="71"/>
      <c r="O5" s="71"/>
      <c r="P5" s="71"/>
      <c r="Q5" s="71"/>
      <c r="R5" s="72"/>
      <c r="S5" s="70"/>
      <c r="T5" s="71"/>
      <c r="U5" s="71"/>
      <c r="V5" s="71"/>
      <c r="W5" s="71"/>
      <c r="X5" s="71"/>
      <c r="Y5" s="72"/>
      <c r="Z5" s="70"/>
      <c r="AA5" s="71"/>
      <c r="AB5" s="71"/>
      <c r="AC5" s="71"/>
      <c r="AD5" s="71"/>
      <c r="AE5" s="71"/>
      <c r="AF5" s="72"/>
      <c r="AG5" s="70"/>
      <c r="AH5" s="71"/>
      <c r="AI5" s="71"/>
      <c r="AJ5" s="71"/>
      <c r="AK5" s="71"/>
      <c r="AL5" s="71"/>
      <c r="AM5" s="72"/>
    </row>
    <row r="6" spans="1:39" ht="18.75" customHeight="1" x14ac:dyDescent="0.25">
      <c r="A6" s="61"/>
      <c r="B6" s="62"/>
      <c r="C6" s="63" t="s">
        <v>66</v>
      </c>
      <c r="D6" s="63"/>
      <c r="E6" s="70"/>
      <c r="F6" s="71"/>
      <c r="G6" s="71"/>
      <c r="H6" s="71"/>
      <c r="I6" s="71"/>
      <c r="J6" s="71"/>
      <c r="K6" s="72"/>
      <c r="L6" s="70"/>
      <c r="M6" s="71"/>
      <c r="N6" s="71"/>
      <c r="O6" s="71"/>
      <c r="P6" s="71"/>
      <c r="Q6" s="71"/>
      <c r="R6" s="72"/>
      <c r="S6" s="70"/>
      <c r="T6" s="71"/>
      <c r="U6" s="71"/>
      <c r="V6" s="71"/>
      <c r="W6" s="71"/>
      <c r="X6" s="71"/>
      <c r="Y6" s="72"/>
      <c r="Z6" s="70"/>
      <c r="AA6" s="71"/>
      <c r="AB6" s="71"/>
      <c r="AC6" s="71"/>
      <c r="AD6" s="71"/>
      <c r="AE6" s="71"/>
      <c r="AF6" s="72"/>
      <c r="AG6" s="70"/>
      <c r="AH6" s="71"/>
      <c r="AI6" s="71"/>
      <c r="AJ6" s="71"/>
      <c r="AK6" s="71"/>
      <c r="AL6" s="71"/>
      <c r="AM6" s="72"/>
    </row>
    <row r="7" spans="1:39" ht="18.75" customHeight="1" x14ac:dyDescent="0.25">
      <c r="A7" s="61"/>
      <c r="B7" s="62"/>
      <c r="C7" s="63" t="s">
        <v>65</v>
      </c>
      <c r="D7" s="63"/>
      <c r="E7" s="70"/>
      <c r="F7" s="71"/>
      <c r="G7" s="71"/>
      <c r="H7" s="71"/>
      <c r="I7" s="71"/>
      <c r="J7" s="71"/>
      <c r="K7" s="72"/>
      <c r="L7" s="70"/>
      <c r="M7" s="71"/>
      <c r="N7" s="71"/>
      <c r="O7" s="71"/>
      <c r="P7" s="71"/>
      <c r="Q7" s="71"/>
      <c r="R7" s="72"/>
      <c r="S7" s="70"/>
      <c r="T7" s="71"/>
      <c r="U7" s="71"/>
      <c r="V7" s="71"/>
      <c r="W7" s="71"/>
      <c r="X7" s="71"/>
      <c r="Y7" s="72"/>
      <c r="Z7" s="70"/>
      <c r="AA7" s="71"/>
      <c r="AB7" s="71"/>
      <c r="AC7" s="71"/>
      <c r="AD7" s="71"/>
      <c r="AE7" s="71"/>
      <c r="AF7" s="72"/>
      <c r="AG7" s="70"/>
      <c r="AH7" s="71"/>
      <c r="AI7" s="71"/>
      <c r="AJ7" s="71"/>
      <c r="AK7" s="71"/>
      <c r="AL7" s="71"/>
      <c r="AM7" s="72"/>
    </row>
    <row r="8" spans="1:39" ht="18.75" customHeight="1" x14ac:dyDescent="0.25">
      <c r="A8" s="61"/>
      <c r="B8" s="62"/>
      <c r="C8" s="63" t="s">
        <v>64</v>
      </c>
      <c r="D8" s="63"/>
      <c r="E8" s="70"/>
      <c r="F8" s="71"/>
      <c r="G8" s="71"/>
      <c r="H8" s="71"/>
      <c r="I8" s="71"/>
      <c r="J8" s="71"/>
      <c r="K8" s="72"/>
      <c r="L8" s="70"/>
      <c r="M8" s="71"/>
      <c r="N8" s="71"/>
      <c r="O8" s="71"/>
      <c r="P8" s="71"/>
      <c r="Q8" s="71"/>
      <c r="R8" s="72"/>
      <c r="S8" s="70"/>
      <c r="T8" s="71"/>
      <c r="U8" s="71"/>
      <c r="V8" s="71"/>
      <c r="W8" s="71"/>
      <c r="X8" s="71"/>
      <c r="Y8" s="72"/>
      <c r="Z8" s="70"/>
      <c r="AA8" s="71"/>
      <c r="AB8" s="71"/>
      <c r="AC8" s="71"/>
      <c r="AD8" s="71"/>
      <c r="AE8" s="71"/>
      <c r="AF8" s="72"/>
      <c r="AG8" s="70"/>
      <c r="AH8" s="71"/>
      <c r="AI8" s="71"/>
      <c r="AJ8" s="71"/>
      <c r="AK8" s="71"/>
      <c r="AL8" s="71"/>
      <c r="AM8" s="72"/>
    </row>
    <row r="9" spans="1:39" ht="18.75" customHeight="1" x14ac:dyDescent="0.25">
      <c r="A9" s="61"/>
      <c r="B9" s="64" t="s">
        <v>63</v>
      </c>
      <c r="C9" s="64"/>
      <c r="D9" s="64"/>
      <c r="E9" s="73">
        <f>SUM(E4:E8)</f>
        <v>0</v>
      </c>
      <c r="F9" s="74">
        <f>SUM(F4:F8)</f>
        <v>0</v>
      </c>
      <c r="G9" s="74">
        <f>SUM(G4:G8)</f>
        <v>0</v>
      </c>
      <c r="H9" s="74">
        <f>SUM(H4:H8)</f>
        <v>0</v>
      </c>
      <c r="I9" s="74">
        <f>SUM(I4:I8)</f>
        <v>0</v>
      </c>
      <c r="J9" s="74">
        <f>SUM(J4:J8)</f>
        <v>0</v>
      </c>
      <c r="K9" s="75">
        <f>SUM(K4:K8)</f>
        <v>0</v>
      </c>
      <c r="L9" s="73">
        <f>SUM(L4:L8)</f>
        <v>0</v>
      </c>
      <c r="M9" s="74">
        <f>SUM(M4:M8)</f>
        <v>0</v>
      </c>
      <c r="N9" s="74">
        <f>SUM(N4:N8)</f>
        <v>0</v>
      </c>
      <c r="O9" s="74">
        <f>SUM(O4:O8)</f>
        <v>0</v>
      </c>
      <c r="P9" s="74">
        <f>SUM(P4:P8)</f>
        <v>0</v>
      </c>
      <c r="Q9" s="74">
        <f>SUM(Q4:Q8)</f>
        <v>0</v>
      </c>
      <c r="R9" s="75">
        <f>SUM(R4:R8)</f>
        <v>0</v>
      </c>
      <c r="S9" s="73">
        <f>SUM(S4:S8)</f>
        <v>0</v>
      </c>
      <c r="T9" s="74">
        <f>SUM(T4:T8)</f>
        <v>0</v>
      </c>
      <c r="U9" s="74">
        <f>SUM(U4:U8)</f>
        <v>0</v>
      </c>
      <c r="V9" s="74">
        <f>SUM(V4:V8)</f>
        <v>0</v>
      </c>
      <c r="W9" s="74">
        <f>SUM(W4:W8)</f>
        <v>0</v>
      </c>
      <c r="X9" s="74">
        <f>SUM(X4:X8)</f>
        <v>0</v>
      </c>
      <c r="Y9" s="75">
        <f>SUM(Y4:Y8)</f>
        <v>0</v>
      </c>
      <c r="Z9" s="73">
        <f>SUM(Z4:Z8)</f>
        <v>0</v>
      </c>
      <c r="AA9" s="74">
        <f>SUM(AA4:AA8)</f>
        <v>0</v>
      </c>
      <c r="AB9" s="74">
        <f>SUM(AB4:AB8)</f>
        <v>0</v>
      </c>
      <c r="AC9" s="74">
        <f>SUM(AC4:AC8)</f>
        <v>0</v>
      </c>
      <c r="AD9" s="74">
        <f>SUM(AD4:AD8)</f>
        <v>0</v>
      </c>
      <c r="AE9" s="74">
        <f>SUM(AE4:AE8)</f>
        <v>0</v>
      </c>
      <c r="AF9" s="75">
        <f>SUM(AF4:AF8)</f>
        <v>0</v>
      </c>
      <c r="AG9" s="73">
        <f>SUM(AG4:AG8)</f>
        <v>0</v>
      </c>
      <c r="AH9" s="74">
        <f>SUM(AH4:AH8)</f>
        <v>0</v>
      </c>
      <c r="AI9" s="74">
        <f>SUM(AI4:AI8)</f>
        <v>0</v>
      </c>
      <c r="AJ9" s="74">
        <f>SUM(AJ4:AJ8)</f>
        <v>0</v>
      </c>
      <c r="AK9" s="74">
        <f>SUM(AK4:AK8)</f>
        <v>0</v>
      </c>
      <c r="AL9" s="74">
        <f>SUM(AL4:AL8)</f>
        <v>0</v>
      </c>
      <c r="AM9" s="75">
        <f>SUM(AM4:AM8)</f>
        <v>0</v>
      </c>
    </row>
    <row r="10" spans="1:39" ht="9" customHeight="1" x14ac:dyDescent="0.25">
      <c r="A10" s="61"/>
      <c r="B10" s="65"/>
      <c r="C10" s="65"/>
      <c r="D10" s="65"/>
      <c r="E10" s="76"/>
      <c r="F10" s="77"/>
      <c r="G10" s="77"/>
      <c r="H10" s="77"/>
      <c r="I10" s="77"/>
      <c r="J10" s="77"/>
      <c r="K10" s="78"/>
      <c r="L10" s="76"/>
      <c r="M10" s="77"/>
      <c r="N10" s="77"/>
      <c r="O10" s="77"/>
      <c r="P10" s="77"/>
      <c r="Q10" s="77"/>
      <c r="R10" s="78"/>
      <c r="S10" s="76"/>
      <c r="T10" s="77"/>
      <c r="U10" s="77"/>
      <c r="V10" s="77"/>
      <c r="W10" s="77"/>
      <c r="X10" s="77"/>
      <c r="Y10" s="78"/>
      <c r="Z10" s="76"/>
      <c r="AA10" s="77"/>
      <c r="AB10" s="77"/>
      <c r="AC10" s="77"/>
      <c r="AD10" s="77"/>
      <c r="AE10" s="77"/>
      <c r="AF10" s="78"/>
      <c r="AG10" s="76"/>
      <c r="AH10" s="77"/>
      <c r="AI10" s="77"/>
      <c r="AJ10" s="77"/>
      <c r="AK10" s="77"/>
      <c r="AL10" s="77"/>
      <c r="AM10" s="78"/>
    </row>
    <row r="11" spans="1:39" ht="18.75" customHeight="1" x14ac:dyDescent="0.25">
      <c r="A11" s="61"/>
      <c r="B11" s="62" t="s">
        <v>62</v>
      </c>
      <c r="C11" s="63" t="s">
        <v>60</v>
      </c>
      <c r="D11" s="63"/>
      <c r="E11" s="70"/>
      <c r="F11" s="71"/>
      <c r="G11" s="71"/>
      <c r="H11" s="71"/>
      <c r="I11" s="71"/>
      <c r="J11" s="71"/>
      <c r="K11" s="72"/>
      <c r="L11" s="70"/>
      <c r="M11" s="71"/>
      <c r="N11" s="71"/>
      <c r="O11" s="71"/>
      <c r="P11" s="71"/>
      <c r="Q11" s="71"/>
      <c r="R11" s="72"/>
      <c r="S11" s="70"/>
      <c r="T11" s="71"/>
      <c r="U11" s="71"/>
      <c r="V11" s="71"/>
      <c r="W11" s="71"/>
      <c r="X11" s="71"/>
      <c r="Y11" s="72"/>
      <c r="Z11" s="70"/>
      <c r="AA11" s="71"/>
      <c r="AB11" s="71"/>
      <c r="AC11" s="71"/>
      <c r="AD11" s="71"/>
      <c r="AE11" s="71"/>
      <c r="AF11" s="72"/>
      <c r="AG11" s="70"/>
      <c r="AH11" s="71"/>
      <c r="AI11" s="71"/>
      <c r="AJ11" s="71"/>
      <c r="AK11" s="71"/>
      <c r="AL11" s="71"/>
      <c r="AM11" s="72"/>
    </row>
    <row r="12" spans="1:39" ht="18.75" customHeight="1" x14ac:dyDescent="0.25">
      <c r="A12" s="61"/>
      <c r="B12" s="62"/>
      <c r="C12" s="63" t="s">
        <v>59</v>
      </c>
      <c r="D12" s="63"/>
      <c r="E12" s="70"/>
      <c r="F12" s="71"/>
      <c r="G12" s="71"/>
      <c r="H12" s="71"/>
      <c r="I12" s="71"/>
      <c r="J12" s="71"/>
      <c r="K12" s="72"/>
      <c r="L12" s="70"/>
      <c r="M12" s="71"/>
      <c r="N12" s="71"/>
      <c r="O12" s="71"/>
      <c r="P12" s="71"/>
      <c r="Q12" s="71"/>
      <c r="R12" s="72"/>
      <c r="S12" s="70"/>
      <c r="T12" s="71"/>
      <c r="U12" s="71"/>
      <c r="V12" s="71"/>
      <c r="W12" s="71"/>
      <c r="X12" s="71"/>
      <c r="Y12" s="72"/>
      <c r="Z12" s="70"/>
      <c r="AA12" s="71"/>
      <c r="AB12" s="71"/>
      <c r="AC12" s="71"/>
      <c r="AD12" s="71"/>
      <c r="AE12" s="71"/>
      <c r="AF12" s="72"/>
      <c r="AG12" s="70"/>
      <c r="AH12" s="71"/>
      <c r="AI12" s="71"/>
      <c r="AJ12" s="71"/>
      <c r="AK12" s="71"/>
      <c r="AL12" s="71"/>
      <c r="AM12" s="72"/>
    </row>
    <row r="13" spans="1:39" ht="18.75" customHeight="1" x14ac:dyDescent="0.25">
      <c r="A13" s="61"/>
      <c r="B13" s="62"/>
      <c r="C13" s="63" t="s">
        <v>58</v>
      </c>
      <c r="D13" s="63"/>
      <c r="E13" s="70"/>
      <c r="F13" s="71"/>
      <c r="G13" s="71"/>
      <c r="H13" s="71"/>
      <c r="I13" s="71"/>
      <c r="J13" s="71"/>
      <c r="K13" s="72"/>
      <c r="L13" s="70"/>
      <c r="M13" s="71"/>
      <c r="N13" s="71"/>
      <c r="O13" s="71"/>
      <c r="P13" s="71"/>
      <c r="Q13" s="71"/>
      <c r="R13" s="72"/>
      <c r="S13" s="70"/>
      <c r="T13" s="71"/>
      <c r="U13" s="71"/>
      <c r="V13" s="71"/>
      <c r="W13" s="71"/>
      <c r="X13" s="71"/>
      <c r="Y13" s="72"/>
      <c r="Z13" s="70"/>
      <c r="AA13" s="71"/>
      <c r="AB13" s="71"/>
      <c r="AC13" s="71"/>
      <c r="AD13" s="71"/>
      <c r="AE13" s="71"/>
      <c r="AF13" s="72"/>
      <c r="AG13" s="70"/>
      <c r="AH13" s="71"/>
      <c r="AI13" s="71"/>
      <c r="AJ13" s="71"/>
      <c r="AK13" s="71"/>
      <c r="AL13" s="71"/>
      <c r="AM13" s="72"/>
    </row>
    <row r="14" spans="1:39" ht="18.75" customHeight="1" x14ac:dyDescent="0.25">
      <c r="A14" s="61"/>
      <c r="B14" s="62"/>
      <c r="C14" s="63" t="s">
        <v>57</v>
      </c>
      <c r="D14" s="63"/>
      <c r="E14" s="70"/>
      <c r="F14" s="71"/>
      <c r="G14" s="71"/>
      <c r="H14" s="71"/>
      <c r="I14" s="71"/>
      <c r="J14" s="71"/>
      <c r="K14" s="72"/>
      <c r="L14" s="70"/>
      <c r="M14" s="71"/>
      <c r="N14" s="71"/>
      <c r="O14" s="71"/>
      <c r="P14" s="71"/>
      <c r="Q14" s="71"/>
      <c r="R14" s="72"/>
      <c r="S14" s="70"/>
      <c r="T14" s="71"/>
      <c r="U14" s="71"/>
      <c r="V14" s="71"/>
      <c r="W14" s="71"/>
      <c r="X14" s="71"/>
      <c r="Y14" s="72"/>
      <c r="Z14" s="70"/>
      <c r="AA14" s="71"/>
      <c r="AB14" s="71"/>
      <c r="AC14" s="71"/>
      <c r="AD14" s="71"/>
      <c r="AE14" s="71"/>
      <c r="AF14" s="72"/>
      <c r="AG14" s="70"/>
      <c r="AH14" s="71"/>
      <c r="AI14" s="71"/>
      <c r="AJ14" s="71"/>
      <c r="AK14" s="71"/>
      <c r="AL14" s="71"/>
      <c r="AM14" s="72"/>
    </row>
    <row r="15" spans="1:39" ht="18.75" customHeight="1" x14ac:dyDescent="0.25">
      <c r="A15" s="61"/>
      <c r="B15" s="64" t="s">
        <v>56</v>
      </c>
      <c r="C15" s="64"/>
      <c r="D15" s="64"/>
      <c r="E15" s="73">
        <f>SUM(E11:E14)</f>
        <v>0</v>
      </c>
      <c r="F15" s="74">
        <f>SUM(F11:F14)</f>
        <v>0</v>
      </c>
      <c r="G15" s="74">
        <f>SUM(G11:G14)</f>
        <v>0</v>
      </c>
      <c r="H15" s="74">
        <f>SUM(H11:H14)</f>
        <v>0</v>
      </c>
      <c r="I15" s="74">
        <f>SUM(I11:I14)</f>
        <v>0</v>
      </c>
      <c r="J15" s="74">
        <f>SUM(J11:J14)</f>
        <v>0</v>
      </c>
      <c r="K15" s="75">
        <f>SUM(K11:K14)</f>
        <v>0</v>
      </c>
      <c r="L15" s="73">
        <f>SUM(L11:L14)</f>
        <v>0</v>
      </c>
      <c r="M15" s="74">
        <f>SUM(M11:M14)</f>
        <v>0</v>
      </c>
      <c r="N15" s="74">
        <f>SUM(N11:N14)</f>
        <v>0</v>
      </c>
      <c r="O15" s="74">
        <f>SUM(O11:O14)</f>
        <v>0</v>
      </c>
      <c r="P15" s="74">
        <f>SUM(P11:P14)</f>
        <v>0</v>
      </c>
      <c r="Q15" s="74">
        <f>SUM(Q11:Q14)</f>
        <v>0</v>
      </c>
      <c r="R15" s="75">
        <f>SUM(R11:R14)</f>
        <v>0</v>
      </c>
      <c r="S15" s="73">
        <f>SUM(S11:S14)</f>
        <v>0</v>
      </c>
      <c r="T15" s="74">
        <f>SUM(T11:T14)</f>
        <v>0</v>
      </c>
      <c r="U15" s="74">
        <f>SUM(U11:U14)</f>
        <v>0</v>
      </c>
      <c r="V15" s="74">
        <f>SUM(V11:V14)</f>
        <v>0</v>
      </c>
      <c r="W15" s="74">
        <f>SUM(W11:W14)</f>
        <v>0</v>
      </c>
      <c r="X15" s="74">
        <f>SUM(X11:X14)</f>
        <v>0</v>
      </c>
      <c r="Y15" s="75">
        <f>SUM(Y11:Y14)</f>
        <v>0</v>
      </c>
      <c r="Z15" s="73">
        <f>SUM(Z11:Z14)</f>
        <v>0</v>
      </c>
      <c r="AA15" s="74">
        <f>SUM(AA11:AA14)</f>
        <v>0</v>
      </c>
      <c r="AB15" s="74">
        <f>SUM(AB11:AB14)</f>
        <v>0</v>
      </c>
      <c r="AC15" s="74">
        <f>SUM(AC11:AC14)</f>
        <v>0</v>
      </c>
      <c r="AD15" s="74">
        <f>SUM(AD11:AD14)</f>
        <v>0</v>
      </c>
      <c r="AE15" s="74">
        <f>SUM(AE11:AE14)</f>
        <v>0</v>
      </c>
      <c r="AF15" s="75">
        <f>SUM(AF11:AF14)</f>
        <v>0</v>
      </c>
      <c r="AG15" s="73">
        <f>SUM(AG11:AG14)</f>
        <v>0</v>
      </c>
      <c r="AH15" s="74">
        <f>SUM(AH11:AH14)</f>
        <v>0</v>
      </c>
      <c r="AI15" s="74">
        <f>SUM(AI11:AI14)</f>
        <v>0</v>
      </c>
      <c r="AJ15" s="74">
        <f>SUM(AJ11:AJ14)</f>
        <v>0</v>
      </c>
      <c r="AK15" s="74">
        <f>SUM(AK11:AK14)</f>
        <v>0</v>
      </c>
      <c r="AL15" s="74">
        <f>SUM(AL11:AL14)</f>
        <v>0</v>
      </c>
      <c r="AM15" s="75">
        <f>SUM(AM11:AM14)</f>
        <v>0</v>
      </c>
    </row>
    <row r="16" spans="1:39" ht="9" customHeight="1" x14ac:dyDescent="0.25">
      <c r="A16" s="61"/>
      <c r="B16" s="65"/>
      <c r="C16" s="65"/>
      <c r="D16" s="65"/>
      <c r="E16" s="76"/>
      <c r="F16" s="77"/>
      <c r="G16" s="77"/>
      <c r="H16" s="77"/>
      <c r="I16" s="77"/>
      <c r="J16" s="77"/>
      <c r="K16" s="78"/>
      <c r="L16" s="76"/>
      <c r="M16" s="77"/>
      <c r="N16" s="77"/>
      <c r="O16" s="77"/>
      <c r="P16" s="77"/>
      <c r="Q16" s="77"/>
      <c r="R16" s="78"/>
      <c r="S16" s="76"/>
      <c r="T16" s="77"/>
      <c r="U16" s="77"/>
      <c r="V16" s="77"/>
      <c r="W16" s="77"/>
      <c r="X16" s="77"/>
      <c r="Y16" s="78"/>
      <c r="Z16" s="76"/>
      <c r="AA16" s="77"/>
      <c r="AB16" s="77"/>
      <c r="AC16" s="77"/>
      <c r="AD16" s="77"/>
      <c r="AE16" s="77"/>
      <c r="AF16" s="78"/>
      <c r="AG16" s="76"/>
      <c r="AH16" s="77"/>
      <c r="AI16" s="77"/>
      <c r="AJ16" s="77"/>
      <c r="AK16" s="77"/>
      <c r="AL16" s="77"/>
      <c r="AM16" s="78"/>
    </row>
    <row r="17" spans="1:39" ht="18.75" customHeight="1" x14ac:dyDescent="0.25">
      <c r="A17" s="61"/>
      <c r="B17" s="54" t="s">
        <v>115</v>
      </c>
      <c r="C17" s="66" t="s">
        <v>21</v>
      </c>
      <c r="D17" s="66"/>
      <c r="E17" s="70"/>
      <c r="F17" s="71"/>
      <c r="G17" s="71"/>
      <c r="H17" s="71"/>
      <c r="I17" s="71"/>
      <c r="J17" s="71"/>
      <c r="K17" s="72"/>
      <c r="L17" s="70"/>
      <c r="M17" s="71"/>
      <c r="N17" s="71"/>
      <c r="O17" s="71"/>
      <c r="P17" s="71"/>
      <c r="Q17" s="71"/>
      <c r="R17" s="72"/>
      <c r="S17" s="70"/>
      <c r="T17" s="71"/>
      <c r="U17" s="71"/>
      <c r="V17" s="71"/>
      <c r="W17" s="71"/>
      <c r="X17" s="71"/>
      <c r="Y17" s="72"/>
      <c r="Z17" s="70"/>
      <c r="AA17" s="71"/>
      <c r="AB17" s="71"/>
      <c r="AC17" s="71"/>
      <c r="AD17" s="71"/>
      <c r="AE17" s="71"/>
      <c r="AF17" s="72"/>
      <c r="AG17" s="70"/>
      <c r="AH17" s="71"/>
      <c r="AI17" s="71"/>
      <c r="AJ17" s="71"/>
      <c r="AK17" s="71"/>
      <c r="AL17" s="71"/>
      <c r="AM17" s="72"/>
    </row>
    <row r="18" spans="1:39" ht="18.75" customHeight="1" x14ac:dyDescent="0.25">
      <c r="A18" s="61"/>
      <c r="B18" s="54"/>
      <c r="C18" s="66" t="s">
        <v>20</v>
      </c>
      <c r="D18" s="66"/>
      <c r="E18" s="70"/>
      <c r="F18" s="71"/>
      <c r="G18" s="71"/>
      <c r="H18" s="71"/>
      <c r="I18" s="71"/>
      <c r="J18" s="71"/>
      <c r="K18" s="72"/>
      <c r="L18" s="70"/>
      <c r="M18" s="71"/>
      <c r="N18" s="71"/>
      <c r="O18" s="71"/>
      <c r="P18" s="71"/>
      <c r="Q18" s="71"/>
      <c r="R18" s="72"/>
      <c r="S18" s="70"/>
      <c r="T18" s="71"/>
      <c r="U18" s="71"/>
      <c r="V18" s="71"/>
      <c r="W18" s="71"/>
      <c r="X18" s="71"/>
      <c r="Y18" s="72"/>
      <c r="Z18" s="70"/>
      <c r="AA18" s="71"/>
      <c r="AB18" s="71"/>
      <c r="AC18" s="71"/>
      <c r="AD18" s="71"/>
      <c r="AE18" s="71"/>
      <c r="AF18" s="72"/>
      <c r="AG18" s="70"/>
      <c r="AH18" s="71"/>
      <c r="AI18" s="71"/>
      <c r="AJ18" s="71"/>
      <c r="AK18" s="71"/>
      <c r="AL18" s="71"/>
      <c r="AM18" s="72"/>
    </row>
    <row r="19" spans="1:39" ht="18.75" customHeight="1" x14ac:dyDescent="0.25">
      <c r="A19" s="61"/>
      <c r="B19" s="54"/>
      <c r="C19" s="66" t="s">
        <v>19</v>
      </c>
      <c r="D19" s="66"/>
      <c r="E19" s="70"/>
      <c r="F19" s="71"/>
      <c r="G19" s="71"/>
      <c r="H19" s="71"/>
      <c r="I19" s="71"/>
      <c r="J19" s="71"/>
      <c r="K19" s="72"/>
      <c r="L19" s="70"/>
      <c r="M19" s="71"/>
      <c r="N19" s="71"/>
      <c r="O19" s="71"/>
      <c r="P19" s="71"/>
      <c r="Q19" s="71"/>
      <c r="R19" s="72"/>
      <c r="S19" s="70"/>
      <c r="T19" s="71"/>
      <c r="U19" s="71"/>
      <c r="V19" s="71"/>
      <c r="W19" s="71"/>
      <c r="X19" s="71"/>
      <c r="Y19" s="72"/>
      <c r="Z19" s="70"/>
      <c r="AA19" s="71"/>
      <c r="AB19" s="71"/>
      <c r="AC19" s="71"/>
      <c r="AD19" s="71"/>
      <c r="AE19" s="71"/>
      <c r="AF19" s="72"/>
      <c r="AG19" s="70"/>
      <c r="AH19" s="71"/>
      <c r="AI19" s="71"/>
      <c r="AJ19" s="71"/>
      <c r="AK19" s="71"/>
      <c r="AL19" s="71"/>
      <c r="AM19" s="72"/>
    </row>
    <row r="20" spans="1:39" ht="18.75" customHeight="1" x14ac:dyDescent="0.25">
      <c r="A20" s="61"/>
      <c r="B20" s="54"/>
      <c r="C20" s="66" t="s">
        <v>18</v>
      </c>
      <c r="D20" s="66"/>
      <c r="E20" s="70"/>
      <c r="F20" s="71"/>
      <c r="G20" s="71"/>
      <c r="H20" s="71"/>
      <c r="I20" s="71"/>
      <c r="J20" s="71"/>
      <c r="K20" s="72"/>
      <c r="L20" s="70"/>
      <c r="M20" s="71"/>
      <c r="N20" s="71"/>
      <c r="O20" s="71"/>
      <c r="P20" s="71"/>
      <c r="Q20" s="71"/>
      <c r="R20" s="72"/>
      <c r="S20" s="70"/>
      <c r="T20" s="71"/>
      <c r="U20" s="71"/>
      <c r="V20" s="71"/>
      <c r="W20" s="71"/>
      <c r="X20" s="71"/>
      <c r="Y20" s="72"/>
      <c r="Z20" s="70"/>
      <c r="AA20" s="71"/>
      <c r="AB20" s="71"/>
      <c r="AC20" s="71"/>
      <c r="AD20" s="71"/>
      <c r="AE20" s="71"/>
      <c r="AF20" s="72"/>
      <c r="AG20" s="70"/>
      <c r="AH20" s="71"/>
      <c r="AI20" s="71"/>
      <c r="AJ20" s="71"/>
      <c r="AK20" s="71"/>
      <c r="AL20" s="71"/>
      <c r="AM20" s="72"/>
    </row>
    <row r="21" spans="1:39" ht="18.75" customHeight="1" x14ac:dyDescent="0.25">
      <c r="A21" s="61"/>
      <c r="B21" s="54"/>
      <c r="C21" s="66" t="s">
        <v>17</v>
      </c>
      <c r="D21" s="66"/>
      <c r="E21" s="70"/>
      <c r="F21" s="71"/>
      <c r="G21" s="71"/>
      <c r="H21" s="71"/>
      <c r="I21" s="71"/>
      <c r="J21" s="71"/>
      <c r="K21" s="72"/>
      <c r="L21" s="70"/>
      <c r="M21" s="71"/>
      <c r="N21" s="71"/>
      <c r="O21" s="71"/>
      <c r="P21" s="71"/>
      <c r="Q21" s="71"/>
      <c r="R21" s="72"/>
      <c r="S21" s="70"/>
      <c r="T21" s="71"/>
      <c r="U21" s="71"/>
      <c r="V21" s="71"/>
      <c r="W21" s="71"/>
      <c r="X21" s="71"/>
      <c r="Y21" s="72"/>
      <c r="Z21" s="70"/>
      <c r="AA21" s="71"/>
      <c r="AB21" s="71"/>
      <c r="AC21" s="71"/>
      <c r="AD21" s="71"/>
      <c r="AE21" s="71"/>
      <c r="AF21" s="72"/>
      <c r="AG21" s="70"/>
      <c r="AH21" s="71"/>
      <c r="AI21" s="71"/>
      <c r="AJ21" s="71"/>
      <c r="AK21" s="71"/>
      <c r="AL21" s="71"/>
      <c r="AM21" s="72"/>
    </row>
    <row r="22" spans="1:39" ht="18.75" customHeight="1" x14ac:dyDescent="0.25">
      <c r="A22" s="61"/>
      <c r="B22" s="54"/>
      <c r="C22" s="66" t="s">
        <v>16</v>
      </c>
      <c r="D22" s="66"/>
      <c r="E22" s="70"/>
      <c r="F22" s="71"/>
      <c r="G22" s="71"/>
      <c r="H22" s="71"/>
      <c r="I22" s="71"/>
      <c r="J22" s="71"/>
      <c r="K22" s="72"/>
      <c r="L22" s="70"/>
      <c r="M22" s="71"/>
      <c r="N22" s="71"/>
      <c r="O22" s="71"/>
      <c r="P22" s="71"/>
      <c r="Q22" s="71"/>
      <c r="R22" s="72"/>
      <c r="S22" s="70"/>
      <c r="T22" s="71"/>
      <c r="U22" s="71"/>
      <c r="V22" s="71"/>
      <c r="W22" s="71"/>
      <c r="X22" s="71"/>
      <c r="Y22" s="72"/>
      <c r="Z22" s="70"/>
      <c r="AA22" s="71"/>
      <c r="AB22" s="71"/>
      <c r="AC22" s="71"/>
      <c r="AD22" s="71"/>
      <c r="AE22" s="71"/>
      <c r="AF22" s="72"/>
      <c r="AG22" s="70"/>
      <c r="AH22" s="71"/>
      <c r="AI22" s="71"/>
      <c r="AJ22" s="71"/>
      <c r="AK22" s="71"/>
      <c r="AL22" s="71"/>
      <c r="AM22" s="72"/>
    </row>
    <row r="23" spans="1:39" ht="18.75" customHeight="1" x14ac:dyDescent="0.25">
      <c r="A23" s="61"/>
      <c r="B23" s="64" t="s">
        <v>116</v>
      </c>
      <c r="C23" s="64"/>
      <c r="D23" s="64"/>
      <c r="E23" s="73">
        <f>SUM(E17:E22)</f>
        <v>0</v>
      </c>
      <c r="F23" s="74">
        <f t="shared" ref="F23:AM23" si="0">SUM(F17:F22)</f>
        <v>0</v>
      </c>
      <c r="G23" s="74">
        <f t="shared" si="0"/>
        <v>0</v>
      </c>
      <c r="H23" s="74">
        <f t="shared" si="0"/>
        <v>0</v>
      </c>
      <c r="I23" s="74">
        <f t="shared" si="0"/>
        <v>0</v>
      </c>
      <c r="J23" s="74">
        <f t="shared" si="0"/>
        <v>0</v>
      </c>
      <c r="K23" s="75">
        <f t="shared" si="0"/>
        <v>0</v>
      </c>
      <c r="L23" s="73">
        <f t="shared" si="0"/>
        <v>0</v>
      </c>
      <c r="M23" s="74">
        <f t="shared" si="0"/>
        <v>0</v>
      </c>
      <c r="N23" s="74">
        <f t="shared" si="0"/>
        <v>0</v>
      </c>
      <c r="O23" s="74">
        <f t="shared" si="0"/>
        <v>0</v>
      </c>
      <c r="P23" s="74">
        <f t="shared" si="0"/>
        <v>0</v>
      </c>
      <c r="Q23" s="74">
        <f t="shared" si="0"/>
        <v>0</v>
      </c>
      <c r="R23" s="75">
        <f t="shared" si="0"/>
        <v>0</v>
      </c>
      <c r="S23" s="73">
        <f t="shared" si="0"/>
        <v>0</v>
      </c>
      <c r="T23" s="74">
        <f t="shared" si="0"/>
        <v>0</v>
      </c>
      <c r="U23" s="74">
        <f t="shared" si="0"/>
        <v>0</v>
      </c>
      <c r="V23" s="74">
        <f t="shared" si="0"/>
        <v>0</v>
      </c>
      <c r="W23" s="74">
        <f t="shared" si="0"/>
        <v>0</v>
      </c>
      <c r="X23" s="74">
        <f t="shared" si="0"/>
        <v>0</v>
      </c>
      <c r="Y23" s="75">
        <f t="shared" si="0"/>
        <v>0</v>
      </c>
      <c r="Z23" s="73">
        <f t="shared" si="0"/>
        <v>0</v>
      </c>
      <c r="AA23" s="74">
        <f t="shared" si="0"/>
        <v>0</v>
      </c>
      <c r="AB23" s="74">
        <f t="shared" si="0"/>
        <v>0</v>
      </c>
      <c r="AC23" s="74">
        <f t="shared" si="0"/>
        <v>0</v>
      </c>
      <c r="AD23" s="74">
        <f t="shared" si="0"/>
        <v>0</v>
      </c>
      <c r="AE23" s="74">
        <f t="shared" si="0"/>
        <v>0</v>
      </c>
      <c r="AF23" s="75">
        <f t="shared" si="0"/>
        <v>0</v>
      </c>
      <c r="AG23" s="73">
        <f t="shared" si="0"/>
        <v>0</v>
      </c>
      <c r="AH23" s="74">
        <f t="shared" si="0"/>
        <v>0</v>
      </c>
      <c r="AI23" s="74">
        <f t="shared" si="0"/>
        <v>0</v>
      </c>
      <c r="AJ23" s="74">
        <f t="shared" si="0"/>
        <v>0</v>
      </c>
      <c r="AK23" s="74">
        <f t="shared" si="0"/>
        <v>0</v>
      </c>
      <c r="AL23" s="74">
        <f t="shared" si="0"/>
        <v>0</v>
      </c>
      <c r="AM23" s="75">
        <f t="shared" si="0"/>
        <v>0</v>
      </c>
    </row>
    <row r="24" spans="1:39" ht="9" customHeight="1" thickBot="1" x14ac:dyDescent="0.3">
      <c r="A24" s="61"/>
      <c r="B24" s="65"/>
      <c r="C24" s="65"/>
      <c r="D24" s="65"/>
      <c r="E24" s="76"/>
      <c r="F24" s="77"/>
      <c r="G24" s="77"/>
      <c r="H24" s="77"/>
      <c r="I24" s="77"/>
      <c r="J24" s="77"/>
      <c r="K24" s="78"/>
      <c r="L24" s="76"/>
      <c r="M24" s="77"/>
      <c r="N24" s="77"/>
      <c r="O24" s="77"/>
      <c r="P24" s="77"/>
      <c r="Q24" s="77"/>
      <c r="R24" s="78"/>
      <c r="S24" s="76"/>
      <c r="T24" s="77"/>
      <c r="U24" s="77"/>
      <c r="V24" s="77"/>
      <c r="W24" s="77"/>
      <c r="X24" s="77"/>
      <c r="Y24" s="78"/>
      <c r="Z24" s="76"/>
      <c r="AA24" s="77"/>
      <c r="AB24" s="77"/>
      <c r="AC24" s="77"/>
      <c r="AD24" s="77"/>
      <c r="AE24" s="77"/>
      <c r="AF24" s="78"/>
      <c r="AG24" s="76"/>
      <c r="AH24" s="77"/>
      <c r="AI24" s="77"/>
      <c r="AJ24" s="77"/>
      <c r="AK24" s="77"/>
      <c r="AL24" s="77"/>
      <c r="AM24" s="78"/>
    </row>
    <row r="25" spans="1:39" ht="18.75" customHeight="1" thickBot="1" x14ac:dyDescent="0.3">
      <c r="A25" s="67"/>
      <c r="B25" s="68" t="s">
        <v>114</v>
      </c>
      <c r="C25" s="69"/>
      <c r="D25" s="69"/>
      <c r="E25" s="79">
        <f>SUM(+E15+E9+E23)</f>
        <v>0</v>
      </c>
      <c r="F25" s="80">
        <f t="shared" ref="F25:AM25" si="1">SUM(+F15+F9+F23)</f>
        <v>0</v>
      </c>
      <c r="G25" s="80">
        <f t="shared" si="1"/>
        <v>0</v>
      </c>
      <c r="H25" s="80">
        <f t="shared" si="1"/>
        <v>0</v>
      </c>
      <c r="I25" s="80">
        <f t="shared" si="1"/>
        <v>0</v>
      </c>
      <c r="J25" s="80">
        <f t="shared" si="1"/>
        <v>0</v>
      </c>
      <c r="K25" s="81">
        <f t="shared" si="1"/>
        <v>0</v>
      </c>
      <c r="L25" s="79">
        <f t="shared" si="1"/>
        <v>0</v>
      </c>
      <c r="M25" s="80">
        <f t="shared" si="1"/>
        <v>0</v>
      </c>
      <c r="N25" s="80">
        <f t="shared" si="1"/>
        <v>0</v>
      </c>
      <c r="O25" s="80">
        <f t="shared" si="1"/>
        <v>0</v>
      </c>
      <c r="P25" s="80">
        <f t="shared" si="1"/>
        <v>0</v>
      </c>
      <c r="Q25" s="80">
        <f t="shared" si="1"/>
        <v>0</v>
      </c>
      <c r="R25" s="81">
        <f t="shared" si="1"/>
        <v>0</v>
      </c>
      <c r="S25" s="79">
        <f t="shared" si="1"/>
        <v>0</v>
      </c>
      <c r="T25" s="80">
        <f t="shared" si="1"/>
        <v>0</v>
      </c>
      <c r="U25" s="80">
        <f t="shared" si="1"/>
        <v>0</v>
      </c>
      <c r="V25" s="80">
        <f t="shared" si="1"/>
        <v>0</v>
      </c>
      <c r="W25" s="80">
        <f t="shared" si="1"/>
        <v>0</v>
      </c>
      <c r="X25" s="80">
        <f t="shared" si="1"/>
        <v>0</v>
      </c>
      <c r="Y25" s="81">
        <f t="shared" si="1"/>
        <v>0</v>
      </c>
      <c r="Z25" s="79">
        <f t="shared" si="1"/>
        <v>0</v>
      </c>
      <c r="AA25" s="80">
        <f t="shared" si="1"/>
        <v>0</v>
      </c>
      <c r="AB25" s="80">
        <f t="shared" si="1"/>
        <v>0</v>
      </c>
      <c r="AC25" s="80">
        <f t="shared" si="1"/>
        <v>0</v>
      </c>
      <c r="AD25" s="80">
        <f t="shared" si="1"/>
        <v>0</v>
      </c>
      <c r="AE25" s="80">
        <f t="shared" si="1"/>
        <v>0</v>
      </c>
      <c r="AF25" s="81">
        <f t="shared" si="1"/>
        <v>0</v>
      </c>
      <c r="AG25" s="79">
        <f t="shared" si="1"/>
        <v>0</v>
      </c>
      <c r="AH25" s="80">
        <f t="shared" si="1"/>
        <v>0</v>
      </c>
      <c r="AI25" s="80">
        <f t="shared" si="1"/>
        <v>0</v>
      </c>
      <c r="AJ25" s="80">
        <f t="shared" si="1"/>
        <v>0</v>
      </c>
      <c r="AK25" s="80">
        <f t="shared" si="1"/>
        <v>0</v>
      </c>
      <c r="AL25" s="80">
        <f t="shared" si="1"/>
        <v>0</v>
      </c>
      <c r="AM25" s="81">
        <f t="shared" si="1"/>
        <v>0</v>
      </c>
    </row>
    <row r="26" spans="1:39" ht="15.95" customHeight="1" x14ac:dyDescent="0.25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</row>
  </sheetData>
  <sheetProtection algorithmName="SHA-512" hashValue="kOXvqsTEddeOHjk3TJwaaSPTLU9AsS6+LXdf0VR7SJPjMeRFSzVpOsCM/ORu78wkh8Xymqw7jl/ae4pznLRgWw==" saltValue="nxtSRw0u1wUOcIL8LSp40A==" spinCount="100000" sheet="1" objects="1" scenarios="1"/>
  <mergeCells count="24">
    <mergeCell ref="B25:D25"/>
    <mergeCell ref="B23:D23"/>
    <mergeCell ref="B11:B14"/>
    <mergeCell ref="A4:A25"/>
    <mergeCell ref="Z2:AF2"/>
    <mergeCell ref="AG2:AM2"/>
    <mergeCell ref="A1:AM1"/>
    <mergeCell ref="B17:B22"/>
    <mergeCell ref="E2:K2"/>
    <mergeCell ref="L2:R2"/>
    <mergeCell ref="S2:Y2"/>
    <mergeCell ref="B15:D15"/>
    <mergeCell ref="B9:D9"/>
    <mergeCell ref="C11:D11"/>
    <mergeCell ref="C12:D12"/>
    <mergeCell ref="C13:D13"/>
    <mergeCell ref="C14:D14"/>
    <mergeCell ref="C4:D4"/>
    <mergeCell ref="C5:D5"/>
    <mergeCell ref="C6:D6"/>
    <mergeCell ref="C7:D7"/>
    <mergeCell ref="C8:D8"/>
    <mergeCell ref="A3:D3"/>
    <mergeCell ref="B4:B8"/>
  </mergeCells>
  <pageMargins left="0.7" right="0.7" top="0.75" bottom="0.75" header="0.3" footer="0.3"/>
  <pageSetup paperSize="9" scale="3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9"/>
  <sheetViews>
    <sheetView view="pageBreakPreview" zoomScale="85" zoomScaleNormal="100" zoomScaleSheetLayoutView="85" workbookViewId="0">
      <selection sqref="A1:Q1"/>
    </sheetView>
  </sheetViews>
  <sheetFormatPr baseColWidth="10" defaultRowHeight="15" x14ac:dyDescent="0.25"/>
  <cols>
    <col min="1" max="1" width="6.5703125" customWidth="1"/>
    <col min="2" max="2" width="5.42578125" customWidth="1"/>
    <col min="3" max="3" width="5.140625" customWidth="1"/>
    <col min="4" max="4" width="29.7109375" customWidth="1"/>
    <col min="5" max="5" width="13" bestFit="1" customWidth="1"/>
  </cols>
  <sheetData>
    <row r="1" spans="1:17" ht="21" x14ac:dyDescent="0.35">
      <c r="A1" s="45" t="s">
        <v>113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</row>
    <row r="3" spans="1:17" ht="18.75" x14ac:dyDescent="0.3">
      <c r="A3" s="43" t="s">
        <v>86</v>
      </c>
      <c r="B3" s="43"/>
      <c r="C3" s="43"/>
      <c r="D3" s="43"/>
      <c r="E3" s="52" t="s">
        <v>112</v>
      </c>
      <c r="F3" s="42" t="s">
        <v>111</v>
      </c>
      <c r="G3" s="42" t="s">
        <v>110</v>
      </c>
      <c r="H3" s="42" t="s">
        <v>109</v>
      </c>
      <c r="I3" s="42" t="s">
        <v>108</v>
      </c>
      <c r="J3" s="42" t="s">
        <v>107</v>
      </c>
      <c r="K3" s="42" t="s">
        <v>106</v>
      </c>
      <c r="L3" s="42" t="s">
        <v>105</v>
      </c>
      <c r="M3" s="42" t="s">
        <v>104</v>
      </c>
      <c r="N3" s="42" t="s">
        <v>103</v>
      </c>
      <c r="O3" s="42" t="s">
        <v>102</v>
      </c>
      <c r="P3" s="42" t="s">
        <v>101</v>
      </c>
      <c r="Q3" s="42" t="s">
        <v>100</v>
      </c>
    </row>
    <row r="4" spans="1:17" ht="15.95" customHeight="1" x14ac:dyDescent="0.25">
      <c r="A4" s="39" t="s">
        <v>99</v>
      </c>
      <c r="B4" s="36" t="s">
        <v>98</v>
      </c>
      <c r="C4" s="36"/>
      <c r="D4" s="36"/>
      <c r="F4" s="29">
        <v>232556</v>
      </c>
      <c r="G4" s="29"/>
      <c r="H4" s="29"/>
      <c r="I4" s="29"/>
      <c r="J4" s="29"/>
      <c r="K4" s="29"/>
      <c r="L4" s="29">
        <v>115000</v>
      </c>
      <c r="M4" s="29">
        <v>115000</v>
      </c>
      <c r="N4" s="29"/>
      <c r="O4" s="29"/>
      <c r="P4" s="29"/>
      <c r="Q4" s="29"/>
    </row>
    <row r="5" spans="1:17" ht="15.95" customHeight="1" x14ac:dyDescent="0.25">
      <c r="A5" s="39"/>
      <c r="B5" s="36" t="s">
        <v>96</v>
      </c>
      <c r="C5" s="36"/>
      <c r="D5" s="36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</row>
    <row r="6" spans="1:17" ht="15.95" customHeight="1" x14ac:dyDescent="0.25">
      <c r="A6" s="39"/>
      <c r="B6" s="36" t="s">
        <v>95</v>
      </c>
      <c r="C6" s="36"/>
      <c r="D6" s="36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</row>
    <row r="7" spans="1:17" ht="15.95" customHeight="1" x14ac:dyDescent="0.25">
      <c r="A7" s="39"/>
      <c r="B7" s="36" t="s">
        <v>97</v>
      </c>
      <c r="C7" s="36"/>
      <c r="D7" s="36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</row>
    <row r="8" spans="1:17" ht="15.95" customHeight="1" x14ac:dyDescent="0.25">
      <c r="A8" s="39"/>
      <c r="B8" s="36" t="s">
        <v>96</v>
      </c>
      <c r="C8" s="36"/>
      <c r="D8" s="36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</row>
    <row r="9" spans="1:17" ht="15.95" customHeight="1" x14ac:dyDescent="0.25">
      <c r="A9" s="39"/>
      <c r="B9" s="36" t="s">
        <v>95</v>
      </c>
      <c r="C9" s="36"/>
      <c r="D9" s="36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</row>
    <row r="10" spans="1:17" ht="15.95" customHeight="1" x14ac:dyDescent="0.25">
      <c r="A10" s="51" t="s">
        <v>94</v>
      </c>
      <c r="B10" s="51"/>
      <c r="C10" s="51"/>
      <c r="D10" s="51"/>
      <c r="F10" s="29"/>
      <c r="G10" s="29"/>
      <c r="H10" s="29"/>
      <c r="I10" s="29"/>
      <c r="J10" s="29"/>
      <c r="K10" s="29"/>
      <c r="L10" s="29">
        <v>15000</v>
      </c>
      <c r="M10" s="29"/>
      <c r="N10" s="29"/>
      <c r="O10" s="29"/>
      <c r="P10" s="29"/>
      <c r="Q10" s="29"/>
    </row>
    <row r="11" spans="1:17" ht="15.95" customHeight="1" x14ac:dyDescent="0.25">
      <c r="A11" s="35" t="s">
        <v>93</v>
      </c>
      <c r="B11" s="35"/>
      <c r="C11" s="35"/>
      <c r="D11" s="35"/>
      <c r="E11" s="50"/>
      <c r="F11" s="49">
        <f>SUM(F4:F9)-F10</f>
        <v>232556</v>
      </c>
      <c r="G11" s="49">
        <f>SUM(G4:G9)-G10</f>
        <v>0</v>
      </c>
      <c r="H11" s="49">
        <f>SUM(H4:H9)-H10</f>
        <v>0</v>
      </c>
      <c r="I11" s="49">
        <f>SUM(I4:I9)-I10</f>
        <v>0</v>
      </c>
      <c r="J11" s="49">
        <f>SUM(J4:J9)-J10</f>
        <v>0</v>
      </c>
      <c r="K11" s="49">
        <f>SUM(K4:K9)-K10</f>
        <v>0</v>
      </c>
      <c r="L11" s="49">
        <f>SUM(L4:L9)-L10</f>
        <v>100000</v>
      </c>
      <c r="M11" s="49">
        <f>SUM(M4:M9)-M10</f>
        <v>115000</v>
      </c>
      <c r="N11" s="49">
        <f>SUM(N4:N9)-N10</f>
        <v>0</v>
      </c>
      <c r="O11" s="49">
        <f>SUM(O4:O9)-O10</f>
        <v>0</v>
      </c>
      <c r="P11" s="49">
        <f>SUM(P4:P9)-P10</f>
        <v>0</v>
      </c>
      <c r="Q11" s="49">
        <f>SUM(Q4:Q9)-Q10</f>
        <v>0</v>
      </c>
    </row>
    <row r="12" spans="1:17" ht="7.5" customHeight="1" x14ac:dyDescent="0.25">
      <c r="A12" s="33"/>
      <c r="B12" s="33"/>
      <c r="C12" s="33"/>
      <c r="D12" s="33"/>
      <c r="E12" s="47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</row>
    <row r="13" spans="1:17" ht="15.95" customHeight="1" x14ac:dyDescent="0.25">
      <c r="A13" s="40" t="s">
        <v>78</v>
      </c>
      <c r="B13" s="41" t="s">
        <v>77</v>
      </c>
      <c r="C13" s="36" t="s">
        <v>76</v>
      </c>
      <c r="D13" s="36"/>
      <c r="F13" s="29"/>
      <c r="G13" s="29"/>
      <c r="H13" s="29"/>
      <c r="I13" s="29"/>
      <c r="J13" s="29"/>
      <c r="K13" s="29"/>
      <c r="L13" s="29">
        <v>40000</v>
      </c>
      <c r="M13" s="29"/>
      <c r="N13" s="29"/>
      <c r="O13" s="29"/>
      <c r="P13" s="29"/>
      <c r="Q13" s="29"/>
    </row>
    <row r="14" spans="1:17" ht="15.95" customHeight="1" x14ac:dyDescent="0.25">
      <c r="A14" s="40"/>
      <c r="B14" s="41"/>
      <c r="C14" s="36" t="s">
        <v>75</v>
      </c>
      <c r="D14" s="36"/>
      <c r="F14" s="29"/>
      <c r="G14" s="29"/>
      <c r="H14" s="29"/>
      <c r="I14" s="29"/>
      <c r="J14" s="29"/>
      <c r="K14" s="29"/>
      <c r="L14" s="29">
        <v>20000</v>
      </c>
      <c r="M14" s="29"/>
      <c r="N14" s="29"/>
      <c r="O14" s="29"/>
      <c r="P14" s="29"/>
      <c r="Q14" s="29"/>
    </row>
    <row r="15" spans="1:17" ht="15.95" customHeight="1" x14ac:dyDescent="0.25">
      <c r="A15" s="40"/>
      <c r="B15" s="41"/>
      <c r="C15" s="36" t="s">
        <v>74</v>
      </c>
      <c r="D15" s="36"/>
      <c r="F15" s="29"/>
      <c r="G15" s="29"/>
      <c r="H15" s="29"/>
      <c r="I15" s="29"/>
      <c r="J15" s="29"/>
      <c r="K15" s="29"/>
      <c r="L15" s="29">
        <v>10000</v>
      </c>
      <c r="M15" s="29"/>
      <c r="N15" s="29"/>
      <c r="O15" s="29"/>
      <c r="P15" s="29"/>
      <c r="Q15" s="29"/>
    </row>
    <row r="16" spans="1:17" ht="15.95" customHeight="1" x14ac:dyDescent="0.25">
      <c r="A16" s="40"/>
      <c r="B16" s="41"/>
      <c r="C16" s="36" t="s">
        <v>73</v>
      </c>
      <c r="D16" s="36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</row>
    <row r="17" spans="1:17" ht="15.95" customHeight="1" x14ac:dyDescent="0.25">
      <c r="A17" s="40"/>
      <c r="B17" s="41"/>
      <c r="C17" s="36" t="s">
        <v>72</v>
      </c>
      <c r="D17" s="36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</row>
    <row r="18" spans="1:17" ht="15.95" customHeight="1" x14ac:dyDescent="0.25">
      <c r="A18" s="40"/>
      <c r="B18" s="35" t="s">
        <v>71</v>
      </c>
      <c r="C18" s="35"/>
      <c r="D18" s="35"/>
      <c r="E18" s="48"/>
      <c r="F18" s="53">
        <f>SUM(F13:F17)</f>
        <v>0</v>
      </c>
      <c r="G18" s="53">
        <f>SUM(G13:G17)</f>
        <v>0</v>
      </c>
      <c r="H18" s="53">
        <f>SUM(H13:H17)</f>
        <v>0</v>
      </c>
      <c r="I18" s="53">
        <f>SUM(I13:I17)</f>
        <v>0</v>
      </c>
      <c r="J18" s="53">
        <f>SUM(J13:J17)</f>
        <v>0</v>
      </c>
      <c r="K18" s="53">
        <f>SUM(K13:K17)</f>
        <v>0</v>
      </c>
      <c r="L18" s="53">
        <f>SUM(L13:L17)</f>
        <v>70000</v>
      </c>
      <c r="M18" s="53">
        <f>SUM(M13:M17)</f>
        <v>0</v>
      </c>
      <c r="N18" s="53">
        <f>SUM(N13:N17)</f>
        <v>0</v>
      </c>
      <c r="O18" s="53">
        <f>SUM(O13:O17)</f>
        <v>0</v>
      </c>
      <c r="P18" s="53">
        <f>SUM(P13:P17)</f>
        <v>0</v>
      </c>
      <c r="Q18" s="53">
        <f>SUM(Q13:Q17)</f>
        <v>0</v>
      </c>
    </row>
    <row r="19" spans="1:17" ht="15.95" customHeight="1" x14ac:dyDescent="0.25">
      <c r="A19" s="40"/>
      <c r="B19" s="41" t="s">
        <v>70</v>
      </c>
      <c r="C19" s="36" t="s">
        <v>69</v>
      </c>
      <c r="D19" s="36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</row>
    <row r="20" spans="1:17" ht="15.95" customHeight="1" x14ac:dyDescent="0.25">
      <c r="A20" s="40"/>
      <c r="B20" s="41"/>
      <c r="C20" s="36" t="s">
        <v>68</v>
      </c>
      <c r="D20" s="36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</row>
    <row r="21" spans="1:17" ht="15.95" customHeight="1" x14ac:dyDescent="0.25">
      <c r="A21" s="40"/>
      <c r="B21" s="41"/>
      <c r="C21" s="36" t="s">
        <v>67</v>
      </c>
      <c r="D21" s="36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</row>
    <row r="22" spans="1:17" ht="15.95" customHeight="1" x14ac:dyDescent="0.25">
      <c r="A22" s="40"/>
      <c r="B22" s="41"/>
      <c r="C22" s="36" t="s">
        <v>66</v>
      </c>
      <c r="D22" s="36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</row>
    <row r="23" spans="1:17" ht="15.95" customHeight="1" x14ac:dyDescent="0.25">
      <c r="A23" s="40"/>
      <c r="B23" s="41"/>
      <c r="C23" s="36" t="s">
        <v>65</v>
      </c>
      <c r="D23" s="36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</row>
    <row r="24" spans="1:17" ht="15.95" customHeight="1" x14ac:dyDescent="0.25">
      <c r="A24" s="40"/>
      <c r="B24" s="41"/>
      <c r="C24" s="36" t="s">
        <v>64</v>
      </c>
      <c r="D24" s="36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</row>
    <row r="25" spans="1:17" ht="15.95" customHeight="1" x14ac:dyDescent="0.25">
      <c r="A25" s="40"/>
      <c r="B25" s="35" t="s">
        <v>63</v>
      </c>
      <c r="C25" s="35"/>
      <c r="D25" s="35"/>
      <c r="E25" s="48"/>
      <c r="F25" s="53">
        <f>SUM(F19:F24)</f>
        <v>0</v>
      </c>
      <c r="G25" s="53">
        <f>SUM(G19:G24)</f>
        <v>0</v>
      </c>
      <c r="H25" s="53">
        <f>SUM(H19:H24)</f>
        <v>0</v>
      </c>
      <c r="I25" s="53">
        <f>SUM(I19:I24)</f>
        <v>0</v>
      </c>
      <c r="J25" s="53">
        <f>SUM(J19:J24)</f>
        <v>0</v>
      </c>
      <c r="K25" s="53">
        <f>SUM(K19:K24)</f>
        <v>0</v>
      </c>
      <c r="L25" s="53">
        <f>SUM(L19:L24)</f>
        <v>0</v>
      </c>
      <c r="M25" s="53">
        <f>SUM(M19:M24)</f>
        <v>0</v>
      </c>
      <c r="N25" s="53">
        <f>SUM(N19:N24)</f>
        <v>0</v>
      </c>
      <c r="O25" s="53">
        <f>SUM(O19:O24)</f>
        <v>0</v>
      </c>
      <c r="P25" s="53">
        <f>SUM(P19:P24)</f>
        <v>0</v>
      </c>
      <c r="Q25" s="53">
        <f>SUM(Q19:Q24)</f>
        <v>0</v>
      </c>
    </row>
    <row r="26" spans="1:17" ht="15.95" customHeight="1" x14ac:dyDescent="0.25">
      <c r="A26" s="40"/>
      <c r="B26" s="41" t="s">
        <v>62</v>
      </c>
      <c r="C26" s="36" t="s">
        <v>61</v>
      </c>
      <c r="D26" s="36"/>
      <c r="F26" s="29"/>
      <c r="G26" s="29"/>
      <c r="H26" s="29"/>
      <c r="I26" s="29"/>
      <c r="J26" s="29"/>
      <c r="K26" s="29"/>
      <c r="L26" s="29">
        <v>15000</v>
      </c>
      <c r="M26" s="29">
        <v>15000</v>
      </c>
      <c r="N26" s="29"/>
      <c r="O26" s="29"/>
      <c r="P26" s="29"/>
      <c r="Q26" s="29"/>
    </row>
    <row r="27" spans="1:17" ht="15.95" customHeight="1" x14ac:dyDescent="0.25">
      <c r="A27" s="40"/>
      <c r="B27" s="41"/>
      <c r="C27" s="36" t="s">
        <v>60</v>
      </c>
      <c r="D27" s="36"/>
      <c r="F27" s="29"/>
      <c r="G27" s="29"/>
      <c r="H27" s="29"/>
      <c r="I27" s="29"/>
      <c r="J27" s="29"/>
      <c r="K27" s="29"/>
      <c r="L27" s="29"/>
      <c r="M27" s="29">
        <v>100000</v>
      </c>
      <c r="N27" s="29"/>
      <c r="O27" s="29"/>
      <c r="P27" s="29"/>
      <c r="Q27" s="29"/>
    </row>
    <row r="28" spans="1:17" ht="15.95" customHeight="1" x14ac:dyDescent="0.25">
      <c r="A28" s="40"/>
      <c r="B28" s="41"/>
      <c r="C28" s="36" t="s">
        <v>59</v>
      </c>
      <c r="D28" s="36"/>
      <c r="F28" s="29"/>
      <c r="G28" s="29"/>
      <c r="H28" s="29"/>
      <c r="I28" s="29"/>
      <c r="J28" s="29"/>
      <c r="K28" s="29"/>
      <c r="L28" s="29">
        <v>5000</v>
      </c>
      <c r="M28" s="29"/>
      <c r="N28" s="29"/>
      <c r="O28" s="29"/>
      <c r="P28" s="29"/>
      <c r="Q28" s="29"/>
    </row>
    <row r="29" spans="1:17" ht="15.95" customHeight="1" x14ac:dyDescent="0.25">
      <c r="A29" s="40"/>
      <c r="B29" s="41"/>
      <c r="C29" s="36" t="s">
        <v>58</v>
      </c>
      <c r="D29" s="36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</row>
    <row r="30" spans="1:17" ht="15.95" customHeight="1" x14ac:dyDescent="0.25">
      <c r="A30" s="40"/>
      <c r="B30" s="41"/>
      <c r="C30" s="36" t="s">
        <v>57</v>
      </c>
      <c r="D30" s="36"/>
      <c r="F30" s="29"/>
      <c r="G30" s="29"/>
      <c r="H30" s="29"/>
      <c r="I30" s="29"/>
      <c r="J30" s="29"/>
      <c r="K30" s="29"/>
      <c r="L30" s="29">
        <v>10000</v>
      </c>
      <c r="M30" s="29"/>
      <c r="N30" s="29"/>
      <c r="O30" s="29"/>
      <c r="P30" s="29"/>
      <c r="Q30" s="29"/>
    </row>
    <row r="31" spans="1:17" ht="15.95" customHeight="1" x14ac:dyDescent="0.25">
      <c r="A31" s="40"/>
      <c r="B31" s="35" t="s">
        <v>56</v>
      </c>
      <c r="C31" s="35"/>
      <c r="D31" s="35"/>
      <c r="E31" s="48"/>
      <c r="F31" s="53">
        <f>SUM(F26:F30)</f>
        <v>0</v>
      </c>
      <c r="G31" s="53">
        <f>SUM(G26:G30)</f>
        <v>0</v>
      </c>
      <c r="H31" s="53">
        <f>SUM(H26:H30)</f>
        <v>0</v>
      </c>
      <c r="I31" s="53">
        <f>SUM(I26:I30)</f>
        <v>0</v>
      </c>
      <c r="J31" s="53">
        <f>SUM(J26:J30)</f>
        <v>0</v>
      </c>
      <c r="K31" s="53">
        <f>SUM(K26:K30)</f>
        <v>0</v>
      </c>
      <c r="L31" s="53">
        <f>SUM(L26:L30)</f>
        <v>30000</v>
      </c>
      <c r="M31" s="53">
        <f>SUM(M26:M30)</f>
        <v>115000</v>
      </c>
      <c r="N31" s="53">
        <f>SUM(N26:N30)</f>
        <v>0</v>
      </c>
      <c r="O31" s="53">
        <f>SUM(O26:O30)</f>
        <v>0</v>
      </c>
      <c r="P31" s="53">
        <f>SUM(P26:P30)</f>
        <v>0</v>
      </c>
      <c r="Q31" s="53">
        <f>SUM(Q26:Q30)</f>
        <v>0</v>
      </c>
    </row>
    <row r="32" spans="1:17" ht="15.95" customHeight="1" x14ac:dyDescent="0.25">
      <c r="A32" s="40"/>
      <c r="B32" s="41" t="s">
        <v>55</v>
      </c>
      <c r="C32" s="36" t="s">
        <v>54</v>
      </c>
      <c r="D32" s="36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</row>
    <row r="33" spans="1:17" ht="15.95" customHeight="1" x14ac:dyDescent="0.25">
      <c r="A33" s="40"/>
      <c r="B33" s="41"/>
      <c r="C33" s="36" t="s">
        <v>53</v>
      </c>
      <c r="D33" s="36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</row>
    <row r="34" spans="1:17" ht="15.95" customHeight="1" x14ac:dyDescent="0.25">
      <c r="A34" s="40"/>
      <c r="B34" s="41"/>
      <c r="C34" s="36" t="s">
        <v>52</v>
      </c>
      <c r="D34" s="36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</row>
    <row r="35" spans="1:17" ht="15.95" customHeight="1" x14ac:dyDescent="0.25">
      <c r="A35" s="40"/>
      <c r="B35" s="41"/>
      <c r="C35" s="36" t="s">
        <v>51</v>
      </c>
      <c r="D35" s="36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</row>
    <row r="36" spans="1:17" ht="15.95" customHeight="1" x14ac:dyDescent="0.25">
      <c r="A36" s="40"/>
      <c r="B36" s="41"/>
      <c r="C36" s="36" t="s">
        <v>50</v>
      </c>
      <c r="D36" s="36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</row>
    <row r="37" spans="1:17" ht="15.95" customHeight="1" x14ac:dyDescent="0.25">
      <c r="A37" s="40"/>
      <c r="B37" s="41"/>
      <c r="C37" s="36" t="s">
        <v>49</v>
      </c>
      <c r="D37" s="36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</row>
    <row r="38" spans="1:17" ht="15.95" customHeight="1" x14ac:dyDescent="0.25">
      <c r="A38" s="40"/>
      <c r="B38" s="41"/>
      <c r="C38" s="36" t="s">
        <v>48</v>
      </c>
      <c r="D38" s="36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</row>
    <row r="39" spans="1:17" ht="15.95" customHeight="1" x14ac:dyDescent="0.25">
      <c r="A39" s="40"/>
      <c r="B39" s="41"/>
      <c r="C39" s="36" t="s">
        <v>34</v>
      </c>
      <c r="D39" s="36"/>
      <c r="F39" s="29"/>
      <c r="G39" s="29"/>
      <c r="H39" s="29"/>
      <c r="I39" s="29"/>
      <c r="J39" s="29"/>
      <c r="K39" s="29"/>
      <c r="L39" s="29">
        <v>11000</v>
      </c>
      <c r="M39" s="29"/>
      <c r="N39" s="29"/>
      <c r="O39" s="29"/>
      <c r="P39" s="29"/>
      <c r="Q39" s="29"/>
    </row>
    <row r="40" spans="1:17" ht="15.95" customHeight="1" x14ac:dyDescent="0.25">
      <c r="A40" s="40"/>
      <c r="B40" s="35" t="s">
        <v>47</v>
      </c>
      <c r="C40" s="35"/>
      <c r="D40" s="35"/>
      <c r="E40" s="48"/>
      <c r="F40" s="53">
        <f>SUM(F32:F39)</f>
        <v>0</v>
      </c>
      <c r="G40" s="53">
        <f>SUM(G32:G39)</f>
        <v>0</v>
      </c>
      <c r="H40" s="53">
        <f>SUM(H32:H39)</f>
        <v>0</v>
      </c>
      <c r="I40" s="53">
        <f>SUM(I32:I39)</f>
        <v>0</v>
      </c>
      <c r="J40" s="53">
        <f>SUM(J32:J39)</f>
        <v>0</v>
      </c>
      <c r="K40" s="53">
        <f>SUM(K32:K39)</f>
        <v>0</v>
      </c>
      <c r="L40" s="53">
        <f>SUM(L32:L39)</f>
        <v>11000</v>
      </c>
      <c r="M40" s="53">
        <f>SUM(M32:M39)</f>
        <v>0</v>
      </c>
      <c r="N40" s="53">
        <f>SUM(N32:N39)</f>
        <v>0</v>
      </c>
      <c r="O40" s="53">
        <f>SUM(O32:O39)</f>
        <v>0</v>
      </c>
      <c r="P40" s="53">
        <f>SUM(P32:P39)</f>
        <v>0</v>
      </c>
      <c r="Q40" s="53">
        <f>SUM(Q32:Q39)</f>
        <v>0</v>
      </c>
    </row>
    <row r="41" spans="1:17" ht="15.95" customHeight="1" x14ac:dyDescent="0.25">
      <c r="A41" s="40"/>
      <c r="B41" s="41" t="s">
        <v>46</v>
      </c>
      <c r="C41" s="36" t="s">
        <v>45</v>
      </c>
      <c r="D41" s="36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</row>
    <row r="42" spans="1:17" ht="15.95" customHeight="1" x14ac:dyDescent="0.25">
      <c r="A42" s="40"/>
      <c r="B42" s="41"/>
      <c r="C42" s="36" t="s">
        <v>44</v>
      </c>
      <c r="D42" s="36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</row>
    <row r="43" spans="1:17" ht="15.95" customHeight="1" x14ac:dyDescent="0.25">
      <c r="A43" s="40"/>
      <c r="B43" s="41"/>
      <c r="C43" s="36" t="s">
        <v>43</v>
      </c>
      <c r="D43" s="36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</row>
    <row r="44" spans="1:17" ht="15.95" customHeight="1" x14ac:dyDescent="0.25">
      <c r="A44" s="40"/>
      <c r="B44" s="41"/>
      <c r="C44" s="36" t="s">
        <v>42</v>
      </c>
      <c r="D44" s="36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</row>
    <row r="45" spans="1:17" ht="15.95" customHeight="1" x14ac:dyDescent="0.25">
      <c r="A45" s="40"/>
      <c r="B45" s="35" t="s">
        <v>41</v>
      </c>
      <c r="C45" s="35"/>
      <c r="D45" s="35"/>
      <c r="E45" s="48"/>
      <c r="F45" s="53">
        <f>SUM(F41:F44)</f>
        <v>0</v>
      </c>
      <c r="G45" s="53">
        <f>SUM(G41:G44)</f>
        <v>0</v>
      </c>
      <c r="H45" s="53">
        <f>SUM(H41:H44)</f>
        <v>0</v>
      </c>
      <c r="I45" s="53">
        <f>SUM(I41:I44)</f>
        <v>0</v>
      </c>
      <c r="J45" s="53">
        <f>SUM(J41:J44)</f>
        <v>0</v>
      </c>
      <c r="K45" s="53">
        <f>SUM(K41:K44)</f>
        <v>0</v>
      </c>
      <c r="L45" s="53">
        <f>SUM(L41:L44)</f>
        <v>0</v>
      </c>
      <c r="M45" s="53">
        <f>SUM(M41:M44)</f>
        <v>0</v>
      </c>
      <c r="N45" s="53">
        <f>SUM(N41:N44)</f>
        <v>0</v>
      </c>
      <c r="O45" s="53">
        <f>SUM(O41:O44)</f>
        <v>0</v>
      </c>
      <c r="P45" s="53">
        <f>SUM(P41:P44)</f>
        <v>0</v>
      </c>
      <c r="Q45" s="53">
        <f>SUM(Q41:Q44)</f>
        <v>0</v>
      </c>
    </row>
    <row r="46" spans="1:17" ht="15.95" customHeight="1" x14ac:dyDescent="0.25">
      <c r="A46" s="40"/>
      <c r="B46" s="41" t="s">
        <v>40</v>
      </c>
      <c r="C46" s="36" t="s">
        <v>39</v>
      </c>
      <c r="D46" s="36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</row>
    <row r="47" spans="1:17" ht="15.95" customHeight="1" x14ac:dyDescent="0.25">
      <c r="A47" s="40"/>
      <c r="B47" s="41"/>
      <c r="C47" s="36" t="s">
        <v>38</v>
      </c>
      <c r="D47" s="36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</row>
    <row r="48" spans="1:17" ht="15.95" customHeight="1" x14ac:dyDescent="0.25">
      <c r="A48" s="40"/>
      <c r="B48" s="41"/>
      <c r="C48" s="36" t="s">
        <v>37</v>
      </c>
      <c r="D48" s="36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</row>
    <row r="49" spans="1:17" ht="15.95" customHeight="1" x14ac:dyDescent="0.25">
      <c r="A49" s="40"/>
      <c r="B49" s="41"/>
      <c r="C49" s="36" t="s">
        <v>36</v>
      </c>
      <c r="D49" s="36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</row>
    <row r="50" spans="1:17" ht="15.95" customHeight="1" x14ac:dyDescent="0.25">
      <c r="A50" s="40"/>
      <c r="B50" s="41"/>
      <c r="C50" s="36" t="s">
        <v>35</v>
      </c>
      <c r="D50" s="36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</row>
    <row r="51" spans="1:17" ht="15.95" customHeight="1" x14ac:dyDescent="0.25">
      <c r="A51" s="40"/>
      <c r="B51" s="41"/>
      <c r="C51" s="36" t="s">
        <v>34</v>
      </c>
      <c r="D51" s="36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</row>
    <row r="52" spans="1:17" ht="15.95" customHeight="1" x14ac:dyDescent="0.25">
      <c r="A52" s="40"/>
      <c r="B52" s="35" t="s">
        <v>33</v>
      </c>
      <c r="C52" s="35"/>
      <c r="D52" s="35"/>
      <c r="E52" s="48"/>
      <c r="F52" s="53">
        <f>SUM(F46:F51)</f>
        <v>0</v>
      </c>
      <c r="G52" s="53">
        <f>SUM(G46:G51)</f>
        <v>0</v>
      </c>
      <c r="H52" s="53">
        <f>SUM(H46:H51)</f>
        <v>0</v>
      </c>
      <c r="I52" s="53">
        <f>SUM(I46:I51)</f>
        <v>0</v>
      </c>
      <c r="J52" s="53">
        <f>SUM(J46:J51)</f>
        <v>0</v>
      </c>
      <c r="K52" s="53">
        <f>SUM(K46:K51)</f>
        <v>0</v>
      </c>
      <c r="L52" s="53">
        <f>SUM(L46:L51)</f>
        <v>0</v>
      </c>
      <c r="M52" s="53">
        <f>SUM(M46:M51)</f>
        <v>0</v>
      </c>
      <c r="N52" s="53">
        <f>SUM(N46:N51)</f>
        <v>0</v>
      </c>
      <c r="O52" s="53">
        <f>SUM(O46:O51)</f>
        <v>0</v>
      </c>
      <c r="P52" s="53">
        <f>SUM(P46:P51)</f>
        <v>0</v>
      </c>
      <c r="Q52" s="53">
        <f>SUM(Q46:Q51)</f>
        <v>0</v>
      </c>
    </row>
    <row r="53" spans="1:17" ht="15.95" customHeight="1" x14ac:dyDescent="0.25">
      <c r="A53" s="35" t="s">
        <v>32</v>
      </c>
      <c r="B53" s="35"/>
      <c r="C53" s="35"/>
      <c r="D53" s="35"/>
      <c r="E53" s="48"/>
      <c r="F53" s="34">
        <f>SUM(F52+F45+F40+F31+F25+F18)</f>
        <v>0</v>
      </c>
      <c r="G53" s="34">
        <f>SUM(G52+G45+G40+G31+G25+G18)</f>
        <v>0</v>
      </c>
      <c r="H53" s="34">
        <f>SUM(H52+H45+H40+H31+H25+H18)</f>
        <v>0</v>
      </c>
      <c r="I53" s="34">
        <f>SUM(I52+I45+I40+I31+I25+I18)</f>
        <v>0</v>
      </c>
      <c r="J53" s="34">
        <f>SUM(J52+J45+J40+J31+J25+J18)</f>
        <v>0</v>
      </c>
      <c r="K53" s="34">
        <f>SUM(K52+K45+K40+K31+K25+K18)</f>
        <v>0</v>
      </c>
      <c r="L53" s="34">
        <f>SUM(L52+L45+L40+L31+L25+L18)</f>
        <v>111000</v>
      </c>
      <c r="M53" s="34">
        <f>SUM(M52+M45+M40+M31+M25+M18)</f>
        <v>115000</v>
      </c>
      <c r="N53" s="34">
        <f>SUM(N52+N45+N40+N31+N25+N18)</f>
        <v>0</v>
      </c>
      <c r="O53" s="34">
        <f>SUM(O52+O45+O40+O31+O25+O18)</f>
        <v>0</v>
      </c>
      <c r="P53" s="34">
        <f>SUM(P52+P45+P40+P31+P25+P18)</f>
        <v>0</v>
      </c>
      <c r="Q53" s="34">
        <f>SUM(Q52+Q45+Q40+Q31+Q25+Q18)</f>
        <v>0</v>
      </c>
    </row>
    <row r="54" spans="1:17" ht="7.5" customHeight="1" x14ac:dyDescent="0.25">
      <c r="A54" s="33"/>
      <c r="B54" s="33"/>
      <c r="C54" s="33"/>
      <c r="D54" s="33"/>
      <c r="E54" s="47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</row>
    <row r="55" spans="1:17" ht="15.95" customHeight="1" x14ac:dyDescent="0.25">
      <c r="A55" s="39" t="s">
        <v>31</v>
      </c>
      <c r="B55" s="35" t="s">
        <v>30</v>
      </c>
      <c r="C55" s="35"/>
      <c r="D55" s="35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</row>
    <row r="56" spans="1:17" ht="15.95" customHeight="1" x14ac:dyDescent="0.25">
      <c r="A56" s="39"/>
      <c r="B56" s="35" t="s">
        <v>29</v>
      </c>
      <c r="C56" s="35"/>
      <c r="D56" s="35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</row>
    <row r="57" spans="1:17" ht="15.95" customHeight="1" x14ac:dyDescent="0.25">
      <c r="A57" s="39"/>
      <c r="B57" s="35" t="s">
        <v>28</v>
      </c>
      <c r="C57" s="35"/>
      <c r="D57" s="35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</row>
    <row r="58" spans="1:17" ht="15.95" customHeight="1" x14ac:dyDescent="0.25">
      <c r="A58" s="39"/>
      <c r="B58" s="35" t="s">
        <v>27</v>
      </c>
      <c r="C58" s="35"/>
      <c r="D58" s="35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</row>
    <row r="59" spans="1:17" ht="15.95" customHeight="1" x14ac:dyDescent="0.25">
      <c r="A59" s="39"/>
      <c r="B59" s="35" t="s">
        <v>26</v>
      </c>
      <c r="C59" s="35"/>
      <c r="D59" s="35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</row>
    <row r="60" spans="1:17" ht="15.95" customHeight="1" x14ac:dyDescent="0.25">
      <c r="A60" s="35" t="s">
        <v>25</v>
      </c>
      <c r="B60" s="35"/>
      <c r="C60" s="35"/>
      <c r="D60" s="35"/>
      <c r="E60" s="48"/>
      <c r="F60" s="34">
        <f>SUM(F55:F59)</f>
        <v>0</v>
      </c>
      <c r="G60" s="34">
        <f>SUM(G55:G59)</f>
        <v>0</v>
      </c>
      <c r="H60" s="34">
        <f>SUM(H55:H59)</f>
        <v>0</v>
      </c>
      <c r="I60" s="34">
        <f>SUM(I55:I59)</f>
        <v>0</v>
      </c>
      <c r="J60" s="34">
        <f>SUM(J55:J59)</f>
        <v>0</v>
      </c>
      <c r="K60" s="34">
        <f>SUM(K55:K59)</f>
        <v>0</v>
      </c>
      <c r="L60" s="34">
        <f>SUM(L55:L59)</f>
        <v>0</v>
      </c>
      <c r="M60" s="34">
        <f>SUM(M55:M59)</f>
        <v>0</v>
      </c>
      <c r="N60" s="34">
        <f>SUM(N55:N59)</f>
        <v>0</v>
      </c>
      <c r="O60" s="34">
        <f>SUM(O55:O59)</f>
        <v>0</v>
      </c>
      <c r="P60" s="34">
        <f>SUM(P55:P59)</f>
        <v>0</v>
      </c>
      <c r="Q60" s="34">
        <f>SUM(Q55:Q59)</f>
        <v>0</v>
      </c>
    </row>
    <row r="61" spans="1:17" ht="7.5" customHeight="1" x14ac:dyDescent="0.25">
      <c r="A61" s="33"/>
      <c r="B61" s="33"/>
      <c r="C61" s="33"/>
      <c r="D61" s="33"/>
      <c r="E61" s="47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</row>
    <row r="62" spans="1:17" ht="15.95" customHeight="1" x14ac:dyDescent="0.25">
      <c r="A62" s="31" t="s">
        <v>24</v>
      </c>
      <c r="B62" s="31"/>
      <c r="C62" s="31"/>
      <c r="D62" s="31"/>
      <c r="E62" s="46"/>
      <c r="F62" s="30">
        <f>F53+F60</f>
        <v>0</v>
      </c>
      <c r="G62" s="30">
        <f>G53+G60</f>
        <v>0</v>
      </c>
      <c r="H62" s="30">
        <f>H53+H60</f>
        <v>0</v>
      </c>
      <c r="I62" s="30">
        <f>I53+I60</f>
        <v>0</v>
      </c>
      <c r="J62" s="30">
        <f>J53+J60</f>
        <v>0</v>
      </c>
      <c r="K62" s="30">
        <f>K53+K60</f>
        <v>0</v>
      </c>
      <c r="L62" s="30">
        <f>L53+L60</f>
        <v>111000</v>
      </c>
      <c r="M62" s="30">
        <f>M53+M60</f>
        <v>115000</v>
      </c>
      <c r="N62" s="30">
        <f>N53+N60</f>
        <v>0</v>
      </c>
      <c r="O62" s="30">
        <f>O53+O60</f>
        <v>0</v>
      </c>
      <c r="P62" s="30">
        <f>P53+P60</f>
        <v>0</v>
      </c>
      <c r="Q62" s="30">
        <f>Q53+Q60</f>
        <v>0</v>
      </c>
    </row>
    <row r="63" spans="1:17" ht="15.95" customHeight="1" x14ac:dyDescent="0.25">
      <c r="A63" s="31" t="s">
        <v>23</v>
      </c>
      <c r="B63" s="31"/>
      <c r="C63" s="31"/>
      <c r="D63" s="31"/>
      <c r="E63" s="46"/>
      <c r="F63" s="30">
        <f>F11-F62</f>
        <v>232556</v>
      </c>
      <c r="G63" s="30">
        <f>G11-G62</f>
        <v>0</v>
      </c>
      <c r="H63" s="30">
        <f>H11-H62</f>
        <v>0</v>
      </c>
      <c r="I63" s="30">
        <f>I11-I62</f>
        <v>0</v>
      </c>
      <c r="J63" s="30">
        <f>J11-J62</f>
        <v>0</v>
      </c>
      <c r="K63" s="30">
        <f>K11-K62</f>
        <v>0</v>
      </c>
      <c r="L63" s="30">
        <f>L11-L62</f>
        <v>-11000</v>
      </c>
      <c r="M63" s="30">
        <f>M11-M62</f>
        <v>0</v>
      </c>
      <c r="N63" s="30">
        <f>N11-N62</f>
        <v>0</v>
      </c>
      <c r="O63" s="30">
        <f>O11-O62</f>
        <v>0</v>
      </c>
      <c r="P63" s="30">
        <f>P11-P62</f>
        <v>0</v>
      </c>
      <c r="Q63" s="30">
        <f>Q11-Q62</f>
        <v>0</v>
      </c>
    </row>
    <row r="64" spans="1:17" ht="15.95" customHeight="1" x14ac:dyDescent="0.25">
      <c r="A64" s="38"/>
      <c r="B64" s="38"/>
      <c r="C64" s="38"/>
      <c r="D64" s="38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</row>
    <row r="65" spans="1:17" ht="15.95" customHeight="1" x14ac:dyDescent="0.25">
      <c r="A65" s="37" t="s">
        <v>22</v>
      </c>
      <c r="B65" s="36" t="s">
        <v>21</v>
      </c>
      <c r="C65" s="36"/>
      <c r="D65" s="36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</row>
    <row r="66" spans="1:17" ht="15.95" customHeight="1" x14ac:dyDescent="0.25">
      <c r="A66" s="37"/>
      <c r="B66" s="36" t="s">
        <v>20</v>
      </c>
      <c r="C66" s="36"/>
      <c r="D66" s="36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</row>
    <row r="67" spans="1:17" ht="15.95" customHeight="1" x14ac:dyDescent="0.25">
      <c r="A67" s="37"/>
      <c r="B67" s="36" t="s">
        <v>19</v>
      </c>
      <c r="C67" s="36"/>
      <c r="D67" s="36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</row>
    <row r="68" spans="1:17" ht="15.95" customHeight="1" x14ac:dyDescent="0.25">
      <c r="A68" s="37"/>
      <c r="B68" s="36" t="s">
        <v>18</v>
      </c>
      <c r="C68" s="36"/>
      <c r="D68" s="36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</row>
    <row r="69" spans="1:17" ht="15.95" customHeight="1" x14ac:dyDescent="0.25">
      <c r="A69" s="37"/>
      <c r="B69" s="36" t="s">
        <v>17</v>
      </c>
      <c r="C69" s="36"/>
      <c r="D69" s="36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</row>
    <row r="70" spans="1:17" ht="15.95" customHeight="1" x14ac:dyDescent="0.25">
      <c r="A70" s="37"/>
      <c r="B70" s="36" t="s">
        <v>16</v>
      </c>
      <c r="C70" s="36"/>
      <c r="D70" s="36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</row>
    <row r="71" spans="1:17" ht="15.95" customHeight="1" x14ac:dyDescent="0.25">
      <c r="A71" s="35" t="s">
        <v>15</v>
      </c>
      <c r="B71" s="35"/>
      <c r="C71" s="35"/>
      <c r="D71" s="35"/>
      <c r="E71" s="48"/>
      <c r="F71" s="34">
        <f>SUM(F65:F70)</f>
        <v>0</v>
      </c>
      <c r="G71" s="34">
        <f>SUM(G65:G70)</f>
        <v>0</v>
      </c>
      <c r="H71" s="34">
        <f>SUM(H65:H70)</f>
        <v>0</v>
      </c>
      <c r="I71" s="34">
        <f>SUM(I65:I70)</f>
        <v>0</v>
      </c>
      <c r="J71" s="34">
        <f>SUM(J65:J70)</f>
        <v>0</v>
      </c>
      <c r="K71" s="34">
        <f>SUM(K65:K70)</f>
        <v>0</v>
      </c>
      <c r="L71" s="34">
        <f>SUM(L65:L70)</f>
        <v>0</v>
      </c>
      <c r="M71" s="34">
        <f>SUM(M65:M70)</f>
        <v>0</v>
      </c>
      <c r="N71" s="34">
        <f>SUM(N65:N70)</f>
        <v>0</v>
      </c>
      <c r="O71" s="34">
        <f>SUM(O65:O70)</f>
        <v>0</v>
      </c>
      <c r="P71" s="34">
        <f>SUM(P65:P70)</f>
        <v>0</v>
      </c>
      <c r="Q71" s="34">
        <f>SUM(Q65:Q70)</f>
        <v>0</v>
      </c>
    </row>
    <row r="72" spans="1:17" ht="7.5" customHeight="1" x14ac:dyDescent="0.25">
      <c r="A72" s="33"/>
      <c r="B72" s="33"/>
      <c r="C72" s="33"/>
      <c r="D72" s="33"/>
      <c r="E72" s="47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</row>
    <row r="73" spans="1:17" ht="15.95" customHeight="1" x14ac:dyDescent="0.25">
      <c r="A73" s="31" t="s">
        <v>14</v>
      </c>
      <c r="B73" s="31"/>
      <c r="C73" s="31"/>
      <c r="D73" s="31"/>
      <c r="E73" s="46"/>
      <c r="F73" s="30">
        <f>F63-F71</f>
        <v>232556</v>
      </c>
      <c r="G73" s="30">
        <f>G63-G71</f>
        <v>0</v>
      </c>
      <c r="H73" s="30">
        <f>H63-H71</f>
        <v>0</v>
      </c>
      <c r="I73" s="30">
        <f>I63-I71</f>
        <v>0</v>
      </c>
      <c r="J73" s="30">
        <f>J63-J71</f>
        <v>0</v>
      </c>
      <c r="K73" s="30">
        <f>K63-K71</f>
        <v>0</v>
      </c>
      <c r="L73" s="30">
        <f>L63-L71</f>
        <v>-11000</v>
      </c>
      <c r="M73" s="30">
        <f>M63-M71</f>
        <v>0</v>
      </c>
      <c r="N73" s="30">
        <f>N63-N71</f>
        <v>0</v>
      </c>
      <c r="O73" s="30">
        <f>O63-O71</f>
        <v>0</v>
      </c>
      <c r="P73" s="30">
        <f>P63-P71</f>
        <v>0</v>
      </c>
      <c r="Q73" s="30">
        <f>Q63-Q71</f>
        <v>0</v>
      </c>
    </row>
    <row r="74" spans="1:17" ht="15.95" customHeight="1" x14ac:dyDescent="0.25"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</row>
    <row r="75" spans="1:17" ht="15.95" customHeight="1" x14ac:dyDescent="0.25"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</row>
    <row r="76" spans="1:17" ht="15.95" customHeight="1" x14ac:dyDescent="0.25"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</row>
    <row r="77" spans="1:17" ht="15.95" customHeight="1" x14ac:dyDescent="0.25"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</row>
    <row r="78" spans="1:17" ht="15.95" customHeight="1" x14ac:dyDescent="0.25"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</row>
    <row r="79" spans="1:17" ht="15.95" customHeight="1" x14ac:dyDescent="0.25"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</row>
    <row r="80" spans="1:17" ht="15.95" customHeight="1" x14ac:dyDescent="0.25"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</row>
    <row r="81" spans="6:17" ht="15.95" customHeight="1" x14ac:dyDescent="0.25"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</row>
    <row r="82" spans="6:17" ht="15.95" customHeight="1" x14ac:dyDescent="0.25"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</row>
    <row r="83" spans="6:17" ht="15.95" customHeight="1" x14ac:dyDescent="0.25"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</row>
    <row r="84" spans="6:17" ht="15.95" customHeight="1" x14ac:dyDescent="0.25"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</row>
    <row r="85" spans="6:17" ht="15.95" customHeight="1" x14ac:dyDescent="0.25"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</row>
    <row r="86" spans="6:17" ht="15.95" customHeight="1" x14ac:dyDescent="0.25"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</row>
    <row r="87" spans="6:17" ht="15.95" customHeight="1" x14ac:dyDescent="0.25"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</row>
    <row r="88" spans="6:17" ht="15.95" customHeight="1" x14ac:dyDescent="0.25"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</row>
    <row r="89" spans="6:17" ht="15.95" customHeight="1" x14ac:dyDescent="0.25"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</row>
    <row r="90" spans="6:17" ht="15.95" customHeight="1" x14ac:dyDescent="0.25"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</row>
    <row r="91" spans="6:17" ht="15.95" customHeight="1" x14ac:dyDescent="0.25"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</row>
    <row r="92" spans="6:17" ht="15.95" customHeight="1" x14ac:dyDescent="0.25"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</row>
    <row r="93" spans="6:17" ht="15.95" customHeight="1" x14ac:dyDescent="0.25"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</row>
    <row r="94" spans="6:17" ht="15.95" customHeight="1" x14ac:dyDescent="0.25"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</row>
    <row r="95" spans="6:17" ht="15.95" customHeight="1" x14ac:dyDescent="0.25"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</row>
    <row r="96" spans="6:17" ht="15.95" customHeight="1" x14ac:dyDescent="0.25"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</row>
    <row r="97" spans="6:17" ht="15.95" customHeight="1" x14ac:dyDescent="0.25"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</row>
    <row r="98" spans="6:17" ht="15.95" customHeight="1" x14ac:dyDescent="0.25"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</row>
    <row r="99" spans="6:17" ht="15.95" customHeight="1" x14ac:dyDescent="0.25"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</row>
    <row r="100" spans="6:17" ht="15.95" customHeight="1" x14ac:dyDescent="0.25"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</row>
    <row r="101" spans="6:17" ht="15.95" customHeight="1" x14ac:dyDescent="0.25"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</row>
    <row r="102" spans="6:17" ht="15.95" customHeight="1" x14ac:dyDescent="0.25"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</row>
    <row r="103" spans="6:17" ht="15.95" customHeight="1" x14ac:dyDescent="0.25"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</row>
    <row r="104" spans="6:17" ht="15.95" customHeight="1" x14ac:dyDescent="0.25"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</row>
    <row r="105" spans="6:17" ht="15.95" customHeight="1" x14ac:dyDescent="0.25"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</row>
    <row r="106" spans="6:17" ht="15.95" customHeight="1" x14ac:dyDescent="0.25"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</row>
    <row r="107" spans="6:17" ht="15.95" customHeight="1" x14ac:dyDescent="0.25"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</row>
    <row r="108" spans="6:17" ht="15.95" customHeight="1" x14ac:dyDescent="0.25"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</row>
    <row r="109" spans="6:17" ht="15.95" customHeight="1" x14ac:dyDescent="0.25"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</row>
    <row r="110" spans="6:17" ht="15.95" customHeight="1" x14ac:dyDescent="0.25"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</row>
    <row r="111" spans="6:17" ht="15.95" customHeight="1" x14ac:dyDescent="0.25"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</row>
    <row r="112" spans="6:17" ht="15.95" customHeight="1" x14ac:dyDescent="0.25"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</row>
    <row r="113" spans="6:17" ht="15.95" customHeight="1" x14ac:dyDescent="0.25"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</row>
    <row r="114" spans="6:17" ht="15.95" customHeight="1" x14ac:dyDescent="0.25"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</row>
    <row r="115" spans="6:17" ht="15.95" customHeight="1" x14ac:dyDescent="0.25"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</row>
    <row r="116" spans="6:17" ht="15.95" customHeight="1" x14ac:dyDescent="0.25"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</row>
    <row r="117" spans="6:17" ht="15.95" customHeight="1" x14ac:dyDescent="0.25"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</row>
    <row r="118" spans="6:17" ht="15.95" customHeight="1" x14ac:dyDescent="0.25"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</row>
    <row r="119" spans="6:17" ht="15.95" customHeight="1" x14ac:dyDescent="0.25"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</row>
    <row r="120" spans="6:17" ht="15.95" customHeight="1" x14ac:dyDescent="0.25"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</row>
    <row r="121" spans="6:17" ht="15.95" customHeight="1" x14ac:dyDescent="0.25"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</row>
    <row r="122" spans="6:17" ht="15.95" customHeight="1" x14ac:dyDescent="0.25"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</row>
    <row r="123" spans="6:17" ht="15.95" customHeight="1" x14ac:dyDescent="0.25"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</row>
    <row r="124" spans="6:17" ht="15.95" customHeight="1" x14ac:dyDescent="0.25"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</row>
    <row r="125" spans="6:17" ht="15.95" customHeight="1" x14ac:dyDescent="0.25"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</row>
    <row r="126" spans="6:17" ht="15.95" customHeight="1" x14ac:dyDescent="0.25"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</row>
    <row r="127" spans="6:17" ht="15.95" customHeight="1" x14ac:dyDescent="0.25"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</row>
    <row r="128" spans="6:17" ht="15.95" customHeight="1" x14ac:dyDescent="0.25"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</row>
    <row r="129" spans="6:17" ht="15.95" customHeight="1" x14ac:dyDescent="0.25"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</row>
    <row r="130" spans="6:17" ht="15.95" customHeight="1" x14ac:dyDescent="0.25"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</row>
    <row r="131" spans="6:17" ht="15.95" customHeight="1" x14ac:dyDescent="0.25"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</row>
    <row r="132" spans="6:17" ht="15.95" customHeight="1" x14ac:dyDescent="0.25"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</row>
    <row r="133" spans="6:17" ht="15.95" customHeight="1" x14ac:dyDescent="0.25"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</row>
    <row r="134" spans="6:17" ht="15.95" customHeight="1" x14ac:dyDescent="0.25"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</row>
    <row r="135" spans="6:17" ht="15.95" customHeight="1" x14ac:dyDescent="0.25"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</row>
    <row r="136" spans="6:17" ht="15.95" customHeight="1" x14ac:dyDescent="0.25"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</row>
    <row r="137" spans="6:17" ht="15.95" customHeight="1" x14ac:dyDescent="0.25"/>
    <row r="138" spans="6:17" ht="15.95" customHeight="1" x14ac:dyDescent="0.25"/>
    <row r="139" spans="6:17" ht="15.95" customHeight="1" x14ac:dyDescent="0.25"/>
    <row r="140" spans="6:17" ht="15.95" customHeight="1" x14ac:dyDescent="0.25"/>
    <row r="141" spans="6:17" ht="15.95" customHeight="1" x14ac:dyDescent="0.25"/>
    <row r="142" spans="6:17" ht="15.95" customHeight="1" x14ac:dyDescent="0.25"/>
    <row r="143" spans="6:17" ht="15.95" customHeight="1" x14ac:dyDescent="0.25"/>
    <row r="144" spans="6:17" ht="15.95" customHeight="1" x14ac:dyDescent="0.25"/>
    <row r="145" ht="15.95" customHeight="1" x14ac:dyDescent="0.25"/>
    <row r="146" ht="15.95" customHeight="1" x14ac:dyDescent="0.25"/>
    <row r="147" ht="15.95" customHeight="1" x14ac:dyDescent="0.25"/>
    <row r="148" ht="15.95" customHeight="1" x14ac:dyDescent="0.25"/>
    <row r="149" ht="15.95" customHeight="1" x14ac:dyDescent="0.25"/>
  </sheetData>
  <mergeCells count="78">
    <mergeCell ref="A10:D10"/>
    <mergeCell ref="A11:D11"/>
    <mergeCell ref="A1:Q1"/>
    <mergeCell ref="A3:D3"/>
    <mergeCell ref="A4:A9"/>
    <mergeCell ref="B4:D4"/>
    <mergeCell ref="B5:D5"/>
    <mergeCell ref="B6:D6"/>
    <mergeCell ref="B7:D7"/>
    <mergeCell ref="B8:D8"/>
    <mergeCell ref="B9:D9"/>
    <mergeCell ref="B13:B17"/>
    <mergeCell ref="C21:D21"/>
    <mergeCell ref="B18:D18"/>
    <mergeCell ref="C13:D13"/>
    <mergeCell ref="C14:D14"/>
    <mergeCell ref="C15:D15"/>
    <mergeCell ref="C16:D16"/>
    <mergeCell ref="C17:D17"/>
    <mergeCell ref="C19:D19"/>
    <mergeCell ref="C29:D29"/>
    <mergeCell ref="C30:D30"/>
    <mergeCell ref="C23:D23"/>
    <mergeCell ref="C24:D24"/>
    <mergeCell ref="C22:D22"/>
    <mergeCell ref="B19:B24"/>
    <mergeCell ref="C20:D20"/>
    <mergeCell ref="B25:D25"/>
    <mergeCell ref="C32:D32"/>
    <mergeCell ref="C33:D33"/>
    <mergeCell ref="C34:D34"/>
    <mergeCell ref="C35:D35"/>
    <mergeCell ref="B26:B30"/>
    <mergeCell ref="B31:D31"/>
    <mergeCell ref="C26:D26"/>
    <mergeCell ref="C27:D27"/>
    <mergeCell ref="C28:D28"/>
    <mergeCell ref="C51:D51"/>
    <mergeCell ref="B45:D45"/>
    <mergeCell ref="B46:B51"/>
    <mergeCell ref="C49:D49"/>
    <mergeCell ref="C48:D48"/>
    <mergeCell ref="C46:D46"/>
    <mergeCell ref="B41:B44"/>
    <mergeCell ref="C47:D47"/>
    <mergeCell ref="C50:D50"/>
    <mergeCell ref="C41:D41"/>
    <mergeCell ref="C42:D42"/>
    <mergeCell ref="C43:D43"/>
    <mergeCell ref="C44:D44"/>
    <mergeCell ref="C37:D37"/>
    <mergeCell ref="C38:D38"/>
    <mergeCell ref="C39:D39"/>
    <mergeCell ref="B32:B39"/>
    <mergeCell ref="B40:D40"/>
    <mergeCell ref="C36:D36"/>
    <mergeCell ref="A71:D71"/>
    <mergeCell ref="B55:D55"/>
    <mergeCell ref="B56:D56"/>
    <mergeCell ref="B57:D57"/>
    <mergeCell ref="B59:D59"/>
    <mergeCell ref="A65:A70"/>
    <mergeCell ref="B70:D70"/>
    <mergeCell ref="B65:D65"/>
    <mergeCell ref="B66:D66"/>
    <mergeCell ref="B67:D67"/>
    <mergeCell ref="B68:D68"/>
    <mergeCell ref="A53:D53"/>
    <mergeCell ref="A13:A52"/>
    <mergeCell ref="B52:D52"/>
    <mergeCell ref="A73:D73"/>
    <mergeCell ref="A60:D60"/>
    <mergeCell ref="A55:A59"/>
    <mergeCell ref="B58:D58"/>
    <mergeCell ref="A62:D62"/>
    <mergeCell ref="A63:D63"/>
    <mergeCell ref="A64:D64"/>
    <mergeCell ref="B69:D69"/>
  </mergeCells>
  <pageMargins left="0.7" right="0.7" top="0.75" bottom="0.75" header="0.3" footer="0.3"/>
  <pageSetup paperSize="9" scale="4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3"/>
  <sheetViews>
    <sheetView workbookViewId="0">
      <selection activeCell="D27" sqref="D27"/>
    </sheetView>
  </sheetViews>
  <sheetFormatPr baseColWidth="10" defaultRowHeight="15" x14ac:dyDescent="0.25"/>
  <sheetData>
    <row r="2" spans="1:1" x14ac:dyDescent="0.25">
      <c r="A2" s="90" t="s">
        <v>147</v>
      </c>
    </row>
    <row r="3" spans="1:1" x14ac:dyDescent="0.25">
      <c r="A3" s="91"/>
    </row>
    <row r="4" spans="1:1" x14ac:dyDescent="0.25">
      <c r="A4" s="87" t="s">
        <v>130</v>
      </c>
    </row>
    <row r="5" spans="1:1" x14ac:dyDescent="0.25">
      <c r="A5" s="91"/>
    </row>
    <row r="6" spans="1:1" x14ac:dyDescent="0.25">
      <c r="A6" s="90" t="s">
        <v>131</v>
      </c>
    </row>
    <row r="7" spans="1:1" x14ac:dyDescent="0.25">
      <c r="A7" s="91"/>
    </row>
    <row r="8" spans="1:1" x14ac:dyDescent="0.25">
      <c r="A8" s="88" t="s">
        <v>132</v>
      </c>
    </row>
    <row r="9" spans="1:1" x14ac:dyDescent="0.25">
      <c r="A9" s="14"/>
    </row>
    <row r="10" spans="1:1" x14ac:dyDescent="0.25">
      <c r="A10" s="88" t="s">
        <v>133</v>
      </c>
    </row>
    <row r="11" spans="1:1" x14ac:dyDescent="0.25">
      <c r="A11" s="88" t="s">
        <v>134</v>
      </c>
    </row>
    <row r="12" spans="1:1" x14ac:dyDescent="0.25">
      <c r="A12" s="88" t="s">
        <v>135</v>
      </c>
    </row>
    <row r="13" spans="1:1" x14ac:dyDescent="0.25">
      <c r="A13" s="88" t="s">
        <v>136</v>
      </c>
    </row>
    <row r="14" spans="1:1" x14ac:dyDescent="0.25">
      <c r="A14" s="88" t="s">
        <v>137</v>
      </c>
    </row>
    <row r="15" spans="1:1" x14ac:dyDescent="0.25">
      <c r="A15" s="88" t="s">
        <v>138</v>
      </c>
    </row>
    <row r="16" spans="1:1" x14ac:dyDescent="0.25">
      <c r="A16" s="88" t="s">
        <v>139</v>
      </c>
    </row>
    <row r="17" spans="1:11" x14ac:dyDescent="0.25">
      <c r="A17" s="88" t="s">
        <v>140</v>
      </c>
    </row>
    <row r="18" spans="1:11" x14ac:dyDescent="0.25">
      <c r="A18" s="88" t="s">
        <v>141</v>
      </c>
    </row>
    <row r="19" spans="1:11" x14ac:dyDescent="0.25">
      <c r="A19" s="88" t="s">
        <v>142</v>
      </c>
    </row>
    <row r="20" spans="1:11" x14ac:dyDescent="0.25">
      <c r="A20" s="88" t="s">
        <v>143</v>
      </c>
    </row>
    <row r="21" spans="1:11" x14ac:dyDescent="0.25">
      <c r="A21" s="88" t="s">
        <v>144</v>
      </c>
    </row>
    <row r="22" spans="1:11" x14ac:dyDescent="0.25">
      <c r="A22" s="88" t="s">
        <v>145</v>
      </c>
    </row>
    <row r="23" spans="1:11" ht="15" customHeight="1" x14ac:dyDescent="0.25">
      <c r="A23" s="88" t="s">
        <v>146</v>
      </c>
      <c r="B23" s="89"/>
      <c r="C23" s="89"/>
      <c r="D23" s="89"/>
      <c r="E23" s="89"/>
      <c r="F23" s="89"/>
      <c r="G23" s="89"/>
      <c r="H23" s="89"/>
      <c r="I23" s="89"/>
      <c r="J23" s="89"/>
      <c r="K23" s="8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CALENDRIER PERPETUEL</vt:lpstr>
      <vt:lpstr>DEPENSES JOURNALIERE</vt:lpstr>
      <vt:lpstr>BILAN MENSUEL</vt:lpstr>
      <vt:lpstr>FÊTES ET JOURS FERIERS</vt:lpstr>
      <vt:lpstr>Alsace_Lorainne</vt:lpstr>
      <vt:lpstr>Année</vt:lpstr>
      <vt:lpstr>Paques</vt:lpstr>
      <vt:lpstr>'CALENDRIER PERPETUEL'!Zone_d_impression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GSSIAO</cp:lastModifiedBy>
  <cp:lastPrinted>2014-08-13T11:29:33Z</cp:lastPrinted>
  <dcterms:created xsi:type="dcterms:W3CDTF">2013-11-29T11:57:16Z</dcterms:created>
  <dcterms:modified xsi:type="dcterms:W3CDTF">2014-08-13T14:50:35Z</dcterms:modified>
</cp:coreProperties>
</file>