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xl/tables/table4.xml" ContentType="application/vnd.openxmlformats-officedocument.spreadsheetml.table+xml"/>
  <Override PartName="/xl/queryTables/queryTable4.xml" ContentType="application/vnd.openxmlformats-officedocument.spreadsheetml.queryTable+xml"/>
  <Override PartName="/xl/tables/table5.xml" ContentType="application/vnd.openxmlformats-officedocument.spreadsheetml.table+xml"/>
  <Override PartName="/xl/queryTables/queryTable5.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codeName="{74837BA0-65D6-932C-5D65-3B800EBDC722}"/>
  <workbookPr codeName="ThisWorkbook" defaultThemeVersion="124226"/>
  <mc:AlternateContent xmlns:mc="http://schemas.openxmlformats.org/markup-compatibility/2006">
    <mc:Choice Requires="x15">
      <x15ac:absPath xmlns:x15ac="http://schemas.microsoft.com/office/spreadsheetml/2010/11/ac" url="I:\Création des références\"/>
    </mc:Choice>
  </mc:AlternateContent>
  <xr:revisionPtr revIDLastSave="0" documentId="13_ncr:1_{401431FA-9D35-4619-B813-1525FB875401}" xr6:coauthVersionLast="41" xr6:coauthVersionMax="41" xr10:uidLastSave="{00000000-0000-0000-0000-000000000000}"/>
  <bookViews>
    <workbookView xWindow="-120" yWindow="-120" windowWidth="29040" windowHeight="15840" firstSheet="3" activeTab="5" xr2:uid="{00000000-000D-0000-FFFF-FFFF00000000}"/>
  </bookViews>
  <sheets>
    <sheet name="A LIRE AVANT" sheetId="5" r:id="rId1"/>
    <sheet name="Exemples" sheetId="17" r:id="rId2"/>
    <sheet name="Groupes" sheetId="20" r:id="rId3"/>
    <sheet name="Créa NOM (col B)" sheetId="31" r:id="rId4"/>
    <sheet name="Tableau" sheetId="1" r:id="rId5"/>
    <sheet name="SAISIE" sheetId="23" r:id="rId6"/>
    <sheet name="Rech Noms Hiér" sheetId="30" r:id="rId7"/>
    <sheet name="Hiérarchies" sheetId="29" r:id="rId8"/>
    <sheet name="Données stock-transp" sheetId="24" r:id="rId9"/>
    <sheet name="Abréviations" sheetId="25" r:id="rId10"/>
    <sheet name="Validation des données" sheetId="27" r:id="rId11"/>
    <sheet name="Tables" sheetId="33" r:id="rId12"/>
    <sheet name="Feuil1" sheetId="32" r:id="rId13"/>
  </sheets>
  <externalReferences>
    <externalReference r:id="rId14"/>
  </externalReferences>
  <definedNames>
    <definedName name="DonnéesExternes_1" localSheetId="9" hidden="1">Abréviations!$A$1:$G$122</definedName>
    <definedName name="DonnéesExternes_1" localSheetId="8" hidden="1">'Données stock-transp'!$A$1:$G$229</definedName>
    <definedName name="DonnéesExternes_1" localSheetId="7" hidden="1">Hiérarchies!$A$1:$K$282</definedName>
    <definedName name="DonnéesExternes_1" localSheetId="11" hidden="1">Tables!$A$1:$AJ$59</definedName>
    <definedName name="DonnéesExternes_1" localSheetId="10" hidden="1">'Validation des données'!$A$1:$Y$253</definedName>
    <definedName name="DonnéesExternes_2" localSheetId="8" hidden="1">'Données stock-transp'!#REF!</definedName>
    <definedName name="_xlnm.Print_Titles" localSheetId="5">SAISIE!$3:$3</definedName>
    <definedName name="_xlnm.Print_Titles" localSheetId="4">Tableau!$3:$3</definedName>
    <definedName name="_xlnm.Print_Area" localSheetId="5">SAISIE!$A$1:$AJ$10</definedName>
    <definedName name="_xlnm.Print_Area" localSheetId="4">Tableau!$A$1:$S$47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4" i="31" l="1"/>
  <c r="H5" i="31"/>
  <c r="H6" i="31"/>
  <c r="H7" i="31"/>
  <c r="H8" i="31"/>
  <c r="H9" i="31"/>
  <c r="H10" i="31"/>
  <c r="H11" i="31"/>
  <c r="H12" i="31"/>
  <c r="H13" i="31"/>
  <c r="H14" i="31"/>
  <c r="H15" i="31"/>
  <c r="H16" i="31"/>
  <c r="H17" i="31"/>
  <c r="H18" i="31"/>
  <c r="H19" i="31"/>
  <c r="H20" i="31"/>
  <c r="H21" i="31"/>
  <c r="H22" i="31"/>
  <c r="H23" i="31"/>
  <c r="H24" i="31"/>
  <c r="H25" i="31"/>
  <c r="H3" i="31"/>
  <c r="F7" i="1" l="1"/>
  <c r="G7" i="1"/>
  <c r="H7" i="1"/>
  <c r="I7" i="1"/>
  <c r="J7" i="1"/>
  <c r="K7" i="1"/>
  <c r="L7" i="1"/>
  <c r="F9" i="1"/>
  <c r="G9" i="1"/>
  <c r="H9" i="1"/>
  <c r="I9" i="1"/>
  <c r="J9" i="1"/>
  <c r="K9" i="1"/>
  <c r="L9" i="1"/>
  <c r="F11" i="1"/>
  <c r="G11" i="1"/>
  <c r="H11" i="1"/>
  <c r="I11" i="1"/>
  <c r="J11" i="1"/>
  <c r="K11" i="1"/>
  <c r="L11" i="1"/>
  <c r="F13" i="1"/>
  <c r="G13" i="1"/>
  <c r="H13" i="1"/>
  <c r="I13" i="1"/>
  <c r="J13" i="1"/>
  <c r="K13" i="1"/>
  <c r="L13" i="1"/>
  <c r="F15" i="1"/>
  <c r="G15" i="1"/>
  <c r="H15" i="1"/>
  <c r="I15" i="1"/>
  <c r="J15" i="1"/>
  <c r="K15" i="1"/>
  <c r="L15" i="1"/>
  <c r="F17" i="1"/>
  <c r="G17" i="1"/>
  <c r="H17" i="1"/>
  <c r="I17" i="1"/>
  <c r="J17" i="1"/>
  <c r="K17" i="1"/>
  <c r="L17" i="1"/>
  <c r="F19" i="1"/>
  <c r="G19" i="1"/>
  <c r="H19" i="1"/>
  <c r="I19" i="1"/>
  <c r="J19" i="1"/>
  <c r="K19" i="1"/>
  <c r="L19" i="1"/>
  <c r="F21" i="1"/>
  <c r="G21" i="1"/>
  <c r="H21" i="1"/>
  <c r="I21" i="1"/>
  <c r="J21" i="1"/>
  <c r="K21" i="1"/>
  <c r="L21" i="1"/>
  <c r="F23" i="1"/>
  <c r="G23" i="1"/>
  <c r="H23" i="1"/>
  <c r="I23" i="1"/>
  <c r="J23" i="1"/>
  <c r="K23" i="1"/>
  <c r="L23" i="1"/>
  <c r="F25" i="1"/>
  <c r="G25" i="1"/>
  <c r="H25" i="1"/>
  <c r="I25" i="1"/>
  <c r="J25" i="1"/>
  <c r="K25" i="1"/>
  <c r="L25" i="1"/>
  <c r="F27" i="1"/>
  <c r="G27" i="1"/>
  <c r="H27" i="1"/>
  <c r="I27" i="1"/>
  <c r="J27" i="1"/>
  <c r="K27" i="1"/>
  <c r="L27" i="1"/>
  <c r="F29" i="1"/>
  <c r="G29" i="1"/>
  <c r="H29" i="1"/>
  <c r="I29" i="1"/>
  <c r="J29" i="1"/>
  <c r="K29" i="1"/>
  <c r="L29" i="1"/>
  <c r="F31" i="1"/>
  <c r="G31" i="1"/>
  <c r="H31" i="1"/>
  <c r="I31" i="1"/>
  <c r="J31" i="1"/>
  <c r="K31" i="1"/>
  <c r="L31" i="1"/>
  <c r="F33" i="1"/>
  <c r="G33" i="1"/>
  <c r="H33" i="1"/>
  <c r="I33" i="1"/>
  <c r="J33" i="1"/>
  <c r="K33" i="1"/>
  <c r="L33" i="1"/>
  <c r="F35" i="1"/>
  <c r="G35" i="1"/>
  <c r="H35" i="1"/>
  <c r="I35" i="1"/>
  <c r="J35" i="1"/>
  <c r="K35" i="1"/>
  <c r="L35" i="1"/>
  <c r="F37" i="1"/>
  <c r="G37" i="1"/>
  <c r="H37" i="1"/>
  <c r="I37" i="1"/>
  <c r="J37" i="1"/>
  <c r="K37" i="1"/>
  <c r="L37" i="1"/>
  <c r="F39" i="1"/>
  <c r="G39" i="1"/>
  <c r="H39" i="1"/>
  <c r="I39" i="1"/>
  <c r="J39" i="1"/>
  <c r="K39" i="1"/>
  <c r="L39" i="1"/>
  <c r="F41" i="1"/>
  <c r="G41" i="1"/>
  <c r="H41" i="1"/>
  <c r="I41" i="1"/>
  <c r="J41" i="1"/>
  <c r="K41" i="1"/>
  <c r="L41" i="1"/>
  <c r="F43" i="1"/>
  <c r="G43" i="1"/>
  <c r="H43" i="1"/>
  <c r="I43" i="1"/>
  <c r="J43" i="1"/>
  <c r="K43" i="1"/>
  <c r="L43" i="1"/>
  <c r="F45" i="1"/>
  <c r="G45" i="1"/>
  <c r="H45" i="1"/>
  <c r="I45" i="1"/>
  <c r="J45" i="1"/>
  <c r="K45" i="1"/>
  <c r="L45" i="1"/>
  <c r="F47" i="1"/>
  <c r="G47" i="1"/>
  <c r="H47" i="1"/>
  <c r="I47" i="1"/>
  <c r="J47" i="1"/>
  <c r="K47" i="1"/>
  <c r="L47" i="1"/>
  <c r="F49" i="1"/>
  <c r="G49" i="1"/>
  <c r="H49" i="1"/>
  <c r="I49" i="1"/>
  <c r="J49" i="1"/>
  <c r="K49" i="1"/>
  <c r="L49" i="1"/>
  <c r="F51" i="1"/>
  <c r="G51" i="1"/>
  <c r="H51" i="1"/>
  <c r="I51" i="1"/>
  <c r="J51" i="1"/>
  <c r="K51" i="1"/>
  <c r="L51" i="1"/>
  <c r="F53" i="1"/>
  <c r="G53" i="1"/>
  <c r="H53" i="1"/>
  <c r="I53" i="1"/>
  <c r="J53" i="1"/>
  <c r="K53" i="1"/>
  <c r="L53" i="1"/>
  <c r="F55" i="1"/>
  <c r="G55" i="1"/>
  <c r="H55" i="1"/>
  <c r="I55" i="1"/>
  <c r="J55" i="1"/>
  <c r="K55" i="1"/>
  <c r="L55" i="1"/>
  <c r="F57" i="1"/>
  <c r="G57" i="1"/>
  <c r="H57" i="1"/>
  <c r="I57" i="1"/>
  <c r="J57" i="1"/>
  <c r="K57" i="1"/>
  <c r="L57" i="1"/>
  <c r="F59" i="1"/>
  <c r="G59" i="1"/>
  <c r="H59" i="1"/>
  <c r="I59" i="1"/>
  <c r="J59" i="1"/>
  <c r="K59" i="1"/>
  <c r="L59" i="1"/>
  <c r="F61" i="1"/>
  <c r="G61" i="1"/>
  <c r="H61" i="1"/>
  <c r="I61" i="1"/>
  <c r="J61" i="1"/>
  <c r="K61" i="1"/>
  <c r="L61" i="1"/>
  <c r="F63" i="1"/>
  <c r="G63" i="1"/>
  <c r="H63" i="1"/>
  <c r="I63" i="1"/>
  <c r="J63" i="1"/>
  <c r="K63" i="1"/>
  <c r="L63" i="1"/>
  <c r="F65" i="1"/>
  <c r="G65" i="1"/>
  <c r="H65" i="1"/>
  <c r="I65" i="1"/>
  <c r="J65" i="1"/>
  <c r="K65" i="1"/>
  <c r="L65" i="1"/>
  <c r="F67" i="1"/>
  <c r="G67" i="1"/>
  <c r="H67" i="1"/>
  <c r="I67" i="1"/>
  <c r="J67" i="1"/>
  <c r="K67" i="1"/>
  <c r="L67" i="1"/>
  <c r="F69" i="1"/>
  <c r="G69" i="1"/>
  <c r="H69" i="1"/>
  <c r="I69" i="1"/>
  <c r="J69" i="1"/>
  <c r="K69" i="1"/>
  <c r="L69" i="1"/>
  <c r="F71" i="1"/>
  <c r="G71" i="1"/>
  <c r="H71" i="1"/>
  <c r="I71" i="1"/>
  <c r="J71" i="1"/>
  <c r="K71" i="1"/>
  <c r="L71" i="1"/>
  <c r="F73" i="1"/>
  <c r="G73" i="1"/>
  <c r="H73" i="1"/>
  <c r="I73" i="1"/>
  <c r="J73" i="1"/>
  <c r="K73" i="1"/>
  <c r="L73" i="1"/>
  <c r="F75" i="1"/>
  <c r="G75" i="1"/>
  <c r="H75" i="1"/>
  <c r="I75" i="1"/>
  <c r="J75" i="1"/>
  <c r="K75" i="1"/>
  <c r="L75" i="1"/>
  <c r="F77" i="1"/>
  <c r="G77" i="1"/>
  <c r="H77" i="1"/>
  <c r="I77" i="1"/>
  <c r="J77" i="1"/>
  <c r="K77" i="1"/>
  <c r="L77" i="1"/>
  <c r="F79" i="1"/>
  <c r="G79" i="1"/>
  <c r="H79" i="1"/>
  <c r="I79" i="1"/>
  <c r="J79" i="1"/>
  <c r="K79" i="1"/>
  <c r="L79" i="1"/>
  <c r="F81" i="1"/>
  <c r="G81" i="1"/>
  <c r="H81" i="1"/>
  <c r="I81" i="1"/>
  <c r="J81" i="1"/>
  <c r="K81" i="1"/>
  <c r="L81" i="1"/>
  <c r="F83" i="1"/>
  <c r="G83" i="1"/>
  <c r="H83" i="1"/>
  <c r="I83" i="1"/>
  <c r="J83" i="1"/>
  <c r="K83" i="1"/>
  <c r="L83" i="1"/>
  <c r="F85" i="1"/>
  <c r="G85" i="1"/>
  <c r="H85" i="1"/>
  <c r="I85" i="1"/>
  <c r="J85" i="1"/>
  <c r="K85" i="1"/>
  <c r="L85" i="1"/>
  <c r="F87" i="1"/>
  <c r="G87" i="1"/>
  <c r="H87" i="1"/>
  <c r="I87" i="1"/>
  <c r="J87" i="1"/>
  <c r="K87" i="1"/>
  <c r="L87" i="1"/>
  <c r="F89" i="1"/>
  <c r="G89" i="1"/>
  <c r="H89" i="1"/>
  <c r="I89" i="1"/>
  <c r="J89" i="1"/>
  <c r="K89" i="1"/>
  <c r="L89" i="1"/>
  <c r="L5" i="1" l="1"/>
  <c r="K5" i="1"/>
  <c r="J5" i="1"/>
  <c r="I5" i="1"/>
  <c r="H5" i="1"/>
  <c r="G5" i="1"/>
  <c r="F5" i="1"/>
  <c r="P19" i="1" l="1"/>
  <c r="E19" i="1"/>
  <c r="C19" i="1"/>
  <c r="E18" i="1"/>
  <c r="P17" i="1"/>
  <c r="E17" i="1"/>
  <c r="C17" i="1"/>
  <c r="E16" i="1"/>
  <c r="P15" i="1"/>
  <c r="E15" i="1"/>
  <c r="C15" i="1"/>
  <c r="E14" i="1"/>
  <c r="P13" i="1"/>
  <c r="E13" i="1"/>
  <c r="C13" i="1"/>
  <c r="E12" i="1"/>
  <c r="P11" i="1"/>
  <c r="E11" i="1"/>
  <c r="C11" i="1"/>
  <c r="E10" i="1"/>
  <c r="P9" i="1"/>
  <c r="E9" i="1"/>
  <c r="C9" i="1"/>
  <c r="E8" i="1"/>
  <c r="P7" i="1"/>
  <c r="E7" i="1"/>
  <c r="C7" i="1"/>
  <c r="E6" i="1"/>
  <c r="P5" i="1"/>
  <c r="E5" i="1"/>
  <c r="C5" i="1"/>
  <c r="E4" i="1"/>
  <c r="P89" i="1"/>
  <c r="E89" i="1"/>
  <c r="C89" i="1"/>
  <c r="E88" i="1"/>
  <c r="P87" i="1"/>
  <c r="E87" i="1"/>
  <c r="C87" i="1"/>
  <c r="E86" i="1"/>
  <c r="P85" i="1"/>
  <c r="E85" i="1"/>
  <c r="C85" i="1"/>
  <c r="E84" i="1"/>
  <c r="P83" i="1"/>
  <c r="E83" i="1"/>
  <c r="C83" i="1"/>
  <c r="E82" i="1"/>
  <c r="P81" i="1"/>
  <c r="E81" i="1"/>
  <c r="C81" i="1"/>
  <c r="E80" i="1"/>
  <c r="P79" i="1"/>
  <c r="E79" i="1"/>
  <c r="C79" i="1"/>
  <c r="E78" i="1"/>
  <c r="P77" i="1"/>
  <c r="E77" i="1"/>
  <c r="C77" i="1"/>
  <c r="E76" i="1"/>
  <c r="P75" i="1"/>
  <c r="E75" i="1"/>
  <c r="C75" i="1"/>
  <c r="E74" i="1"/>
  <c r="P73" i="1"/>
  <c r="E73" i="1"/>
  <c r="C73" i="1"/>
  <c r="E72" i="1"/>
  <c r="P71" i="1"/>
  <c r="E71" i="1"/>
  <c r="C71" i="1"/>
  <c r="E70" i="1"/>
  <c r="P69" i="1"/>
  <c r="E69" i="1"/>
  <c r="C69" i="1"/>
  <c r="E68" i="1"/>
  <c r="P67" i="1"/>
  <c r="E67" i="1"/>
  <c r="C67" i="1"/>
  <c r="E66" i="1"/>
  <c r="P65" i="1"/>
  <c r="E65" i="1"/>
  <c r="C65" i="1"/>
  <c r="E64" i="1"/>
  <c r="P63" i="1"/>
  <c r="E63" i="1"/>
  <c r="C63" i="1"/>
  <c r="E62" i="1"/>
  <c r="P61" i="1"/>
  <c r="E61" i="1"/>
  <c r="C61" i="1"/>
  <c r="E60" i="1"/>
  <c r="P59" i="1"/>
  <c r="E59" i="1"/>
  <c r="C59" i="1"/>
  <c r="E58" i="1"/>
  <c r="P57" i="1"/>
  <c r="E57" i="1"/>
  <c r="C57" i="1"/>
  <c r="E56" i="1"/>
  <c r="P55" i="1"/>
  <c r="E55" i="1"/>
  <c r="C55" i="1"/>
  <c r="E54" i="1"/>
  <c r="P53" i="1"/>
  <c r="E53" i="1"/>
  <c r="C53" i="1"/>
  <c r="E52" i="1"/>
  <c r="P51" i="1"/>
  <c r="E51" i="1"/>
  <c r="C51" i="1"/>
  <c r="E50" i="1"/>
  <c r="P49" i="1"/>
  <c r="E49" i="1"/>
  <c r="C49" i="1"/>
  <c r="E48" i="1"/>
  <c r="P47" i="1"/>
  <c r="E47" i="1"/>
  <c r="C47" i="1"/>
  <c r="E46" i="1"/>
  <c r="P45" i="1"/>
  <c r="E45" i="1"/>
  <c r="C45" i="1"/>
  <c r="E44" i="1"/>
  <c r="P43" i="1"/>
  <c r="E43" i="1"/>
  <c r="C43" i="1"/>
  <c r="E42" i="1"/>
  <c r="P41" i="1"/>
  <c r="E41" i="1"/>
  <c r="C41" i="1"/>
  <c r="E40" i="1"/>
  <c r="P39" i="1"/>
  <c r="E39" i="1"/>
  <c r="C39" i="1"/>
  <c r="E38" i="1"/>
  <c r="P37" i="1"/>
  <c r="E37" i="1"/>
  <c r="C37" i="1"/>
  <c r="E36" i="1"/>
  <c r="P35" i="1"/>
  <c r="E35" i="1"/>
  <c r="C35" i="1"/>
  <c r="E34" i="1"/>
  <c r="P33" i="1"/>
  <c r="E33" i="1"/>
  <c r="C33" i="1"/>
  <c r="E32" i="1"/>
  <c r="P31" i="1"/>
  <c r="E31" i="1"/>
  <c r="C31" i="1"/>
  <c r="E30" i="1"/>
  <c r="P29" i="1"/>
  <c r="E29" i="1"/>
  <c r="C29" i="1"/>
  <c r="E28" i="1"/>
  <c r="P27" i="1"/>
  <c r="E27" i="1"/>
  <c r="C27" i="1"/>
  <c r="E26" i="1"/>
  <c r="P25" i="1"/>
  <c r="E25" i="1"/>
  <c r="C25" i="1"/>
  <c r="E24" i="1"/>
  <c r="P23" i="1"/>
  <c r="E23" i="1"/>
  <c r="C23" i="1"/>
  <c r="E22" i="1"/>
  <c r="P21" i="1"/>
  <c r="E21" i="1"/>
  <c r="C21" i="1"/>
  <c r="E20" i="1"/>
  <c r="A30" i="30" l="1"/>
  <c r="B30" i="30"/>
  <c r="C30" i="30"/>
  <c r="A31" i="30"/>
  <c r="J31" i="30" s="1"/>
  <c r="B31" i="30"/>
  <c r="C31" i="30"/>
  <c r="A32" i="30"/>
  <c r="B32" i="30"/>
  <c r="C32" i="30"/>
  <c r="A33" i="30"/>
  <c r="B33" i="30"/>
  <c r="J33" i="30" s="1"/>
  <c r="C33" i="30"/>
  <c r="A34" i="30"/>
  <c r="B34" i="30"/>
  <c r="C34" i="30"/>
  <c r="A35" i="30"/>
  <c r="B35" i="30"/>
  <c r="C35" i="30"/>
  <c r="A36" i="30"/>
  <c r="B36" i="30"/>
  <c r="C36" i="30"/>
  <c r="A37" i="30"/>
  <c r="B37" i="30"/>
  <c r="C37" i="30"/>
  <c r="A38" i="30"/>
  <c r="B38" i="30"/>
  <c r="C38" i="30"/>
  <c r="A39" i="30"/>
  <c r="J39" i="30" s="1"/>
  <c r="B39" i="30"/>
  <c r="C39" i="30"/>
  <c r="A40" i="30"/>
  <c r="B40" i="30"/>
  <c r="C40" i="30"/>
  <c r="A41" i="30"/>
  <c r="B41" i="30"/>
  <c r="C41" i="30"/>
  <c r="A42" i="30"/>
  <c r="B42" i="30"/>
  <c r="C42" i="30"/>
  <c r="A43" i="30"/>
  <c r="B43" i="30"/>
  <c r="C43" i="30"/>
  <c r="A44" i="30"/>
  <c r="B44" i="30"/>
  <c r="C44" i="30"/>
  <c r="A45" i="30"/>
  <c r="B45" i="30"/>
  <c r="C45" i="30"/>
  <c r="A46" i="30"/>
  <c r="B46" i="30"/>
  <c r="C46" i="30"/>
  <c r="A47" i="30"/>
  <c r="J47" i="30" s="1"/>
  <c r="B47" i="30"/>
  <c r="C47" i="30"/>
  <c r="E47" i="30"/>
  <c r="F47" i="30"/>
  <c r="L47" i="30" s="1"/>
  <c r="G47" i="30"/>
  <c r="A48" i="30"/>
  <c r="B48" i="30"/>
  <c r="C48" i="30"/>
  <c r="E48" i="30"/>
  <c r="F48" i="30"/>
  <c r="L48" i="30" s="1"/>
  <c r="G48" i="30"/>
  <c r="A49" i="30"/>
  <c r="B49" i="30"/>
  <c r="C49" i="30"/>
  <c r="E49" i="30"/>
  <c r="D49" i="30" s="1"/>
  <c r="F49" i="30"/>
  <c r="L49" i="30" s="1"/>
  <c r="G49" i="30"/>
  <c r="A50" i="30"/>
  <c r="B50" i="30"/>
  <c r="C50" i="30"/>
  <c r="E50" i="30"/>
  <c r="D50" i="30" s="1"/>
  <c r="F50" i="30"/>
  <c r="L50" i="30" s="1"/>
  <c r="G50" i="30"/>
  <c r="A51" i="30"/>
  <c r="J51" i="30" s="1"/>
  <c r="B51" i="30"/>
  <c r="C51" i="30"/>
  <c r="E51" i="30"/>
  <c r="F51" i="30"/>
  <c r="L51" i="30" s="1"/>
  <c r="G51" i="30"/>
  <c r="A52" i="30"/>
  <c r="B52" i="30"/>
  <c r="K52" i="30" s="1"/>
  <c r="C52" i="30"/>
  <c r="E52" i="30"/>
  <c r="F52" i="30"/>
  <c r="L52" i="30" s="1"/>
  <c r="G52" i="30"/>
  <c r="A53" i="30"/>
  <c r="B53" i="30"/>
  <c r="K53" i="30" s="1"/>
  <c r="C53" i="30"/>
  <c r="E53" i="30"/>
  <c r="F53" i="30"/>
  <c r="L53" i="30" s="1"/>
  <c r="G53" i="30"/>
  <c r="J53" i="30"/>
  <c r="A54" i="30"/>
  <c r="B54" i="30"/>
  <c r="K54" i="30" s="1"/>
  <c r="C54" i="30"/>
  <c r="E54" i="30"/>
  <c r="F54" i="30"/>
  <c r="L54" i="30" s="1"/>
  <c r="G54" i="30"/>
  <c r="J54" i="30"/>
  <c r="A55" i="30"/>
  <c r="J55" i="30" s="1"/>
  <c r="B55" i="30"/>
  <c r="C55" i="30"/>
  <c r="E55" i="30"/>
  <c r="F55" i="30"/>
  <c r="L55" i="30" s="1"/>
  <c r="G55" i="30"/>
  <c r="A17" i="30"/>
  <c r="B17" i="30"/>
  <c r="C17" i="30"/>
  <c r="A18" i="30"/>
  <c r="B18" i="30"/>
  <c r="C18" i="30"/>
  <c r="A19" i="30"/>
  <c r="B19" i="30"/>
  <c r="C19" i="30"/>
  <c r="A20" i="30"/>
  <c r="B20" i="30"/>
  <c r="C20" i="30"/>
  <c r="A21" i="30"/>
  <c r="B21" i="30"/>
  <c r="C21" i="30"/>
  <c r="A22" i="30"/>
  <c r="B22" i="30"/>
  <c r="C22" i="30"/>
  <c r="A23" i="30"/>
  <c r="B23" i="30"/>
  <c r="C23" i="30"/>
  <c r="A24" i="30"/>
  <c r="B24" i="30"/>
  <c r="C24" i="30"/>
  <c r="A25" i="30"/>
  <c r="B25" i="30"/>
  <c r="C25" i="30"/>
  <c r="A26" i="30"/>
  <c r="B26" i="30"/>
  <c r="C26" i="30"/>
  <c r="A27" i="30"/>
  <c r="B27" i="30"/>
  <c r="C27" i="30"/>
  <c r="A28" i="30"/>
  <c r="B28" i="30"/>
  <c r="C28" i="30"/>
  <c r="A29" i="30"/>
  <c r="B29" i="30"/>
  <c r="C29" i="30"/>
  <c r="J17" i="30" l="1"/>
  <c r="J26" i="30"/>
  <c r="J22" i="30"/>
  <c r="J43" i="30"/>
  <c r="J23" i="30"/>
  <c r="K28" i="30"/>
  <c r="K26" i="30"/>
  <c r="K24" i="30"/>
  <c r="K55" i="30"/>
  <c r="J52" i="30"/>
  <c r="K51" i="30"/>
  <c r="J50" i="30"/>
  <c r="J48" i="30"/>
  <c r="J45" i="30"/>
  <c r="J42" i="30"/>
  <c r="J40" i="30"/>
  <c r="J37" i="30"/>
  <c r="K36" i="30"/>
  <c r="J49" i="30"/>
  <c r="J46" i="30"/>
  <c r="J44" i="30"/>
  <c r="J41" i="30"/>
  <c r="J36" i="30"/>
  <c r="K35" i="30"/>
  <c r="J25" i="30"/>
  <c r="K20" i="30"/>
  <c r="K18" i="30"/>
  <c r="D48" i="30"/>
  <c r="I48" i="30" s="1"/>
  <c r="M48" i="30" s="1"/>
  <c r="N48" i="30" s="1"/>
  <c r="J35" i="30"/>
  <c r="K32" i="30"/>
  <c r="K33" i="30"/>
  <c r="J27" i="30"/>
  <c r="J29" i="30"/>
  <c r="K21" i="30"/>
  <c r="J18" i="30"/>
  <c r="K17" i="30"/>
  <c r="D55" i="30"/>
  <c r="D54" i="30"/>
  <c r="I54" i="30" s="1"/>
  <c r="M54" i="30" s="1"/>
  <c r="N54" i="30" s="1"/>
  <c r="D53" i="30"/>
  <c r="I53" i="30" s="1"/>
  <c r="M53" i="30" s="1"/>
  <c r="N53" i="30" s="1"/>
  <c r="D52" i="30"/>
  <c r="I52" i="30" s="1"/>
  <c r="M52" i="30" s="1"/>
  <c r="N52" i="30" s="1"/>
  <c r="D51" i="30"/>
  <c r="D47" i="30"/>
  <c r="K37" i="30"/>
  <c r="J32" i="30"/>
  <c r="K31" i="30"/>
  <c r="I55" i="30"/>
  <c r="M55" i="30" s="1"/>
  <c r="N55" i="30" s="1"/>
  <c r="I51" i="30"/>
  <c r="M51" i="30" s="1"/>
  <c r="N51" i="30" s="1"/>
  <c r="K39" i="30"/>
  <c r="K34" i="30"/>
  <c r="K30" i="30"/>
  <c r="K38" i="30"/>
  <c r="K50" i="30"/>
  <c r="I50" i="30"/>
  <c r="M50" i="30" s="1"/>
  <c r="N50" i="30" s="1"/>
  <c r="K49" i="30"/>
  <c r="I49" i="30"/>
  <c r="M49" i="30" s="1"/>
  <c r="N49" i="30" s="1"/>
  <c r="K48" i="30"/>
  <c r="K47" i="30"/>
  <c r="I47" i="30"/>
  <c r="M47" i="30" s="1"/>
  <c r="N47" i="30" s="1"/>
  <c r="K46" i="30"/>
  <c r="K45" i="30"/>
  <c r="K44" i="30"/>
  <c r="K43" i="30"/>
  <c r="K42" i="30"/>
  <c r="K41" i="30"/>
  <c r="K40" i="30"/>
  <c r="J38" i="30"/>
  <c r="J34" i="30"/>
  <c r="J30" i="30"/>
  <c r="K27" i="30"/>
  <c r="K23" i="30"/>
  <c r="J21" i="30"/>
  <c r="K19" i="30"/>
  <c r="J28" i="30"/>
  <c r="J24" i="30"/>
  <c r="J19" i="30"/>
  <c r="K29" i="30"/>
  <c r="K25" i="30"/>
  <c r="K22" i="30"/>
  <c r="J20" i="30"/>
  <c r="A27" i="23" l="1"/>
  <c r="C27" i="23"/>
  <c r="G27" i="23"/>
  <c r="M27" i="23"/>
  <c r="AE27" i="23"/>
  <c r="AF27" i="23"/>
  <c r="AI27" i="23"/>
  <c r="AJ27" i="23"/>
  <c r="A28" i="23"/>
  <c r="C28" i="23"/>
  <c r="G28" i="23"/>
  <c r="M28" i="23"/>
  <c r="AE28" i="23"/>
  <c r="AF28" i="23"/>
  <c r="AI28" i="23"/>
  <c r="AJ28" i="23"/>
  <c r="A29" i="23"/>
  <c r="C29" i="23"/>
  <c r="G29" i="23"/>
  <c r="M29" i="23"/>
  <c r="AE29" i="23"/>
  <c r="AF29" i="23"/>
  <c r="AI29" i="23"/>
  <c r="AJ29" i="23"/>
  <c r="A30" i="23"/>
  <c r="C30" i="23"/>
  <c r="G30" i="23"/>
  <c r="M30" i="23"/>
  <c r="AE30" i="23"/>
  <c r="AF30" i="23"/>
  <c r="AI30" i="23"/>
  <c r="AJ30" i="23"/>
  <c r="A31" i="23"/>
  <c r="C31" i="23"/>
  <c r="G31" i="23"/>
  <c r="M31" i="23"/>
  <c r="AE31" i="23"/>
  <c r="AF31" i="23"/>
  <c r="AI31" i="23"/>
  <c r="AJ31" i="23"/>
  <c r="A32" i="23"/>
  <c r="C32" i="23"/>
  <c r="G32" i="23"/>
  <c r="M32" i="23"/>
  <c r="AE32" i="23"/>
  <c r="AF32" i="23"/>
  <c r="AI32" i="23"/>
  <c r="AJ32" i="23"/>
  <c r="A33" i="23"/>
  <c r="C33" i="23"/>
  <c r="G33" i="23"/>
  <c r="M33" i="23"/>
  <c r="AE33" i="23"/>
  <c r="AF33" i="23"/>
  <c r="AI33" i="23"/>
  <c r="AJ33" i="23"/>
  <c r="A34" i="23"/>
  <c r="C34" i="23"/>
  <c r="G34" i="23"/>
  <c r="M34" i="23"/>
  <c r="AE34" i="23"/>
  <c r="AF34" i="23"/>
  <c r="AI34" i="23"/>
  <c r="AJ34" i="23"/>
  <c r="A35" i="23"/>
  <c r="C35" i="23"/>
  <c r="G35" i="23"/>
  <c r="M35" i="23"/>
  <c r="AE35" i="23"/>
  <c r="AF35" i="23"/>
  <c r="AI35" i="23"/>
  <c r="AJ35" i="23"/>
  <c r="A36" i="23"/>
  <c r="C36" i="23"/>
  <c r="G36" i="23"/>
  <c r="M36" i="23"/>
  <c r="AE36" i="23"/>
  <c r="AF36" i="23"/>
  <c r="AI36" i="23"/>
  <c r="AJ36" i="23"/>
  <c r="A37" i="23"/>
  <c r="C37" i="23"/>
  <c r="G37" i="23"/>
  <c r="M37" i="23"/>
  <c r="AE37" i="23"/>
  <c r="AF37" i="23"/>
  <c r="AI37" i="23"/>
  <c r="AJ37" i="23"/>
  <c r="A38" i="23"/>
  <c r="C38" i="23"/>
  <c r="G38" i="23"/>
  <c r="M38" i="23"/>
  <c r="AE38" i="23"/>
  <c r="AF38" i="23"/>
  <c r="AI38" i="23"/>
  <c r="AJ38" i="23"/>
  <c r="A39" i="23"/>
  <c r="C39" i="23"/>
  <c r="G39" i="23"/>
  <c r="M39" i="23"/>
  <c r="AE39" i="23"/>
  <c r="AF39" i="23"/>
  <c r="AI39" i="23"/>
  <c r="AJ39" i="23"/>
  <c r="A40" i="23"/>
  <c r="C40" i="23"/>
  <c r="G40" i="23"/>
  <c r="M40" i="23"/>
  <c r="AE40" i="23"/>
  <c r="AF40" i="23"/>
  <c r="AI40" i="23"/>
  <c r="AJ40" i="23"/>
  <c r="A41" i="23"/>
  <c r="C41" i="23"/>
  <c r="G41" i="23"/>
  <c r="M41" i="23"/>
  <c r="AE41" i="23"/>
  <c r="AF41" i="23"/>
  <c r="AI41" i="23"/>
  <c r="AJ41" i="23"/>
  <c r="A42" i="23"/>
  <c r="C42" i="23"/>
  <c r="G42" i="23"/>
  <c r="M42" i="23"/>
  <c r="AE42" i="23"/>
  <c r="AF42" i="23"/>
  <c r="AI42" i="23"/>
  <c r="AJ42" i="23"/>
  <c r="A43" i="23"/>
  <c r="C43" i="23"/>
  <c r="G43" i="23"/>
  <c r="M43" i="23"/>
  <c r="AE43" i="23"/>
  <c r="AF43" i="23"/>
  <c r="AI43" i="23"/>
  <c r="AJ43" i="23"/>
  <c r="A44" i="23"/>
  <c r="C44" i="23"/>
  <c r="G44" i="23"/>
  <c r="M44" i="23"/>
  <c r="AE44" i="23"/>
  <c r="AF44" i="23"/>
  <c r="AI44" i="23"/>
  <c r="AJ44" i="23"/>
  <c r="A45" i="23"/>
  <c r="C45" i="23"/>
  <c r="G45" i="23"/>
  <c r="M45" i="23"/>
  <c r="AE45" i="23"/>
  <c r="AF45" i="23"/>
  <c r="AI45" i="23"/>
  <c r="AJ45" i="23"/>
  <c r="A46" i="23"/>
  <c r="C46" i="23"/>
  <c r="G46" i="23"/>
  <c r="M46" i="23"/>
  <c r="AE46" i="23"/>
  <c r="AF46" i="23"/>
  <c r="AI46" i="23"/>
  <c r="AJ46" i="23"/>
  <c r="A7" i="23"/>
  <c r="C7" i="23"/>
  <c r="G7" i="23"/>
  <c r="M7" i="23"/>
  <c r="AE7" i="23"/>
  <c r="AF7" i="23"/>
  <c r="AI7" i="23"/>
  <c r="AJ7" i="23"/>
  <c r="A8" i="23"/>
  <c r="C8" i="23"/>
  <c r="G8" i="23"/>
  <c r="M8" i="23"/>
  <c r="AE8" i="23"/>
  <c r="AF8" i="23"/>
  <c r="AI8" i="23"/>
  <c r="AJ8" i="23"/>
  <c r="A9" i="23"/>
  <c r="C9" i="23"/>
  <c r="G9" i="23"/>
  <c r="M9" i="23"/>
  <c r="AE9" i="23"/>
  <c r="AF9" i="23"/>
  <c r="AI9" i="23"/>
  <c r="AJ9" i="23"/>
  <c r="A10" i="23"/>
  <c r="C10" i="23"/>
  <c r="G10" i="23"/>
  <c r="M10" i="23"/>
  <c r="AE10" i="23"/>
  <c r="AF10" i="23"/>
  <c r="AI10" i="23"/>
  <c r="AJ10" i="23"/>
  <c r="A11" i="23"/>
  <c r="C11" i="23"/>
  <c r="G11" i="23"/>
  <c r="M11" i="23"/>
  <c r="AE11" i="23"/>
  <c r="AF11" i="23"/>
  <c r="AI11" i="23"/>
  <c r="AJ11" i="23"/>
  <c r="A12" i="23"/>
  <c r="C12" i="23"/>
  <c r="G12" i="23"/>
  <c r="M12" i="23"/>
  <c r="AE12" i="23"/>
  <c r="AF12" i="23"/>
  <c r="AI12" i="23"/>
  <c r="AJ12" i="23"/>
  <c r="A13" i="23"/>
  <c r="C13" i="23"/>
  <c r="G13" i="23"/>
  <c r="M13" i="23"/>
  <c r="AE13" i="23"/>
  <c r="AF13" i="23"/>
  <c r="AI13" i="23"/>
  <c r="AJ13" i="23"/>
  <c r="A14" i="23"/>
  <c r="C14" i="23"/>
  <c r="G14" i="23"/>
  <c r="M14" i="23"/>
  <c r="AE14" i="23"/>
  <c r="AF14" i="23"/>
  <c r="AI14" i="23"/>
  <c r="AJ14" i="23"/>
  <c r="A15" i="23"/>
  <c r="C15" i="23"/>
  <c r="G15" i="23"/>
  <c r="M15" i="23"/>
  <c r="AE15" i="23"/>
  <c r="AF15" i="23"/>
  <c r="AI15" i="23"/>
  <c r="AJ15" i="23"/>
  <c r="A16" i="23"/>
  <c r="C16" i="23"/>
  <c r="G16" i="23"/>
  <c r="M16" i="23"/>
  <c r="AE16" i="23"/>
  <c r="AF16" i="23"/>
  <c r="AI16" i="23"/>
  <c r="AJ16" i="23"/>
  <c r="A17" i="23"/>
  <c r="C17" i="23"/>
  <c r="G17" i="23"/>
  <c r="M17" i="23"/>
  <c r="AE17" i="23"/>
  <c r="AF17" i="23"/>
  <c r="AI17" i="23"/>
  <c r="AJ17" i="23"/>
  <c r="A18" i="23"/>
  <c r="C18" i="23"/>
  <c r="G18" i="23"/>
  <c r="M18" i="23"/>
  <c r="AE18" i="23"/>
  <c r="AF18" i="23"/>
  <c r="AI18" i="23"/>
  <c r="AJ18" i="23"/>
  <c r="A19" i="23"/>
  <c r="C19" i="23"/>
  <c r="G19" i="23"/>
  <c r="M19" i="23"/>
  <c r="AE19" i="23"/>
  <c r="AF19" i="23"/>
  <c r="AI19" i="23"/>
  <c r="AJ19" i="23"/>
  <c r="A20" i="23"/>
  <c r="C20" i="23"/>
  <c r="G20" i="23"/>
  <c r="M20" i="23"/>
  <c r="AE20" i="23"/>
  <c r="AF20" i="23"/>
  <c r="AI20" i="23"/>
  <c r="AJ20" i="23"/>
  <c r="A21" i="23"/>
  <c r="C21" i="23"/>
  <c r="G21" i="23"/>
  <c r="M21" i="23"/>
  <c r="AE21" i="23"/>
  <c r="AF21" i="23"/>
  <c r="AI21" i="23"/>
  <c r="AJ21" i="23"/>
  <c r="A22" i="23"/>
  <c r="C22" i="23"/>
  <c r="G22" i="23"/>
  <c r="M22" i="23"/>
  <c r="AE22" i="23"/>
  <c r="AF22" i="23"/>
  <c r="AI22" i="23"/>
  <c r="AJ22" i="23"/>
  <c r="A23" i="23"/>
  <c r="C23" i="23"/>
  <c r="G23" i="23"/>
  <c r="M23" i="23"/>
  <c r="AE23" i="23"/>
  <c r="AF23" i="23"/>
  <c r="AI23" i="23"/>
  <c r="AJ23" i="23"/>
  <c r="A24" i="23"/>
  <c r="C24" i="23"/>
  <c r="G24" i="23"/>
  <c r="M24" i="23"/>
  <c r="AE24" i="23"/>
  <c r="AF24" i="23"/>
  <c r="AI24" i="23"/>
  <c r="AJ24" i="23"/>
  <c r="A25" i="23"/>
  <c r="C25" i="23"/>
  <c r="G25" i="23"/>
  <c r="M25" i="23"/>
  <c r="AE25" i="23"/>
  <c r="AF25" i="23"/>
  <c r="AI25" i="23"/>
  <c r="AJ25" i="23"/>
  <c r="A26" i="23"/>
  <c r="C26" i="23"/>
  <c r="G26" i="23"/>
  <c r="M26" i="23"/>
  <c r="AE26" i="23"/>
  <c r="AF26" i="23"/>
  <c r="AI26" i="23"/>
  <c r="AJ26" i="23"/>
  <c r="AJ6" i="23"/>
  <c r="AI6" i="23"/>
  <c r="M6" i="23"/>
  <c r="I7" i="23"/>
  <c r="I8" i="23"/>
  <c r="I9" i="23"/>
  <c r="I10" i="23"/>
  <c r="I11" i="23"/>
  <c r="I12" i="23"/>
  <c r="I13" i="23"/>
  <c r="I14" i="23"/>
  <c r="I15" i="23"/>
  <c r="I16" i="23"/>
  <c r="I17" i="23"/>
  <c r="I18" i="23"/>
  <c r="I19" i="23"/>
  <c r="I2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C16" i="30" l="1"/>
  <c r="B16" i="30"/>
  <c r="A16" i="30"/>
  <c r="C15" i="30"/>
  <c r="B15" i="30"/>
  <c r="A15" i="30"/>
  <c r="C14" i="30"/>
  <c r="B14" i="30"/>
  <c r="A14" i="30"/>
  <c r="C13" i="30"/>
  <c r="B13" i="30"/>
  <c r="A13" i="30"/>
  <c r="C12" i="30"/>
  <c r="B12" i="30"/>
  <c r="A12" i="30"/>
  <c r="C11" i="30"/>
  <c r="B11" i="30"/>
  <c r="A11" i="30"/>
  <c r="C10" i="30"/>
  <c r="B10" i="30"/>
  <c r="A10" i="30"/>
  <c r="C9" i="30"/>
  <c r="B9" i="30"/>
  <c r="A9" i="30"/>
  <c r="C8" i="30"/>
  <c r="B8" i="30"/>
  <c r="A8" i="30"/>
  <c r="C7" i="30"/>
  <c r="B7" i="30"/>
  <c r="A7" i="30"/>
  <c r="C6" i="30"/>
  <c r="B6" i="30"/>
  <c r="A6" i="30"/>
  <c r="C5" i="30"/>
  <c r="B5" i="30"/>
  <c r="A5" i="30"/>
  <c r="C4" i="30"/>
  <c r="B4" i="30"/>
  <c r="A4" i="30"/>
  <c r="M5" i="23"/>
  <c r="M4" i="23"/>
  <c r="K15" i="30" l="1"/>
  <c r="K6" i="30"/>
  <c r="K10" i="30"/>
  <c r="K5" i="30"/>
  <c r="K9" i="30"/>
  <c r="K13" i="30"/>
  <c r="K4" i="30"/>
  <c r="K8" i="30"/>
  <c r="K12" i="30"/>
  <c r="K16" i="30"/>
  <c r="K7" i="30"/>
  <c r="K11" i="30"/>
  <c r="K14" i="30"/>
  <c r="J6" i="30"/>
  <c r="J10" i="30"/>
  <c r="J4" i="30"/>
  <c r="J8" i="30"/>
  <c r="J12" i="30"/>
  <c r="J16" i="30"/>
  <c r="J14" i="30"/>
  <c r="J7" i="30"/>
  <c r="J11" i="30"/>
  <c r="J15" i="30"/>
  <c r="J5" i="30"/>
  <c r="J9" i="30"/>
  <c r="J13" i="30"/>
  <c r="X88" i="31"/>
  <c r="W88" i="31"/>
  <c r="V88" i="31"/>
  <c r="U88" i="31"/>
  <c r="T88" i="31"/>
  <c r="S88" i="31"/>
  <c r="K88" i="31" s="1"/>
  <c r="L88" i="31" s="1"/>
  <c r="R88" i="31"/>
  <c r="Q88" i="31"/>
  <c r="O88" i="31"/>
  <c r="H88" i="31"/>
  <c r="X87" i="31"/>
  <c r="W87" i="31"/>
  <c r="V87" i="31"/>
  <c r="U87" i="31"/>
  <c r="T87" i="31"/>
  <c r="S87" i="31"/>
  <c r="R87" i="31"/>
  <c r="Q87" i="31"/>
  <c r="O87" i="31"/>
  <c r="Q88" i="1" s="1"/>
  <c r="H87" i="31"/>
  <c r="X86" i="31"/>
  <c r="W86" i="31"/>
  <c r="V86" i="31"/>
  <c r="U86" i="31"/>
  <c r="T86" i="31"/>
  <c r="S86" i="31"/>
  <c r="R86" i="31"/>
  <c r="Q86" i="31"/>
  <c r="O86" i="31"/>
  <c r="H86" i="31"/>
  <c r="X85" i="31"/>
  <c r="W85" i="31"/>
  <c r="V85" i="31"/>
  <c r="U85" i="31"/>
  <c r="T85" i="31"/>
  <c r="S85" i="31"/>
  <c r="R85" i="31"/>
  <c r="Q85" i="31"/>
  <c r="O85" i="31"/>
  <c r="Q86" i="1" s="1"/>
  <c r="H85" i="31"/>
  <c r="X84" i="31"/>
  <c r="W84" i="31"/>
  <c r="V84" i="31"/>
  <c r="U84" i="31"/>
  <c r="T84" i="31"/>
  <c r="S84" i="31"/>
  <c r="R84" i="31"/>
  <c r="Q84" i="31"/>
  <c r="O84" i="31"/>
  <c r="H84" i="31"/>
  <c r="X83" i="31"/>
  <c r="W83" i="31"/>
  <c r="V83" i="31"/>
  <c r="U83" i="31"/>
  <c r="T83" i="31"/>
  <c r="S83" i="31"/>
  <c r="R83" i="31"/>
  <c r="Q83" i="31"/>
  <c r="O83" i="31"/>
  <c r="Q84" i="1" s="1"/>
  <c r="H83" i="31"/>
  <c r="X82" i="31"/>
  <c r="W82" i="31"/>
  <c r="V82" i="31"/>
  <c r="U82" i="31"/>
  <c r="T82" i="31"/>
  <c r="S82" i="31"/>
  <c r="R82" i="31"/>
  <c r="Q82" i="31"/>
  <c r="O82" i="31"/>
  <c r="H82" i="31"/>
  <c r="X81" i="31"/>
  <c r="W81" i="31"/>
  <c r="V81" i="31"/>
  <c r="U81" i="31"/>
  <c r="T81" i="31"/>
  <c r="S81" i="31"/>
  <c r="R81" i="31"/>
  <c r="Q81" i="31"/>
  <c r="O81" i="31"/>
  <c r="Q82" i="1" s="1"/>
  <c r="H81" i="31"/>
  <c r="X80" i="31"/>
  <c r="W80" i="31"/>
  <c r="V80" i="31"/>
  <c r="U80" i="31"/>
  <c r="T80" i="31"/>
  <c r="S80" i="31"/>
  <c r="R80" i="31"/>
  <c r="Q80" i="31"/>
  <c r="O80" i="31"/>
  <c r="H80" i="31"/>
  <c r="X79" i="31"/>
  <c r="W79" i="31"/>
  <c r="V79" i="31"/>
  <c r="U79" i="31"/>
  <c r="T79" i="31"/>
  <c r="S79" i="31"/>
  <c r="R79" i="31"/>
  <c r="Q79" i="31"/>
  <c r="O79" i="31"/>
  <c r="Q80" i="1" s="1"/>
  <c r="H79" i="31"/>
  <c r="X78" i="31"/>
  <c r="W78" i="31"/>
  <c r="V78" i="31"/>
  <c r="U78" i="31"/>
  <c r="T78" i="31"/>
  <c r="S78" i="31"/>
  <c r="R78" i="31"/>
  <c r="Q78" i="31"/>
  <c r="O78" i="31"/>
  <c r="H78" i="31"/>
  <c r="X77" i="31"/>
  <c r="W77" i="31"/>
  <c r="V77" i="31"/>
  <c r="U77" i="31"/>
  <c r="T77" i="31"/>
  <c r="S77" i="31"/>
  <c r="R77" i="31"/>
  <c r="Q77" i="31"/>
  <c r="O77" i="31"/>
  <c r="Q78" i="1" s="1"/>
  <c r="H77" i="31"/>
  <c r="X76" i="31"/>
  <c r="W76" i="31"/>
  <c r="V76" i="31"/>
  <c r="U76" i="31"/>
  <c r="T76" i="31"/>
  <c r="S76" i="31"/>
  <c r="R76" i="31"/>
  <c r="Q76" i="31"/>
  <c r="O76" i="31"/>
  <c r="H76" i="31"/>
  <c r="X75" i="31"/>
  <c r="W75" i="31"/>
  <c r="V75" i="31"/>
  <c r="U75" i="31"/>
  <c r="T75" i="31"/>
  <c r="S75" i="31"/>
  <c r="R75" i="31"/>
  <c r="Q75" i="31"/>
  <c r="O75" i="31"/>
  <c r="Q76" i="1" s="1"/>
  <c r="H75" i="31"/>
  <c r="X74" i="31"/>
  <c r="W74" i="31"/>
  <c r="V74" i="31"/>
  <c r="U74" i="31"/>
  <c r="T74" i="31"/>
  <c r="S74" i="31"/>
  <c r="R74" i="31"/>
  <c r="Q74" i="31"/>
  <c r="O74" i="31"/>
  <c r="H74" i="31"/>
  <c r="X73" i="31"/>
  <c r="W73" i="31"/>
  <c r="V73" i="31"/>
  <c r="U73" i="31"/>
  <c r="T73" i="31"/>
  <c r="S73" i="31"/>
  <c r="R73" i="31"/>
  <c r="Q73" i="31"/>
  <c r="O73" i="31"/>
  <c r="Q74" i="1" s="1"/>
  <c r="H73" i="31"/>
  <c r="X72" i="31"/>
  <c r="W72" i="31"/>
  <c r="V72" i="31"/>
  <c r="U72" i="31"/>
  <c r="T72" i="31"/>
  <c r="S72" i="31"/>
  <c r="R72" i="31"/>
  <c r="Q72" i="31"/>
  <c r="O72" i="31"/>
  <c r="H72" i="31"/>
  <c r="X71" i="31"/>
  <c r="W71" i="31"/>
  <c r="V71" i="31"/>
  <c r="U71" i="31"/>
  <c r="T71" i="31"/>
  <c r="S71" i="31"/>
  <c r="R71" i="31"/>
  <c r="Q71" i="31"/>
  <c r="O71" i="31"/>
  <c r="Q72" i="1" s="1"/>
  <c r="H71" i="31"/>
  <c r="X70" i="31"/>
  <c r="W70" i="31"/>
  <c r="V70" i="31"/>
  <c r="U70" i="31"/>
  <c r="T70" i="31"/>
  <c r="S70" i="31"/>
  <c r="R70" i="31"/>
  <c r="Q70" i="31"/>
  <c r="O70" i="31"/>
  <c r="H70" i="31"/>
  <c r="X69" i="31"/>
  <c r="W69" i="31"/>
  <c r="V69" i="31"/>
  <c r="U69" i="31"/>
  <c r="T69" i="31"/>
  <c r="S69" i="31"/>
  <c r="R69" i="31"/>
  <c r="Q69" i="31"/>
  <c r="O69" i="31"/>
  <c r="Q70" i="1" s="1"/>
  <c r="H69" i="31"/>
  <c r="X68" i="31"/>
  <c r="W68" i="31"/>
  <c r="V68" i="31"/>
  <c r="U68" i="31"/>
  <c r="T68" i="31"/>
  <c r="S68" i="31"/>
  <c r="R68" i="31"/>
  <c r="Q68" i="31"/>
  <c r="O68" i="31"/>
  <c r="H68" i="31"/>
  <c r="X67" i="31"/>
  <c r="W67" i="31"/>
  <c r="V67" i="31"/>
  <c r="U67" i="31"/>
  <c r="T67" i="31"/>
  <c r="S67" i="31"/>
  <c r="R67" i="31"/>
  <c r="Q67" i="31"/>
  <c r="O67" i="31"/>
  <c r="Q68" i="1" s="1"/>
  <c r="H67" i="31"/>
  <c r="X66" i="31"/>
  <c r="W66" i="31"/>
  <c r="V66" i="31"/>
  <c r="U66" i="31"/>
  <c r="T66" i="31"/>
  <c r="S66" i="31"/>
  <c r="R66" i="31"/>
  <c r="Q66" i="31"/>
  <c r="O66" i="31"/>
  <c r="H66" i="31"/>
  <c r="X65" i="31"/>
  <c r="W65" i="31"/>
  <c r="V65" i="31"/>
  <c r="U65" i="31"/>
  <c r="T65" i="31"/>
  <c r="S65" i="31"/>
  <c r="R65" i="31"/>
  <c r="Q65" i="31"/>
  <c r="O65" i="31"/>
  <c r="Q66" i="1" s="1"/>
  <c r="H65" i="31"/>
  <c r="X64" i="31"/>
  <c r="W64" i="31"/>
  <c r="V64" i="31"/>
  <c r="U64" i="31"/>
  <c r="T64" i="31"/>
  <c r="S64" i="31"/>
  <c r="R64" i="31"/>
  <c r="Q64" i="31"/>
  <c r="O64" i="31"/>
  <c r="H64" i="31"/>
  <c r="X63" i="31"/>
  <c r="W63" i="31"/>
  <c r="V63" i="31"/>
  <c r="U63" i="31"/>
  <c r="T63" i="31"/>
  <c r="S63" i="31"/>
  <c r="R63" i="31"/>
  <c r="Q63" i="31"/>
  <c r="O63" i="31"/>
  <c r="Q64" i="1" s="1"/>
  <c r="H63" i="31"/>
  <c r="X62" i="31"/>
  <c r="W62" i="31"/>
  <c r="V62" i="31"/>
  <c r="U62" i="31"/>
  <c r="T62" i="31"/>
  <c r="S62" i="31"/>
  <c r="K62" i="31" s="1"/>
  <c r="R62" i="31"/>
  <c r="Q62" i="31"/>
  <c r="O62" i="31"/>
  <c r="L62" i="31"/>
  <c r="H62" i="31"/>
  <c r="X61" i="31"/>
  <c r="W61" i="31"/>
  <c r="V61" i="31"/>
  <c r="U61" i="31"/>
  <c r="T61" i="31"/>
  <c r="S61" i="31"/>
  <c r="R61" i="31"/>
  <c r="Q61" i="31"/>
  <c r="O61" i="31"/>
  <c r="Q62" i="1" s="1"/>
  <c r="H61" i="31"/>
  <c r="X60" i="31"/>
  <c r="W60" i="31"/>
  <c r="V60" i="31"/>
  <c r="U60" i="31"/>
  <c r="T60" i="31"/>
  <c r="S60" i="31"/>
  <c r="R60" i="31"/>
  <c r="Q60" i="31"/>
  <c r="O60" i="31"/>
  <c r="H60" i="31"/>
  <c r="X59" i="31"/>
  <c r="W59" i="31"/>
  <c r="V59" i="31"/>
  <c r="U59" i="31"/>
  <c r="T59" i="31"/>
  <c r="S59" i="31"/>
  <c r="R59" i="31"/>
  <c r="Q59" i="31"/>
  <c r="O59" i="31"/>
  <c r="Q60" i="1" s="1"/>
  <c r="H59" i="31"/>
  <c r="X58" i="31"/>
  <c r="W58" i="31"/>
  <c r="V58" i="31"/>
  <c r="U58" i="31"/>
  <c r="T58" i="31"/>
  <c r="S58" i="31"/>
  <c r="R58" i="31"/>
  <c r="Q58" i="31"/>
  <c r="O58" i="31"/>
  <c r="H58" i="31"/>
  <c r="X57" i="31"/>
  <c r="W57" i="31"/>
  <c r="V57" i="31"/>
  <c r="U57" i="31"/>
  <c r="T57" i="31"/>
  <c r="S57" i="31"/>
  <c r="R57" i="31"/>
  <c r="Q57" i="31"/>
  <c r="O57" i="31"/>
  <c r="Q58" i="1" s="1"/>
  <c r="H57" i="31"/>
  <c r="X56" i="31"/>
  <c r="W56" i="31"/>
  <c r="V56" i="31"/>
  <c r="U56" i="31"/>
  <c r="T56" i="31"/>
  <c r="S56" i="31"/>
  <c r="R56" i="31"/>
  <c r="Q56" i="31"/>
  <c r="O56" i="31"/>
  <c r="H56" i="31"/>
  <c r="X55" i="31"/>
  <c r="W55" i="31"/>
  <c r="V55" i="31"/>
  <c r="U55" i="31"/>
  <c r="T55" i="31"/>
  <c r="S55" i="31"/>
  <c r="R55" i="31"/>
  <c r="Q55" i="31"/>
  <c r="O55" i="31"/>
  <c r="Q56" i="1" s="1"/>
  <c r="H55" i="31"/>
  <c r="X54" i="31"/>
  <c r="W54" i="31"/>
  <c r="V54" i="31"/>
  <c r="U54" i="31"/>
  <c r="T54" i="31"/>
  <c r="S54" i="31"/>
  <c r="R54" i="31"/>
  <c r="Q54" i="31"/>
  <c r="O54" i="31"/>
  <c r="H54" i="31"/>
  <c r="X53" i="31"/>
  <c r="W53" i="31"/>
  <c r="V53" i="31"/>
  <c r="U53" i="31"/>
  <c r="T53" i="31"/>
  <c r="S53" i="31"/>
  <c r="R53" i="31"/>
  <c r="Q53" i="31"/>
  <c r="O53" i="31"/>
  <c r="Q54" i="1" s="1"/>
  <c r="H53" i="31"/>
  <c r="X52" i="31"/>
  <c r="W52" i="31"/>
  <c r="V52" i="31"/>
  <c r="U52" i="31"/>
  <c r="T52" i="31"/>
  <c r="S52" i="31"/>
  <c r="R52" i="31"/>
  <c r="Q52" i="31"/>
  <c r="O52" i="31"/>
  <c r="H52" i="31"/>
  <c r="X51" i="31"/>
  <c r="W51" i="31"/>
  <c r="V51" i="31"/>
  <c r="U51" i="31"/>
  <c r="T51" i="31"/>
  <c r="S51" i="31"/>
  <c r="R51" i="31"/>
  <c r="Q51" i="31"/>
  <c r="O51" i="31"/>
  <c r="Q52" i="1" s="1"/>
  <c r="H51" i="31"/>
  <c r="X50" i="31"/>
  <c r="W50" i="31"/>
  <c r="V50" i="31"/>
  <c r="U50" i="31"/>
  <c r="T50" i="31"/>
  <c r="S50" i="31"/>
  <c r="R50" i="31"/>
  <c r="Q50" i="31"/>
  <c r="O50" i="31"/>
  <c r="H50" i="31"/>
  <c r="X49" i="31"/>
  <c r="W49" i="31"/>
  <c r="V49" i="31"/>
  <c r="U49" i="31"/>
  <c r="T49" i="31"/>
  <c r="S49" i="31"/>
  <c r="R49" i="31"/>
  <c r="Q49" i="31"/>
  <c r="O49" i="31"/>
  <c r="Q50" i="1" s="1"/>
  <c r="H49" i="31"/>
  <c r="X48" i="31"/>
  <c r="W48" i="31"/>
  <c r="V48" i="31"/>
  <c r="U48" i="31"/>
  <c r="T48" i="31"/>
  <c r="S48" i="31"/>
  <c r="R48" i="31"/>
  <c r="Q48" i="31"/>
  <c r="O48" i="31"/>
  <c r="H48" i="31"/>
  <c r="X47" i="31"/>
  <c r="W47" i="31"/>
  <c r="V47" i="31"/>
  <c r="U47" i="31"/>
  <c r="T47" i="31"/>
  <c r="S47" i="31"/>
  <c r="R47" i="31"/>
  <c r="Q47" i="31"/>
  <c r="O47" i="31"/>
  <c r="Q48" i="1" s="1"/>
  <c r="H47" i="31"/>
  <c r="X46" i="31"/>
  <c r="W46" i="31"/>
  <c r="V46" i="31"/>
  <c r="U46" i="31"/>
  <c r="T46" i="31"/>
  <c r="S46" i="31"/>
  <c r="R46" i="31"/>
  <c r="Q46" i="31"/>
  <c r="O46" i="31"/>
  <c r="H46" i="31"/>
  <c r="X45" i="31"/>
  <c r="W45" i="31"/>
  <c r="V45" i="31"/>
  <c r="U45" i="31"/>
  <c r="T45" i="31"/>
  <c r="S45" i="31"/>
  <c r="R45" i="31"/>
  <c r="Q45" i="31"/>
  <c r="O45" i="31"/>
  <c r="Q46" i="1" s="1"/>
  <c r="H45" i="31"/>
  <c r="X44" i="31"/>
  <c r="W44" i="31"/>
  <c r="V44" i="31"/>
  <c r="U44" i="31"/>
  <c r="T44" i="31"/>
  <c r="S44" i="31"/>
  <c r="R44" i="31"/>
  <c r="Q44" i="31"/>
  <c r="O44" i="31"/>
  <c r="H44" i="31"/>
  <c r="X43" i="31"/>
  <c r="W43" i="31"/>
  <c r="V43" i="31"/>
  <c r="U43" i="31"/>
  <c r="T43" i="31"/>
  <c r="S43" i="31"/>
  <c r="R43" i="31"/>
  <c r="Q43" i="31"/>
  <c r="O43" i="31"/>
  <c r="Q44" i="1" s="1"/>
  <c r="H43" i="31"/>
  <c r="X42" i="31"/>
  <c r="W42" i="31"/>
  <c r="V42" i="31"/>
  <c r="U42" i="31"/>
  <c r="T42" i="31"/>
  <c r="S42" i="31"/>
  <c r="R42" i="31"/>
  <c r="Q42" i="31"/>
  <c r="O42" i="31"/>
  <c r="H42" i="31"/>
  <c r="X41" i="31"/>
  <c r="W41" i="31"/>
  <c r="V41" i="31"/>
  <c r="U41" i="31"/>
  <c r="T41" i="31"/>
  <c r="S41" i="31"/>
  <c r="R41" i="31"/>
  <c r="Q41" i="31"/>
  <c r="O41" i="31"/>
  <c r="Q42" i="1" s="1"/>
  <c r="H41" i="31"/>
  <c r="X40" i="31"/>
  <c r="W40" i="31"/>
  <c r="V40" i="31"/>
  <c r="U40" i="31"/>
  <c r="T40" i="31"/>
  <c r="S40" i="31"/>
  <c r="R40" i="31"/>
  <c r="Q40" i="31"/>
  <c r="O40" i="31"/>
  <c r="H40" i="31"/>
  <c r="X39" i="31"/>
  <c r="W39" i="31"/>
  <c r="V39" i="31"/>
  <c r="U39" i="31"/>
  <c r="T39" i="31"/>
  <c r="S39" i="31"/>
  <c r="R39" i="31"/>
  <c r="Q39" i="31"/>
  <c r="O39" i="31"/>
  <c r="Q40" i="1" s="1"/>
  <c r="H39" i="31"/>
  <c r="X38" i="31"/>
  <c r="W38" i="31"/>
  <c r="V38" i="31"/>
  <c r="U38" i="31"/>
  <c r="T38" i="31"/>
  <c r="S38" i="31"/>
  <c r="R38" i="31"/>
  <c r="Q38" i="31"/>
  <c r="O38" i="31"/>
  <c r="H38" i="31"/>
  <c r="X37" i="31"/>
  <c r="W37" i="31"/>
  <c r="V37" i="31"/>
  <c r="U37" i="31"/>
  <c r="T37" i="31"/>
  <c r="S37" i="31"/>
  <c r="R37" i="31"/>
  <c r="Q37" i="31"/>
  <c r="O37" i="31"/>
  <c r="Q38" i="1" s="1"/>
  <c r="H37" i="31"/>
  <c r="X36" i="31"/>
  <c r="W36" i="31"/>
  <c r="V36" i="31"/>
  <c r="U36" i="31"/>
  <c r="T36" i="31"/>
  <c r="S36" i="31"/>
  <c r="R36" i="31"/>
  <c r="Q36" i="31"/>
  <c r="O36" i="31"/>
  <c r="H36" i="31"/>
  <c r="X35" i="31"/>
  <c r="W35" i="31"/>
  <c r="V35" i="31"/>
  <c r="U35" i="31"/>
  <c r="T35" i="31"/>
  <c r="S35" i="31"/>
  <c r="R35" i="31"/>
  <c r="Q35" i="31"/>
  <c r="O35" i="31"/>
  <c r="Q36" i="1" s="1"/>
  <c r="H35" i="31"/>
  <c r="X34" i="31"/>
  <c r="W34" i="31"/>
  <c r="V34" i="31"/>
  <c r="U34" i="31"/>
  <c r="T34" i="31"/>
  <c r="S34" i="31"/>
  <c r="R34" i="31"/>
  <c r="Q34" i="31"/>
  <c r="O34" i="31"/>
  <c r="H34" i="31"/>
  <c r="X33" i="31"/>
  <c r="W33" i="31"/>
  <c r="V33" i="31"/>
  <c r="U33" i="31"/>
  <c r="T33" i="31"/>
  <c r="S33" i="31"/>
  <c r="R33" i="31"/>
  <c r="Q33" i="31"/>
  <c r="O33" i="31"/>
  <c r="Q34" i="1" s="1"/>
  <c r="H33" i="31"/>
  <c r="X32" i="31"/>
  <c r="W32" i="31"/>
  <c r="V32" i="31"/>
  <c r="U32" i="31"/>
  <c r="T32" i="31"/>
  <c r="S32" i="31"/>
  <c r="R32" i="31"/>
  <c r="Q32" i="31"/>
  <c r="O32" i="31"/>
  <c r="H32" i="31"/>
  <c r="X31" i="31"/>
  <c r="W31" i="31"/>
  <c r="V31" i="31"/>
  <c r="U31" i="31"/>
  <c r="T31" i="31"/>
  <c r="S31" i="31"/>
  <c r="R31" i="31"/>
  <c r="Q31" i="31"/>
  <c r="O31" i="31"/>
  <c r="Q32" i="1" s="1"/>
  <c r="H31" i="31"/>
  <c r="X30" i="31"/>
  <c r="W30" i="31"/>
  <c r="V30" i="31"/>
  <c r="U30" i="31"/>
  <c r="T30" i="31"/>
  <c r="S30" i="31"/>
  <c r="R30" i="31"/>
  <c r="Q30" i="31"/>
  <c r="O30" i="31"/>
  <c r="H30" i="31"/>
  <c r="X29" i="31"/>
  <c r="W29" i="31"/>
  <c r="V29" i="31"/>
  <c r="U29" i="31"/>
  <c r="T29" i="31"/>
  <c r="S29" i="31"/>
  <c r="R29" i="31"/>
  <c r="Q29" i="31"/>
  <c r="O29" i="31"/>
  <c r="Q30" i="1" s="1"/>
  <c r="H29" i="31"/>
  <c r="X28" i="31"/>
  <c r="W28" i="31"/>
  <c r="V28" i="31"/>
  <c r="U28" i="31"/>
  <c r="T28" i="31"/>
  <c r="S28" i="31"/>
  <c r="R28" i="31"/>
  <c r="Q28" i="31"/>
  <c r="O28" i="31"/>
  <c r="H28" i="31"/>
  <c r="X27" i="31"/>
  <c r="W27" i="31"/>
  <c r="V27" i="31"/>
  <c r="U27" i="31"/>
  <c r="T27" i="31"/>
  <c r="S27" i="31"/>
  <c r="R27" i="31"/>
  <c r="Q27" i="31"/>
  <c r="O27" i="31"/>
  <c r="Q28" i="1" s="1"/>
  <c r="H27" i="31"/>
  <c r="X26" i="31"/>
  <c r="W26" i="31"/>
  <c r="V26" i="31"/>
  <c r="U26" i="31"/>
  <c r="T26" i="31"/>
  <c r="S26" i="31"/>
  <c r="R26" i="31"/>
  <c r="Q26" i="31"/>
  <c r="O26" i="31"/>
  <c r="H26" i="31"/>
  <c r="X25" i="31"/>
  <c r="W25" i="31"/>
  <c r="V25" i="31"/>
  <c r="U25" i="31"/>
  <c r="T25" i="31"/>
  <c r="S25" i="31"/>
  <c r="R25" i="31"/>
  <c r="Q25" i="31"/>
  <c r="O25" i="31"/>
  <c r="Q26" i="1" s="1"/>
  <c r="X24" i="31"/>
  <c r="W24" i="31"/>
  <c r="V24" i="31"/>
  <c r="U24" i="31"/>
  <c r="T24" i="31"/>
  <c r="S24" i="31"/>
  <c r="R24" i="31"/>
  <c r="Q24" i="31"/>
  <c r="O24" i="31"/>
  <c r="X23" i="31"/>
  <c r="W23" i="31"/>
  <c r="V23" i="31"/>
  <c r="U23" i="31"/>
  <c r="T23" i="31"/>
  <c r="S23" i="31"/>
  <c r="R23" i="31"/>
  <c r="Q23" i="31"/>
  <c r="O23" i="31"/>
  <c r="Q24" i="1" s="1"/>
  <c r="X22" i="31"/>
  <c r="W22" i="31"/>
  <c r="V22" i="31"/>
  <c r="U22" i="31"/>
  <c r="T22" i="31"/>
  <c r="S22" i="31"/>
  <c r="R22" i="31"/>
  <c r="Q22" i="31"/>
  <c r="O22" i="31"/>
  <c r="X21" i="31"/>
  <c r="W21" i="31"/>
  <c r="V21" i="31"/>
  <c r="U21" i="31"/>
  <c r="T21" i="31"/>
  <c r="S21" i="31"/>
  <c r="R21" i="31"/>
  <c r="Q21" i="31"/>
  <c r="O21" i="31"/>
  <c r="Q22" i="1" s="1"/>
  <c r="X20" i="31"/>
  <c r="W20" i="31"/>
  <c r="V20" i="31"/>
  <c r="U20" i="31"/>
  <c r="T20" i="31"/>
  <c r="S20" i="31"/>
  <c r="R20" i="31"/>
  <c r="Q20" i="31"/>
  <c r="O20" i="31"/>
  <c r="X19" i="31"/>
  <c r="W19" i="31"/>
  <c r="V19" i="31"/>
  <c r="U19" i="31"/>
  <c r="T19" i="31"/>
  <c r="S19" i="31"/>
  <c r="R19" i="31"/>
  <c r="Q19" i="31"/>
  <c r="O19" i="31"/>
  <c r="Q20" i="1" s="1"/>
  <c r="X18" i="31"/>
  <c r="W18" i="31"/>
  <c r="V18" i="31"/>
  <c r="U18" i="31"/>
  <c r="T18" i="31"/>
  <c r="S18" i="31"/>
  <c r="R18" i="31"/>
  <c r="Q18" i="31"/>
  <c r="O18" i="31"/>
  <c r="X17" i="31"/>
  <c r="W17" i="31"/>
  <c r="V17" i="31"/>
  <c r="U17" i="31"/>
  <c r="T17" i="31"/>
  <c r="S17" i="31"/>
  <c r="R17" i="31"/>
  <c r="Q17" i="31"/>
  <c r="O17" i="31"/>
  <c r="Q18" i="1" s="1"/>
  <c r="X16" i="31"/>
  <c r="W16" i="31"/>
  <c r="V16" i="31"/>
  <c r="U16" i="31"/>
  <c r="T16" i="31"/>
  <c r="S16" i="31"/>
  <c r="R16" i="31"/>
  <c r="Q16" i="31"/>
  <c r="O16" i="31"/>
  <c r="X15" i="31"/>
  <c r="W15" i="31"/>
  <c r="V15" i="31"/>
  <c r="U15" i="31"/>
  <c r="T15" i="31"/>
  <c r="S15" i="31"/>
  <c r="R15" i="31"/>
  <c r="Q15" i="31"/>
  <c r="O15" i="31"/>
  <c r="Q16" i="1" s="1"/>
  <c r="X14" i="31"/>
  <c r="W14" i="31"/>
  <c r="V14" i="31"/>
  <c r="U14" i="31"/>
  <c r="T14" i="31"/>
  <c r="S14" i="31"/>
  <c r="R14" i="31"/>
  <c r="Q14" i="31"/>
  <c r="O14" i="31"/>
  <c r="X13" i="31"/>
  <c r="W13" i="31"/>
  <c r="V13" i="31"/>
  <c r="U13" i="31"/>
  <c r="T13" i="31"/>
  <c r="S13" i="31"/>
  <c r="R13" i="31"/>
  <c r="Q13" i="31"/>
  <c r="O13" i="31"/>
  <c r="Q14" i="1" s="1"/>
  <c r="X12" i="31"/>
  <c r="W12" i="31"/>
  <c r="V12" i="31"/>
  <c r="U12" i="31"/>
  <c r="T12" i="31"/>
  <c r="S12" i="31"/>
  <c r="R12" i="31"/>
  <c r="Q12" i="31"/>
  <c r="O12" i="31"/>
  <c r="X11" i="31"/>
  <c r="W11" i="31"/>
  <c r="V11" i="31"/>
  <c r="U11" i="31"/>
  <c r="T11" i="31"/>
  <c r="S11" i="31"/>
  <c r="R11" i="31"/>
  <c r="Q11" i="31"/>
  <c r="O11" i="31"/>
  <c r="Q12" i="1" s="1"/>
  <c r="X10" i="31"/>
  <c r="W10" i="31"/>
  <c r="V10" i="31"/>
  <c r="U10" i="31"/>
  <c r="T10" i="31"/>
  <c r="S10" i="31"/>
  <c r="R10" i="31"/>
  <c r="Q10" i="31"/>
  <c r="O10" i="31"/>
  <c r="X9" i="31"/>
  <c r="W9" i="31"/>
  <c r="V9" i="31"/>
  <c r="U9" i="31"/>
  <c r="T9" i="31"/>
  <c r="S9" i="31"/>
  <c r="R9" i="31"/>
  <c r="Q9" i="31"/>
  <c r="O9" i="31"/>
  <c r="Q10" i="1" s="1"/>
  <c r="X8" i="31"/>
  <c r="W8" i="31"/>
  <c r="V8" i="31"/>
  <c r="U8" i="31"/>
  <c r="T8" i="31"/>
  <c r="S8" i="31"/>
  <c r="R8" i="31"/>
  <c r="Q8" i="31"/>
  <c r="O8" i="31"/>
  <c r="X7" i="31"/>
  <c r="W7" i="31"/>
  <c r="V7" i="31"/>
  <c r="U7" i="31"/>
  <c r="T7" i="31"/>
  <c r="S7" i="31"/>
  <c r="R7" i="31"/>
  <c r="Q7" i="31"/>
  <c r="O7" i="31"/>
  <c r="Q8" i="1" s="1"/>
  <c r="X6" i="31"/>
  <c r="W6" i="31"/>
  <c r="V6" i="31"/>
  <c r="U6" i="31"/>
  <c r="T6" i="31"/>
  <c r="S6" i="31"/>
  <c r="R6" i="31"/>
  <c r="Q6" i="31"/>
  <c r="O6" i="31"/>
  <c r="X5" i="31"/>
  <c r="W5" i="31"/>
  <c r="V5" i="31"/>
  <c r="U5" i="31"/>
  <c r="T5" i="31"/>
  <c r="S5" i="31"/>
  <c r="R5" i="31"/>
  <c r="Q5" i="31"/>
  <c r="O5" i="31"/>
  <c r="Q6" i="1" s="1"/>
  <c r="X4" i="31"/>
  <c r="W4" i="31"/>
  <c r="V4" i="31"/>
  <c r="U4" i="31"/>
  <c r="T4" i="31"/>
  <c r="S4" i="31"/>
  <c r="R4" i="31"/>
  <c r="Q4" i="31"/>
  <c r="O4" i="31"/>
  <c r="X3" i="31"/>
  <c r="W3" i="31"/>
  <c r="V3" i="31"/>
  <c r="U3" i="31"/>
  <c r="T3" i="31"/>
  <c r="S3" i="31"/>
  <c r="R3" i="31"/>
  <c r="Q3" i="31"/>
  <c r="O3" i="31"/>
  <c r="Q4" i="1" s="1"/>
  <c r="K75" i="31" l="1"/>
  <c r="B76" i="1" s="1"/>
  <c r="B40" i="23" s="1"/>
  <c r="K59" i="31"/>
  <c r="K72" i="31"/>
  <c r="L72" i="31" s="1"/>
  <c r="K81" i="31"/>
  <c r="B82" i="1" s="1"/>
  <c r="B43" i="23" s="1"/>
  <c r="K35" i="31"/>
  <c r="L35" i="31" s="1"/>
  <c r="K39" i="31"/>
  <c r="L39" i="31" s="1"/>
  <c r="K43" i="31"/>
  <c r="B44" i="1" s="1"/>
  <c r="B24" i="23" s="1"/>
  <c r="K47" i="31"/>
  <c r="L47" i="31" s="1"/>
  <c r="K51" i="31"/>
  <c r="L51" i="31" s="1"/>
  <c r="K55" i="31"/>
  <c r="L55" i="31" s="1"/>
  <c r="K65" i="31"/>
  <c r="L65" i="31" s="1"/>
  <c r="K78" i="31"/>
  <c r="L78" i="31" s="1"/>
  <c r="K27" i="31"/>
  <c r="K31" i="31"/>
  <c r="B40" i="1"/>
  <c r="B22" i="23" s="1"/>
  <c r="L43" i="31"/>
  <c r="B52" i="1"/>
  <c r="B28" i="23" s="1"/>
  <c r="B56" i="1"/>
  <c r="B30" i="23" s="1"/>
  <c r="B66" i="1"/>
  <c r="B35" i="23" s="1"/>
  <c r="L81" i="31"/>
  <c r="K58" i="31"/>
  <c r="L58" i="31" s="1"/>
  <c r="K61" i="31"/>
  <c r="K68" i="31"/>
  <c r="L68" i="31" s="1"/>
  <c r="K71" i="31"/>
  <c r="K74" i="31"/>
  <c r="L74" i="31" s="1"/>
  <c r="K77" i="31"/>
  <c r="K84" i="31"/>
  <c r="L84" i="31" s="1"/>
  <c r="K87" i="31"/>
  <c r="K26" i="31"/>
  <c r="L26" i="31" s="1"/>
  <c r="K30" i="31"/>
  <c r="L30" i="31" s="1"/>
  <c r="K34" i="31"/>
  <c r="L34" i="31" s="1"/>
  <c r="K38" i="31"/>
  <c r="L38" i="31" s="1"/>
  <c r="K42" i="31"/>
  <c r="L42" i="31" s="1"/>
  <c r="K46" i="31"/>
  <c r="L46" i="31" s="1"/>
  <c r="K50" i="31"/>
  <c r="L50" i="31" s="1"/>
  <c r="K54" i="31"/>
  <c r="L54" i="31" s="1"/>
  <c r="K64" i="31"/>
  <c r="L64" i="31" s="1"/>
  <c r="K67" i="31"/>
  <c r="K70" i="31"/>
  <c r="L70" i="31" s="1"/>
  <c r="K73" i="31"/>
  <c r="K80" i="31"/>
  <c r="L80" i="31" s="1"/>
  <c r="K83" i="31"/>
  <c r="K86" i="31"/>
  <c r="L86" i="31" s="1"/>
  <c r="K60" i="31"/>
  <c r="L60" i="31" s="1"/>
  <c r="K63" i="31"/>
  <c r="K66" i="31"/>
  <c r="L66" i="31" s="1"/>
  <c r="K69" i="31"/>
  <c r="K76" i="31"/>
  <c r="L76" i="31" s="1"/>
  <c r="K79" i="31"/>
  <c r="K82" i="31"/>
  <c r="L82" i="31" s="1"/>
  <c r="K85" i="31"/>
  <c r="K4" i="31"/>
  <c r="K6" i="31"/>
  <c r="L6" i="31" s="1"/>
  <c r="K10" i="31"/>
  <c r="L10" i="31" s="1"/>
  <c r="K14" i="31"/>
  <c r="L14" i="31" s="1"/>
  <c r="K18" i="31"/>
  <c r="L18" i="31" s="1"/>
  <c r="K22" i="31"/>
  <c r="L22" i="31" s="1"/>
  <c r="K11" i="31"/>
  <c r="K15" i="31"/>
  <c r="K23" i="31"/>
  <c r="K19" i="31"/>
  <c r="K7" i="31"/>
  <c r="K3" i="31"/>
  <c r="K8" i="31"/>
  <c r="L8" i="31" s="1"/>
  <c r="K12" i="31"/>
  <c r="L12" i="31" s="1"/>
  <c r="K16" i="31"/>
  <c r="L16" i="31" s="1"/>
  <c r="K20" i="31"/>
  <c r="L20" i="31" s="1"/>
  <c r="K24" i="31"/>
  <c r="L24" i="31" s="1"/>
  <c r="K28" i="31"/>
  <c r="L28" i="31" s="1"/>
  <c r="K32" i="31"/>
  <c r="L32" i="31" s="1"/>
  <c r="K36" i="31"/>
  <c r="L36" i="31" s="1"/>
  <c r="K40" i="31"/>
  <c r="L40" i="31" s="1"/>
  <c r="K44" i="31"/>
  <c r="L44" i="31" s="1"/>
  <c r="K48" i="31"/>
  <c r="L48" i="31" s="1"/>
  <c r="K52" i="31"/>
  <c r="L52" i="31" s="1"/>
  <c r="K56" i="31"/>
  <c r="L56" i="31" s="1"/>
  <c r="K5" i="31"/>
  <c r="B6" i="1" s="1"/>
  <c r="K9" i="31"/>
  <c r="B10" i="1" s="1"/>
  <c r="K13" i="31"/>
  <c r="B14" i="1" s="1"/>
  <c r="K17" i="31"/>
  <c r="B18" i="1" s="1"/>
  <c r="K21" i="31"/>
  <c r="B22" i="1" s="1"/>
  <c r="K25" i="31"/>
  <c r="K29" i="31"/>
  <c r="K33" i="31"/>
  <c r="K37" i="31"/>
  <c r="K41" i="31"/>
  <c r="K45" i="31"/>
  <c r="K49" i="31"/>
  <c r="K53" i="31"/>
  <c r="K57" i="31"/>
  <c r="AG46" i="23"/>
  <c r="AG6" i="23"/>
  <c r="AG7" i="23"/>
  <c r="AG8" i="23"/>
  <c r="AG9" i="23"/>
  <c r="AG10" i="23"/>
  <c r="AG11" i="23"/>
  <c r="AG12" i="23"/>
  <c r="AG13" i="23"/>
  <c r="AG14" i="23"/>
  <c r="AG15" i="23"/>
  <c r="AG16" i="23"/>
  <c r="AG17" i="23"/>
  <c r="AG18" i="23"/>
  <c r="AG19" i="23"/>
  <c r="AG20" i="23"/>
  <c r="AG21" i="23"/>
  <c r="AG22" i="23"/>
  <c r="AG23" i="23"/>
  <c r="AG24" i="23"/>
  <c r="AG25" i="23"/>
  <c r="AG26" i="23"/>
  <c r="AG27" i="23"/>
  <c r="AG28" i="23"/>
  <c r="AG29" i="23"/>
  <c r="AG30" i="23"/>
  <c r="AG31" i="23"/>
  <c r="AG32" i="23"/>
  <c r="AG33" i="23"/>
  <c r="AG34" i="23"/>
  <c r="AG35" i="23"/>
  <c r="AG36" i="23"/>
  <c r="AG37" i="23"/>
  <c r="AG38" i="23"/>
  <c r="AG39" i="23"/>
  <c r="AG40" i="23"/>
  <c r="AG41" i="23"/>
  <c r="AG42" i="23"/>
  <c r="AG43" i="23"/>
  <c r="AG44" i="23"/>
  <c r="AG45" i="23"/>
  <c r="B48" i="1" l="1"/>
  <c r="B26" i="23" s="1"/>
  <c r="B36" i="1"/>
  <c r="B20" i="23" s="1"/>
  <c r="L75" i="31"/>
  <c r="B60" i="1"/>
  <c r="B32" i="23" s="1"/>
  <c r="L59" i="31"/>
  <c r="L29" i="31"/>
  <c r="B30" i="1"/>
  <c r="B17" i="23" s="1"/>
  <c r="L57" i="31"/>
  <c r="B58" i="1"/>
  <c r="B31" i="23" s="1"/>
  <c r="L41" i="31"/>
  <c r="B42" i="1"/>
  <c r="B23" i="23" s="1"/>
  <c r="B84" i="1"/>
  <c r="B44" i="23" s="1"/>
  <c r="L83" i="31"/>
  <c r="B68" i="1"/>
  <c r="B36" i="23" s="1"/>
  <c r="L67" i="31"/>
  <c r="L77" i="31"/>
  <c r="B78" i="1"/>
  <c r="B41" i="23" s="1"/>
  <c r="L61" i="31"/>
  <c r="B62" i="1"/>
  <c r="B33" i="23" s="1"/>
  <c r="L53" i="31"/>
  <c r="B54" i="1"/>
  <c r="B29" i="23" s="1"/>
  <c r="L37" i="31"/>
  <c r="B38" i="1"/>
  <c r="B21" i="23" s="1"/>
  <c r="B80" i="1"/>
  <c r="B42" i="23" s="1"/>
  <c r="L79" i="31"/>
  <c r="B64" i="1"/>
  <c r="B34" i="23" s="1"/>
  <c r="L63" i="31"/>
  <c r="L45" i="31"/>
  <c r="B46" i="1"/>
  <c r="B25" i="23" s="1"/>
  <c r="L49" i="31"/>
  <c r="B50" i="1"/>
  <c r="B27" i="23" s="1"/>
  <c r="L33" i="31"/>
  <c r="B34" i="1"/>
  <c r="B19" i="23" s="1"/>
  <c r="L73" i="31"/>
  <c r="B74" i="1"/>
  <c r="B39" i="23" s="1"/>
  <c r="B88" i="1"/>
  <c r="B46" i="23" s="1"/>
  <c r="L87" i="31"/>
  <c r="B72" i="1"/>
  <c r="B38" i="23" s="1"/>
  <c r="L71" i="31"/>
  <c r="L31" i="31"/>
  <c r="B32" i="1"/>
  <c r="B18" i="23" s="1"/>
  <c r="L85" i="31"/>
  <c r="B86" i="1"/>
  <c r="B45" i="23" s="1"/>
  <c r="L69" i="31"/>
  <c r="B70" i="1"/>
  <c r="B37" i="23" s="1"/>
  <c r="L27" i="31"/>
  <c r="B28" i="1"/>
  <c r="B16" i="23" s="1"/>
  <c r="L25" i="31"/>
  <c r="B26" i="1"/>
  <c r="B15" i="23" s="1"/>
  <c r="L3" i="31"/>
  <c r="B4" i="1"/>
  <c r="L15" i="31"/>
  <c r="B16" i="1"/>
  <c r="B10" i="23" s="1"/>
  <c r="L7" i="31"/>
  <c r="B8" i="1"/>
  <c r="L11" i="31"/>
  <c r="B12" i="1"/>
  <c r="B8" i="23" s="1"/>
  <c r="L19" i="31"/>
  <c r="B20" i="1"/>
  <c r="B12" i="23" s="1"/>
  <c r="L23" i="31"/>
  <c r="B24" i="1"/>
  <c r="B14" i="23" s="1"/>
  <c r="L21" i="31"/>
  <c r="B13" i="23"/>
  <c r="L5" i="31"/>
  <c r="L17" i="31"/>
  <c r="B11" i="23"/>
  <c r="L13" i="31"/>
  <c r="B9" i="23"/>
  <c r="L9" i="31"/>
  <c r="B7" i="23"/>
  <c r="AH5" i="23"/>
  <c r="G5" i="30"/>
  <c r="E5" i="30"/>
  <c r="AH6" i="23"/>
  <c r="AD6" i="23"/>
  <c r="G6" i="30"/>
  <c r="E6" i="30"/>
  <c r="D6" i="30" s="1"/>
  <c r="I6" i="30" s="1"/>
  <c r="W6" i="23"/>
  <c r="AD7" i="23"/>
  <c r="W7" i="23"/>
  <c r="AD8" i="23"/>
  <c r="W8" i="23"/>
  <c r="AD9" i="23"/>
  <c r="E9" i="30"/>
  <c r="W9" i="23"/>
  <c r="AD10" i="23"/>
  <c r="E10" i="30"/>
  <c r="D10" i="30" s="1"/>
  <c r="I10" i="30" s="1"/>
  <c r="AD11" i="23"/>
  <c r="E11" i="30"/>
  <c r="D11" i="30" s="1"/>
  <c r="I11" i="30" s="1"/>
  <c r="AD12" i="23"/>
  <c r="E12" i="30"/>
  <c r="D12" i="30" s="1"/>
  <c r="I12" i="30" s="1"/>
  <c r="AD13" i="23"/>
  <c r="E13" i="30"/>
  <c r="D13" i="30" s="1"/>
  <c r="I13" i="30" s="1"/>
  <c r="AD14" i="23"/>
  <c r="E14" i="30"/>
  <c r="D14" i="30" s="1"/>
  <c r="I14" i="30" s="1"/>
  <c r="AD15" i="23"/>
  <c r="E15" i="30"/>
  <c r="D15" i="30" s="1"/>
  <c r="I15" i="30" s="1"/>
  <c r="AD16" i="23"/>
  <c r="E16" i="30"/>
  <c r="D16" i="30" s="1"/>
  <c r="I16" i="30" s="1"/>
  <c r="AD17" i="23"/>
  <c r="E17" i="30"/>
  <c r="D17" i="30" s="1"/>
  <c r="I17" i="30" s="1"/>
  <c r="F17" i="30"/>
  <c r="L17" i="30" s="1"/>
  <c r="AD18" i="23"/>
  <c r="F18" i="30"/>
  <c r="L18" i="30" s="1"/>
  <c r="AD19" i="23"/>
  <c r="E19" i="30"/>
  <c r="D19" i="30" s="1"/>
  <c r="I19" i="30" s="1"/>
  <c r="F19" i="30"/>
  <c r="L19" i="30" s="1"/>
  <c r="AD20" i="23"/>
  <c r="E20" i="30"/>
  <c r="D20" i="30" s="1"/>
  <c r="I20" i="30" s="1"/>
  <c r="F20" i="30"/>
  <c r="L20" i="30" s="1"/>
  <c r="AD21" i="23"/>
  <c r="E21" i="30"/>
  <c r="D21" i="30" s="1"/>
  <c r="I21" i="30" s="1"/>
  <c r="F21" i="30"/>
  <c r="L21" i="30" s="1"/>
  <c r="AD22" i="23"/>
  <c r="E22" i="30"/>
  <c r="D22" i="30" s="1"/>
  <c r="I22" i="30" s="1"/>
  <c r="F22" i="30"/>
  <c r="L22" i="30" s="1"/>
  <c r="AD23" i="23"/>
  <c r="E23" i="30"/>
  <c r="D23" i="30" s="1"/>
  <c r="I23" i="30" s="1"/>
  <c r="F23" i="30"/>
  <c r="L23" i="30" s="1"/>
  <c r="AD24" i="23"/>
  <c r="E24" i="30"/>
  <c r="D24" i="30" s="1"/>
  <c r="I24" i="30" s="1"/>
  <c r="F24" i="30"/>
  <c r="L24" i="30" s="1"/>
  <c r="AD25" i="23"/>
  <c r="E25" i="30"/>
  <c r="D25" i="30" s="1"/>
  <c r="I25" i="30" s="1"/>
  <c r="F25" i="30"/>
  <c r="L25" i="30" s="1"/>
  <c r="AD26" i="23"/>
  <c r="F26" i="30"/>
  <c r="L26" i="30" s="1"/>
  <c r="AD27" i="23"/>
  <c r="E27" i="30"/>
  <c r="D27" i="30" s="1"/>
  <c r="I27" i="30" s="1"/>
  <c r="F27" i="30"/>
  <c r="L27" i="30" s="1"/>
  <c r="AD28" i="23"/>
  <c r="E28" i="30"/>
  <c r="D28" i="30" s="1"/>
  <c r="I28" i="30" s="1"/>
  <c r="F28" i="30"/>
  <c r="L28" i="30" s="1"/>
  <c r="AD29" i="23"/>
  <c r="F29" i="30"/>
  <c r="L29" i="30" s="1"/>
  <c r="AD30" i="23"/>
  <c r="E30" i="30"/>
  <c r="D30" i="30" s="1"/>
  <c r="I30" i="30" s="1"/>
  <c r="F30" i="30"/>
  <c r="L30" i="30" s="1"/>
  <c r="AD31" i="23"/>
  <c r="E31" i="30"/>
  <c r="D31" i="30" s="1"/>
  <c r="I31" i="30" s="1"/>
  <c r="F31" i="30"/>
  <c r="L31" i="30" s="1"/>
  <c r="AD32" i="23"/>
  <c r="E32" i="30"/>
  <c r="D32" i="30" s="1"/>
  <c r="I32" i="30" s="1"/>
  <c r="F32" i="30"/>
  <c r="L32" i="30" s="1"/>
  <c r="AD33" i="23"/>
  <c r="E33" i="30"/>
  <c r="D33" i="30" s="1"/>
  <c r="I33" i="30" s="1"/>
  <c r="F33" i="30"/>
  <c r="L33" i="30" s="1"/>
  <c r="AD34" i="23"/>
  <c r="E34" i="30"/>
  <c r="D34" i="30" s="1"/>
  <c r="I34" i="30" s="1"/>
  <c r="F34" i="30"/>
  <c r="L34" i="30" s="1"/>
  <c r="AD35" i="23"/>
  <c r="F35" i="30"/>
  <c r="L35" i="30" s="1"/>
  <c r="AD36" i="23"/>
  <c r="E36" i="30"/>
  <c r="D36" i="30" s="1"/>
  <c r="I36" i="30" s="1"/>
  <c r="F36" i="30"/>
  <c r="L36" i="30" s="1"/>
  <c r="AD37" i="23"/>
  <c r="E37" i="30"/>
  <c r="D37" i="30" s="1"/>
  <c r="I37" i="30" s="1"/>
  <c r="F37" i="30"/>
  <c r="L37" i="30" s="1"/>
  <c r="AD38" i="23"/>
  <c r="E38" i="30"/>
  <c r="D38" i="30" s="1"/>
  <c r="I38" i="30" s="1"/>
  <c r="F38" i="30"/>
  <c r="L38" i="30" s="1"/>
  <c r="AD39" i="23"/>
  <c r="E39" i="30"/>
  <c r="D39" i="30" s="1"/>
  <c r="I39" i="30" s="1"/>
  <c r="F39" i="30"/>
  <c r="L39" i="30" s="1"/>
  <c r="AD40" i="23"/>
  <c r="E40" i="30"/>
  <c r="D40" i="30" s="1"/>
  <c r="I40" i="30" s="1"/>
  <c r="F40" i="30"/>
  <c r="L40" i="30" s="1"/>
  <c r="AD41" i="23"/>
  <c r="E41" i="30"/>
  <c r="D41" i="30" s="1"/>
  <c r="I41" i="30" s="1"/>
  <c r="F41" i="30"/>
  <c r="L41" i="30" s="1"/>
  <c r="AD42" i="23"/>
  <c r="E42" i="30"/>
  <c r="D42" i="30" s="1"/>
  <c r="I42" i="30" s="1"/>
  <c r="F42" i="30"/>
  <c r="L42" i="30" s="1"/>
  <c r="AD43" i="23"/>
  <c r="E43" i="30"/>
  <c r="D43" i="30" s="1"/>
  <c r="I43" i="30" s="1"/>
  <c r="F43" i="30"/>
  <c r="L43" i="30" s="1"/>
  <c r="AD44" i="23"/>
  <c r="E44" i="30"/>
  <c r="D44" i="30" s="1"/>
  <c r="I44" i="30" s="1"/>
  <c r="F44" i="30"/>
  <c r="L44" i="30" s="1"/>
  <c r="AD45" i="23"/>
  <c r="E45" i="30"/>
  <c r="D45" i="30" s="1"/>
  <c r="I45" i="30" s="1"/>
  <c r="F45" i="30"/>
  <c r="L45" i="30" s="1"/>
  <c r="AD46" i="23"/>
  <c r="E46" i="30"/>
  <c r="D46" i="30" s="1"/>
  <c r="I46" i="30" s="1"/>
  <c r="F46" i="30"/>
  <c r="L46" i="30" s="1"/>
  <c r="AF6" i="23"/>
  <c r="AE6" i="23"/>
  <c r="E46" i="23" l="1"/>
  <c r="G46" i="30"/>
  <c r="E45" i="23"/>
  <c r="G45" i="30"/>
  <c r="M45" i="30" s="1"/>
  <c r="N45" i="30" s="1"/>
  <c r="U45" i="23" s="1"/>
  <c r="T45" i="23" s="1"/>
  <c r="S45" i="23" s="1"/>
  <c r="R45" i="23" s="1"/>
  <c r="E43" i="23"/>
  <c r="G43" i="30"/>
  <c r="M43" i="30" s="1"/>
  <c r="N43" i="30" s="1"/>
  <c r="U43" i="23" s="1"/>
  <c r="T43" i="23" s="1"/>
  <c r="S43" i="23" s="1"/>
  <c r="R43" i="23" s="1"/>
  <c r="E41" i="23"/>
  <c r="G41" i="30"/>
  <c r="M41" i="30" s="1"/>
  <c r="N41" i="30" s="1"/>
  <c r="U41" i="23" s="1"/>
  <c r="T41" i="23" s="1"/>
  <c r="S41" i="23" s="1"/>
  <c r="R41" i="23" s="1"/>
  <c r="E40" i="23"/>
  <c r="G40" i="30"/>
  <c r="M40" i="30" s="1"/>
  <c r="N40" i="30" s="1"/>
  <c r="U40" i="23" s="1"/>
  <c r="T40" i="23" s="1"/>
  <c r="S40" i="23" s="1"/>
  <c r="R40" i="23" s="1"/>
  <c r="E38" i="23"/>
  <c r="G38" i="30"/>
  <c r="M38" i="30" s="1"/>
  <c r="N38" i="30" s="1"/>
  <c r="U38" i="23" s="1"/>
  <c r="T38" i="23" s="1"/>
  <c r="S38" i="23" s="1"/>
  <c r="R38" i="23" s="1"/>
  <c r="E36" i="23"/>
  <c r="G36" i="30"/>
  <c r="M36" i="30" s="1"/>
  <c r="N36" i="30" s="1"/>
  <c r="U36" i="23" s="1"/>
  <c r="T36" i="23" s="1"/>
  <c r="S36" i="23" s="1"/>
  <c r="R36" i="23" s="1"/>
  <c r="E35" i="23"/>
  <c r="G35" i="30"/>
  <c r="E33" i="23"/>
  <c r="G33" i="30"/>
  <c r="M33" i="30" s="1"/>
  <c r="N33" i="30" s="1"/>
  <c r="U33" i="23" s="1"/>
  <c r="T33" i="23" s="1"/>
  <c r="S33" i="23" s="1"/>
  <c r="R33" i="23" s="1"/>
  <c r="E31" i="23"/>
  <c r="G31" i="30"/>
  <c r="M31" i="30" s="1"/>
  <c r="N31" i="30" s="1"/>
  <c r="U31" i="23" s="1"/>
  <c r="T31" i="23" s="1"/>
  <c r="S31" i="23" s="1"/>
  <c r="R31" i="23" s="1"/>
  <c r="E29" i="23"/>
  <c r="G29" i="30"/>
  <c r="E28" i="23"/>
  <c r="G28" i="30"/>
  <c r="M28" i="30" s="1"/>
  <c r="N28" i="30" s="1"/>
  <c r="U28" i="23" s="1"/>
  <c r="T28" i="23" s="1"/>
  <c r="S28" i="23" s="1"/>
  <c r="R28" i="23" s="1"/>
  <c r="E26" i="23"/>
  <c r="G26" i="30"/>
  <c r="E25" i="23"/>
  <c r="G25" i="30"/>
  <c r="M25" i="30" s="1"/>
  <c r="N25" i="30" s="1"/>
  <c r="U25" i="23" s="1"/>
  <c r="E24" i="23"/>
  <c r="G24" i="30"/>
  <c r="M24" i="30" s="1"/>
  <c r="N24" i="30" s="1"/>
  <c r="U24" i="23" s="1"/>
  <c r="E23" i="23"/>
  <c r="G23" i="30"/>
  <c r="M23" i="30" s="1"/>
  <c r="N23" i="30" s="1"/>
  <c r="U23" i="23" s="1"/>
  <c r="E22" i="23"/>
  <c r="G22" i="30"/>
  <c r="M22" i="30" s="1"/>
  <c r="N22" i="30" s="1"/>
  <c r="U22" i="23" s="1"/>
  <c r="E21" i="23"/>
  <c r="G21" i="30"/>
  <c r="M21" i="30" s="1"/>
  <c r="N21" i="30" s="1"/>
  <c r="U21" i="23" s="1"/>
  <c r="E20" i="23"/>
  <c r="G20" i="30"/>
  <c r="M20" i="30" s="1"/>
  <c r="N20" i="30" s="1"/>
  <c r="U20" i="23" s="1"/>
  <c r="E19" i="23"/>
  <c r="G19" i="30"/>
  <c r="M19" i="30" s="1"/>
  <c r="N19" i="30" s="1"/>
  <c r="U19" i="23" s="1"/>
  <c r="E18" i="23"/>
  <c r="G18" i="30"/>
  <c r="E17" i="23"/>
  <c r="G17" i="30"/>
  <c r="M17" i="30" s="1"/>
  <c r="N17" i="30" s="1"/>
  <c r="U17" i="23" s="1"/>
  <c r="E16" i="23"/>
  <c r="G16" i="30"/>
  <c r="E15" i="23"/>
  <c r="G15" i="30"/>
  <c r="E12" i="23"/>
  <c r="G12" i="30"/>
  <c r="E10" i="23"/>
  <c r="G10" i="30"/>
  <c r="E9" i="23"/>
  <c r="G9" i="30"/>
  <c r="E8" i="23"/>
  <c r="G8" i="30"/>
  <c r="E44" i="23"/>
  <c r="G44" i="30"/>
  <c r="E42" i="23"/>
  <c r="G42" i="30"/>
  <c r="M42" i="30" s="1"/>
  <c r="N42" i="30" s="1"/>
  <c r="U42" i="23" s="1"/>
  <c r="T42" i="23" s="1"/>
  <c r="S42" i="23" s="1"/>
  <c r="R42" i="23" s="1"/>
  <c r="E39" i="23"/>
  <c r="G39" i="30"/>
  <c r="M39" i="30" s="1"/>
  <c r="N39" i="30" s="1"/>
  <c r="U39" i="23" s="1"/>
  <c r="T39" i="23" s="1"/>
  <c r="S39" i="23" s="1"/>
  <c r="R39" i="23" s="1"/>
  <c r="E37" i="23"/>
  <c r="G37" i="30"/>
  <c r="M37" i="30" s="1"/>
  <c r="N37" i="30" s="1"/>
  <c r="U37" i="23" s="1"/>
  <c r="T37" i="23" s="1"/>
  <c r="S37" i="23" s="1"/>
  <c r="R37" i="23" s="1"/>
  <c r="E34" i="23"/>
  <c r="G34" i="30"/>
  <c r="M34" i="30" s="1"/>
  <c r="N34" i="30" s="1"/>
  <c r="U34" i="23" s="1"/>
  <c r="T34" i="23" s="1"/>
  <c r="S34" i="23" s="1"/>
  <c r="R34" i="23" s="1"/>
  <c r="E32" i="23"/>
  <c r="G32" i="30"/>
  <c r="M32" i="30" s="1"/>
  <c r="N32" i="30" s="1"/>
  <c r="U32" i="23" s="1"/>
  <c r="T32" i="23" s="1"/>
  <c r="S32" i="23" s="1"/>
  <c r="R32" i="23" s="1"/>
  <c r="E30" i="23"/>
  <c r="G30" i="30"/>
  <c r="M30" i="30" s="1"/>
  <c r="N30" i="30" s="1"/>
  <c r="U30" i="23" s="1"/>
  <c r="T30" i="23" s="1"/>
  <c r="S30" i="23" s="1"/>
  <c r="R30" i="23" s="1"/>
  <c r="E27" i="23"/>
  <c r="G27" i="30"/>
  <c r="M27" i="30" s="1"/>
  <c r="N27" i="30" s="1"/>
  <c r="U27" i="23" s="1"/>
  <c r="T27" i="23" s="1"/>
  <c r="S27" i="23" s="1"/>
  <c r="R27" i="23" s="1"/>
  <c r="M46" i="30"/>
  <c r="N46" i="30" s="1"/>
  <c r="U46" i="23" s="1"/>
  <c r="T46" i="23" s="1"/>
  <c r="S46" i="23" s="1"/>
  <c r="R46" i="23" s="1"/>
  <c r="M44" i="30"/>
  <c r="N44" i="30" s="1"/>
  <c r="U44" i="23" s="1"/>
  <c r="T44" i="23" s="1"/>
  <c r="S44" i="23" s="1"/>
  <c r="R44" i="23" s="1"/>
  <c r="F35" i="23"/>
  <c r="E35" i="30"/>
  <c r="D35" i="30" s="1"/>
  <c r="I35" i="30" s="1"/>
  <c r="F29" i="23"/>
  <c r="E29" i="30"/>
  <c r="D29" i="30" s="1"/>
  <c r="I29" i="30" s="1"/>
  <c r="F26" i="23"/>
  <c r="E26" i="30"/>
  <c r="D26" i="30" s="1"/>
  <c r="I26" i="30" s="1"/>
  <c r="F18" i="23"/>
  <c r="E18" i="30"/>
  <c r="D18" i="30" s="1"/>
  <c r="I18" i="30" s="1"/>
  <c r="F8" i="23"/>
  <c r="E8" i="30"/>
  <c r="D8" i="30" s="1"/>
  <c r="I8" i="30" s="1"/>
  <c r="E14" i="23"/>
  <c r="G14" i="30"/>
  <c r="F7" i="23"/>
  <c r="E7" i="30"/>
  <c r="D7" i="30" s="1"/>
  <c r="I7" i="30" s="1"/>
  <c r="E7" i="23"/>
  <c r="G7" i="30"/>
  <c r="D5" i="30"/>
  <c r="I5" i="30" s="1"/>
  <c r="E11" i="23"/>
  <c r="G11" i="30"/>
  <c r="E13" i="23"/>
  <c r="G13" i="30"/>
  <c r="D9" i="30"/>
  <c r="I9" i="30" s="1"/>
  <c r="W46" i="23"/>
  <c r="W44" i="23"/>
  <c r="W42" i="23"/>
  <c r="D40" i="23"/>
  <c r="AH40" i="23"/>
  <c r="D38" i="23"/>
  <c r="AH38" i="23"/>
  <c r="D36" i="23"/>
  <c r="AH36" i="23"/>
  <c r="W34" i="23"/>
  <c r="D32" i="23"/>
  <c r="AH32" i="23"/>
  <c r="D30" i="23"/>
  <c r="AH30" i="23"/>
  <c r="D28" i="23"/>
  <c r="AH28" i="23"/>
  <c r="D26" i="23"/>
  <c r="AH26" i="23"/>
  <c r="W24" i="23"/>
  <c r="W22" i="23"/>
  <c r="W20" i="23"/>
  <c r="D45" i="23"/>
  <c r="AH45" i="23"/>
  <c r="D43" i="23"/>
  <c r="AH43" i="23"/>
  <c r="D41" i="23"/>
  <c r="AH41" i="23"/>
  <c r="D39" i="23"/>
  <c r="AH39" i="23"/>
  <c r="D37" i="23"/>
  <c r="AH37" i="23"/>
  <c r="D35" i="23"/>
  <c r="AH35" i="23"/>
  <c r="W33" i="23"/>
  <c r="D31" i="23"/>
  <c r="AH31" i="23"/>
  <c r="D29" i="23"/>
  <c r="AH29" i="23"/>
  <c r="D27" i="23"/>
  <c r="AH27" i="23"/>
  <c r="D25" i="23"/>
  <c r="AH25" i="23"/>
  <c r="W23" i="23"/>
  <c r="W21" i="23"/>
  <c r="D20" i="23"/>
  <c r="AH20" i="23"/>
  <c r="D19" i="23"/>
  <c r="AH19" i="23"/>
  <c r="D18" i="23"/>
  <c r="AH18" i="23"/>
  <c r="D17" i="23"/>
  <c r="AH17" i="23"/>
  <c r="D16" i="23"/>
  <c r="AH16" i="23"/>
  <c r="D15" i="23"/>
  <c r="AH15" i="23"/>
  <c r="F13" i="30"/>
  <c r="W13" i="23"/>
  <c r="F10" i="30"/>
  <c r="W10" i="23"/>
  <c r="D46" i="23"/>
  <c r="AH46" i="23"/>
  <c r="D44" i="23"/>
  <c r="AH44" i="23"/>
  <c r="D42" i="23"/>
  <c r="AH42" i="23"/>
  <c r="W40" i="23"/>
  <c r="W38" i="23"/>
  <c r="W36" i="23"/>
  <c r="D34" i="23"/>
  <c r="AH34" i="23"/>
  <c r="W32" i="23"/>
  <c r="W30" i="23"/>
  <c r="W28" i="23"/>
  <c r="W26" i="23"/>
  <c r="D24" i="23"/>
  <c r="AH24" i="23"/>
  <c r="D22" i="23"/>
  <c r="AH22" i="23"/>
  <c r="D21" i="23"/>
  <c r="AH21" i="23"/>
  <c r="W19" i="23"/>
  <c r="W18" i="23"/>
  <c r="W17" i="23"/>
  <c r="F16" i="30"/>
  <c r="W16" i="23"/>
  <c r="F15" i="30"/>
  <c r="W15" i="23"/>
  <c r="F14" i="30"/>
  <c r="W14" i="23"/>
  <c r="D14" i="23"/>
  <c r="AH14" i="23"/>
  <c r="D13" i="23"/>
  <c r="AH13" i="23"/>
  <c r="F11" i="30"/>
  <c r="W11" i="23"/>
  <c r="D9" i="23"/>
  <c r="AH9" i="23"/>
  <c r="D8" i="23"/>
  <c r="AH8" i="23"/>
  <c r="D7" i="23"/>
  <c r="AH7" i="23"/>
  <c r="W45" i="23"/>
  <c r="W43" i="23"/>
  <c r="W41" i="23"/>
  <c r="W39" i="23"/>
  <c r="W37" i="23"/>
  <c r="W35" i="23"/>
  <c r="D33" i="23"/>
  <c r="AH33" i="23"/>
  <c r="W31" i="23"/>
  <c r="W29" i="23"/>
  <c r="W27" i="23"/>
  <c r="W25" i="23"/>
  <c r="D23" i="23"/>
  <c r="AH23" i="23"/>
  <c r="D11" i="23"/>
  <c r="AH11" i="23"/>
  <c r="D10" i="23"/>
  <c r="AH10" i="23"/>
  <c r="F9" i="30"/>
  <c r="F46" i="23"/>
  <c r="F45" i="23"/>
  <c r="F44" i="23"/>
  <c r="F43" i="23"/>
  <c r="F42" i="23"/>
  <c r="F41" i="23"/>
  <c r="F40" i="23"/>
  <c r="L40" i="23" s="1"/>
  <c r="F39" i="23"/>
  <c r="F38" i="23"/>
  <c r="L38" i="23" s="1"/>
  <c r="F37" i="23"/>
  <c r="F36" i="23"/>
  <c r="F34" i="23"/>
  <c r="F33" i="23"/>
  <c r="F32" i="23"/>
  <c r="L32" i="23" s="1"/>
  <c r="F31" i="23"/>
  <c r="F30" i="23"/>
  <c r="L30" i="23" s="1"/>
  <c r="F28" i="23"/>
  <c r="F27" i="23"/>
  <c r="F25" i="23"/>
  <c r="F24" i="23"/>
  <c r="F23" i="23"/>
  <c r="F22" i="23"/>
  <c r="F21" i="23"/>
  <c r="F20" i="23"/>
  <c r="F19" i="23"/>
  <c r="F17" i="23"/>
  <c r="F16" i="23"/>
  <c r="F15" i="23"/>
  <c r="F14" i="23"/>
  <c r="F13" i="23"/>
  <c r="F11" i="23"/>
  <c r="F10" i="23"/>
  <c r="F9" i="23"/>
  <c r="F12" i="30"/>
  <c r="W12" i="23"/>
  <c r="F12" i="23"/>
  <c r="D12" i="23"/>
  <c r="AH12" i="23"/>
  <c r="M26" i="30" l="1"/>
  <c r="N26" i="30" s="1"/>
  <c r="U26" i="23" s="1"/>
  <c r="T26" i="23" s="1"/>
  <c r="S26" i="23" s="1"/>
  <c r="R26" i="23" s="1"/>
  <c r="M14" i="30"/>
  <c r="M16" i="30"/>
  <c r="M29" i="30"/>
  <c r="N29" i="30" s="1"/>
  <c r="U29" i="23" s="1"/>
  <c r="T29" i="23" s="1"/>
  <c r="S29" i="23" s="1"/>
  <c r="R29" i="23" s="1"/>
  <c r="M9" i="30"/>
  <c r="M11" i="30"/>
  <c r="L19" i="23"/>
  <c r="M18" i="30"/>
  <c r="N18" i="30" s="1"/>
  <c r="U18" i="23" s="1"/>
  <c r="T18" i="23" s="1"/>
  <c r="S18" i="23" s="1"/>
  <c r="R18" i="23" s="1"/>
  <c r="K24" i="23"/>
  <c r="H29" i="23"/>
  <c r="M12" i="30"/>
  <c r="H37" i="23"/>
  <c r="M15" i="30"/>
  <c r="M10" i="30"/>
  <c r="M35" i="30"/>
  <c r="N35" i="30" s="1"/>
  <c r="U35" i="23" s="1"/>
  <c r="T35" i="23" s="1"/>
  <c r="S35" i="23" s="1"/>
  <c r="R35" i="23" s="1"/>
  <c r="L12" i="30"/>
  <c r="L11" i="30"/>
  <c r="L15" i="30"/>
  <c r="L10" i="30"/>
  <c r="L9" i="30"/>
  <c r="L14" i="30"/>
  <c r="L16" i="30"/>
  <c r="L13" i="30"/>
  <c r="M13" i="30" s="1"/>
  <c r="T22" i="23"/>
  <c r="S22" i="23" s="1"/>
  <c r="R22" i="23" s="1"/>
  <c r="T17" i="23"/>
  <c r="S17" i="23" s="1"/>
  <c r="R17" i="23" s="1"/>
  <c r="L11" i="23"/>
  <c r="AC11" i="23"/>
  <c r="K11" i="23"/>
  <c r="H11" i="23"/>
  <c r="L33" i="23"/>
  <c r="H33" i="23"/>
  <c r="K33" i="23"/>
  <c r="AC33" i="23"/>
  <c r="K8" i="23"/>
  <c r="AC8" i="23"/>
  <c r="H8" i="23"/>
  <c r="L8" i="23"/>
  <c r="K14" i="23"/>
  <c r="H14" i="23"/>
  <c r="AC14" i="23"/>
  <c r="L14" i="23"/>
  <c r="H22" i="23"/>
  <c r="K22" i="23"/>
  <c r="L22" i="23"/>
  <c r="AC22" i="23"/>
  <c r="AC34" i="23"/>
  <c r="K34" i="23"/>
  <c r="L34" i="23"/>
  <c r="H34" i="23"/>
  <c r="AC42" i="23"/>
  <c r="L42" i="23"/>
  <c r="K42" i="23"/>
  <c r="H42" i="23"/>
  <c r="H46" i="23"/>
  <c r="AC46" i="23"/>
  <c r="L46" i="23"/>
  <c r="K46" i="23"/>
  <c r="AC16" i="23"/>
  <c r="H16" i="23"/>
  <c r="K16" i="23"/>
  <c r="L16" i="23"/>
  <c r="K18" i="23"/>
  <c r="H18" i="23"/>
  <c r="AC18" i="23"/>
  <c r="L18" i="23"/>
  <c r="AC20" i="23"/>
  <c r="H20" i="23"/>
  <c r="L20" i="23"/>
  <c r="K20" i="23"/>
  <c r="K27" i="23"/>
  <c r="H27" i="23"/>
  <c r="AC27" i="23"/>
  <c r="L27" i="23"/>
  <c r="H31" i="23"/>
  <c r="L31" i="23"/>
  <c r="K31" i="23"/>
  <c r="AC31" i="23"/>
  <c r="K35" i="23"/>
  <c r="H35" i="23"/>
  <c r="AC35" i="23"/>
  <c r="L35" i="23"/>
  <c r="H39" i="23"/>
  <c r="K39" i="23"/>
  <c r="AC39" i="23"/>
  <c r="L39" i="23"/>
  <c r="L43" i="23"/>
  <c r="K43" i="23"/>
  <c r="AC43" i="23"/>
  <c r="H43" i="23"/>
  <c r="K28" i="23"/>
  <c r="AC28" i="23"/>
  <c r="L28" i="23"/>
  <c r="H28" i="23"/>
  <c r="AC32" i="23"/>
  <c r="K32" i="23"/>
  <c r="H32" i="23"/>
  <c r="K36" i="23"/>
  <c r="AC36" i="23"/>
  <c r="H36" i="23"/>
  <c r="L36" i="23"/>
  <c r="AC40" i="23"/>
  <c r="K40" i="23"/>
  <c r="H40" i="23"/>
  <c r="T25" i="23"/>
  <c r="S25" i="23" s="1"/>
  <c r="R25" i="23" s="1"/>
  <c r="T23" i="23"/>
  <c r="S23" i="23" s="1"/>
  <c r="R23" i="23" s="1"/>
  <c r="T21" i="23"/>
  <c r="S21" i="23" s="1"/>
  <c r="R21" i="23" s="1"/>
  <c r="T20" i="23"/>
  <c r="S20" i="23" s="1"/>
  <c r="R20" i="23" s="1"/>
  <c r="T19" i="23"/>
  <c r="S19" i="23" s="1"/>
  <c r="R19" i="23" s="1"/>
  <c r="T24" i="23"/>
  <c r="S24" i="23" s="1"/>
  <c r="R24" i="23" s="1"/>
  <c r="L10" i="23"/>
  <c r="H10" i="23"/>
  <c r="AC10" i="23"/>
  <c r="K10" i="23"/>
  <c r="H23" i="23"/>
  <c r="AC23" i="23"/>
  <c r="L23" i="23"/>
  <c r="K23" i="23"/>
  <c r="H7" i="23"/>
  <c r="K7" i="23"/>
  <c r="L7" i="23"/>
  <c r="AC7" i="23"/>
  <c r="L9" i="23"/>
  <c r="K9" i="23"/>
  <c r="H9" i="23"/>
  <c r="AC9" i="23"/>
  <c r="L13" i="23"/>
  <c r="AC13" i="23"/>
  <c r="H13" i="23"/>
  <c r="K13" i="23"/>
  <c r="K21" i="23"/>
  <c r="AC21" i="23"/>
  <c r="H21" i="23"/>
  <c r="L21" i="23"/>
  <c r="AC24" i="23"/>
  <c r="H24" i="23"/>
  <c r="L24" i="23"/>
  <c r="AC44" i="23"/>
  <c r="H44" i="23"/>
  <c r="L44" i="23"/>
  <c r="K44" i="23"/>
  <c r="L15" i="23"/>
  <c r="AC15" i="23"/>
  <c r="K15" i="23"/>
  <c r="H15" i="23"/>
  <c r="L17" i="23"/>
  <c r="K17" i="23"/>
  <c r="H17" i="23"/>
  <c r="AC17" i="23"/>
  <c r="K19" i="23"/>
  <c r="H19" i="23"/>
  <c r="AC19" i="23"/>
  <c r="L25" i="23"/>
  <c r="K25" i="23"/>
  <c r="H25" i="23"/>
  <c r="AC25" i="23"/>
  <c r="L29" i="23"/>
  <c r="K29" i="23"/>
  <c r="AC29" i="23"/>
  <c r="K37" i="23"/>
  <c r="AC37" i="23"/>
  <c r="L37" i="23"/>
  <c r="L41" i="23"/>
  <c r="H41" i="23"/>
  <c r="K41" i="23"/>
  <c r="AC41" i="23"/>
  <c r="AC45" i="23"/>
  <c r="H45" i="23"/>
  <c r="L45" i="23"/>
  <c r="K45" i="23"/>
  <c r="K26" i="23"/>
  <c r="AC26" i="23"/>
  <c r="L26" i="23"/>
  <c r="H26" i="23"/>
  <c r="AC30" i="23"/>
  <c r="H30" i="23"/>
  <c r="K30" i="23"/>
  <c r="AC38" i="23"/>
  <c r="K38" i="23"/>
  <c r="H38" i="23"/>
  <c r="H12" i="23"/>
  <c r="K12" i="23"/>
  <c r="L12" i="23"/>
  <c r="AC12" i="23"/>
  <c r="AJ5" i="23" l="1"/>
  <c r="AI5" i="23"/>
  <c r="AF5" i="23"/>
  <c r="AE5" i="23"/>
  <c r="G5" i="23"/>
  <c r="C5" i="23"/>
  <c r="A5" i="23"/>
  <c r="AG5" i="23" l="1"/>
  <c r="D5" i="23"/>
  <c r="AD5" i="23"/>
  <c r="E5" i="23"/>
  <c r="F5" i="30"/>
  <c r="M5" i="30" s="1"/>
  <c r="I5" i="23"/>
  <c r="E4" i="30"/>
  <c r="D4" i="30" s="1"/>
  <c r="I4" i="30" s="1"/>
  <c r="G4" i="30"/>
  <c r="L5" i="30" l="1"/>
  <c r="AC5" i="23"/>
  <c r="F8" i="30"/>
  <c r="M8" i="30" s="1"/>
  <c r="F6" i="30"/>
  <c r="F7" i="30"/>
  <c r="M7" i="30" s="1"/>
  <c r="F4" i="30"/>
  <c r="M4" i="30" s="1"/>
  <c r="W5" i="23"/>
  <c r="F5" i="23"/>
  <c r="K5" i="23" s="1"/>
  <c r="L6" i="30" l="1"/>
  <c r="M6" i="30"/>
  <c r="L4" i="30"/>
  <c r="L7" i="30"/>
  <c r="L8" i="30"/>
  <c r="L5" i="23"/>
  <c r="H5" i="23"/>
  <c r="A6" i="23"/>
  <c r="C6" i="23" l="1"/>
  <c r="G6" i="23"/>
  <c r="AJ4" i="23"/>
  <c r="AI4" i="23"/>
  <c r="AF4" i="23"/>
  <c r="AE4" i="23"/>
  <c r="G4" i="23"/>
  <c r="C4" i="23"/>
  <c r="A4" i="23"/>
  <c r="B1" i="23"/>
  <c r="D4" i="23" l="1"/>
  <c r="AC4" i="23" l="1"/>
  <c r="D6" i="23"/>
  <c r="E6" i="23"/>
  <c r="F6" i="23"/>
  <c r="I6" i="23"/>
  <c r="AG4" i="23"/>
  <c r="I4" i="23"/>
  <c r="W4" i="23"/>
  <c r="F4" i="23"/>
  <c r="K4" i="23" s="1"/>
  <c r="E4" i="23"/>
  <c r="AD4" i="23"/>
  <c r="L4" i="23" l="1"/>
  <c r="AC6" i="23"/>
  <c r="K6" i="23"/>
  <c r="L6" i="23"/>
  <c r="H6" i="23"/>
  <c r="H4" i="23"/>
  <c r="E8" i="17" l="1"/>
  <c r="E9" i="17"/>
  <c r="C9" i="17"/>
  <c r="E6" i="17"/>
  <c r="E7" i="17"/>
  <c r="C7" i="17"/>
  <c r="E14" i="17"/>
  <c r="C14" i="17"/>
  <c r="E13" i="17"/>
  <c r="E11" i="17"/>
  <c r="C11" i="17"/>
  <c r="E10" i="17"/>
  <c r="E5" i="17"/>
  <c r="C5" i="17"/>
  <c r="E4" i="17"/>
  <c r="AH4" i="23" l="1"/>
  <c r="B5" i="23"/>
  <c r="E1" i="1"/>
  <c r="B4" i="23"/>
  <c r="B6" i="23" l="1"/>
  <c r="N4" i="30"/>
  <c r="U4" i="23" s="1"/>
  <c r="T4" i="23" s="1"/>
  <c r="S4" i="23" s="1"/>
  <c r="R4" i="23" s="1"/>
  <c r="N5" i="30"/>
  <c r="U5" i="23" s="1"/>
  <c r="T5" i="23" s="1"/>
  <c r="S5" i="23" s="1"/>
  <c r="R5" i="23" s="1"/>
  <c r="N15" i="30"/>
  <c r="U15" i="23" s="1"/>
  <c r="T15" i="23" s="1"/>
  <c r="S15" i="23" s="1"/>
  <c r="R15" i="23" s="1"/>
  <c r="N9" i="30"/>
  <c r="U9" i="23" s="1"/>
  <c r="N11" i="30"/>
  <c r="U11" i="23" s="1"/>
  <c r="N13" i="30"/>
  <c r="U13" i="23" s="1"/>
  <c r="T13" i="23" s="1"/>
  <c r="S13" i="23" s="1"/>
  <c r="R13" i="23" s="1"/>
  <c r="N12" i="30"/>
  <c r="N8" i="30"/>
  <c r="N10" i="30"/>
  <c r="N7" i="30"/>
  <c r="U7" i="23" s="1"/>
  <c r="N14" i="30"/>
  <c r="N6" i="30"/>
  <c r="U6" i="23" s="1"/>
  <c r="T6" i="23" s="1"/>
  <c r="S6" i="23" s="1"/>
  <c r="R6" i="23" s="1"/>
  <c r="N16" i="30"/>
  <c r="U14" i="23" l="1"/>
  <c r="T14" i="23" s="1"/>
  <c r="S14" i="23" s="1"/>
  <c r="R14" i="23" s="1"/>
  <c r="T9" i="23"/>
  <c r="S9" i="23" s="1"/>
  <c r="R9" i="23" s="1"/>
  <c r="U12" i="23"/>
  <c r="T12" i="23" s="1"/>
  <c r="S12" i="23" s="1"/>
  <c r="R12" i="23" s="1"/>
  <c r="T11" i="23"/>
  <c r="S11" i="23" s="1"/>
  <c r="R11" i="23" s="1"/>
  <c r="U16" i="23"/>
  <c r="T16" i="23" s="1"/>
  <c r="S16" i="23" s="1"/>
  <c r="R16" i="23" s="1"/>
  <c r="U10" i="23"/>
  <c r="T10" i="23" s="1"/>
  <c r="S10" i="23" s="1"/>
  <c r="R10" i="23" s="1"/>
  <c r="T7" i="23"/>
  <c r="S7" i="23" s="1"/>
  <c r="R7" i="23" s="1"/>
  <c r="U8" i="23"/>
  <c r="T8" i="23" s="1"/>
  <c r="S8" i="23" s="1"/>
  <c r="R8"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Geraldine MAURY</author>
  </authors>
  <commentList>
    <comment ref="B1" authorId="0" shapeId="0" xr:uid="{00000000-0006-0000-0400-000001000000}">
      <text>
        <r>
          <rPr>
            <b/>
            <sz val="9"/>
            <color indexed="81"/>
            <rFont val="Tahoma"/>
            <family val="2"/>
          </rPr>
          <t xml:space="preserve">Format :
X. XXXX </t>
        </r>
        <r>
          <rPr>
            <b/>
            <sz val="9"/>
            <color indexed="10"/>
            <rFont val="Tahoma"/>
            <family val="2"/>
          </rPr>
          <t>MAJUSCULES</t>
        </r>
        <r>
          <rPr>
            <b/>
            <sz val="9"/>
            <color indexed="81"/>
            <rFont val="Tahoma"/>
            <family val="2"/>
          </rPr>
          <t xml:space="preserve">
Initiale(s) Prénom - Point - Espace - Nom de famille</t>
        </r>
      </text>
    </comment>
    <comment ref="K3" authorId="0" shapeId="0" xr:uid="{00000000-0006-0000-0400-000002000000}">
      <text>
        <r>
          <rPr>
            <b/>
            <sz val="9"/>
            <color indexed="81"/>
            <rFont val="Tahoma"/>
            <family val="2"/>
          </rPr>
          <t>Volume cumulé contenu dans la réf SANS MELANGE de produit - Alcool prioritaire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Geraldine MAURY</author>
  </authors>
  <commentList>
    <comment ref="G3" authorId="0" shapeId="0" xr:uid="{00000000-0006-0000-0500-000001000000}">
      <text>
        <r>
          <rPr>
            <b/>
            <sz val="9"/>
            <color indexed="81"/>
            <rFont val="Tahoma"/>
            <family val="2"/>
          </rPr>
          <t>Volume cumulé contenu dans la réf SANS MELANGE de produit - Alcool prioritaire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Abréviations" description="Connexion à la requête « Abréviations » dans le classeur." type="5" refreshedVersion="6" background="1" refreshOnLoad="1" saveData="1">
    <dbPr connection="Provider=Microsoft.Mashup.OleDb.1;Data Source=$Workbook$;Location=Abréviations;Extended Properties=&quot;&quot;" command="SELECT * FROM [Abréviations]"/>
  </connection>
  <connection id="2" xr16:uid="{00000000-0015-0000-FFFF-FFFF01000000}" keepAlive="1" name="Requête - Données stock-transp" description="Connexion à la requête « Données stock-transp » dans le classeur." type="5" refreshedVersion="6" background="1" refreshOnLoad="1" saveData="1">
    <dbPr connection="Provider=Microsoft.Mashup.OleDb.1;Data Source=$Workbook$;Location=&quot;Données stock-transp&quot;;Extended Properties=&quot;&quot;" command="SELECT * FROM [Données stock-transp]"/>
  </connection>
  <connection id="3" xr16:uid="{00000000-0015-0000-FFFF-FFFF02000000}" keepAlive="1" name="Requête - Hiérarchies" description="Connexion à la requête « Hiérarchies » dans le classeur." type="5" refreshedVersion="6" background="1" refreshOnLoad="1" saveData="1">
    <dbPr connection="Provider=Microsoft.Mashup.OleDb.1;Data Source=$Workbook$;Location=Hiérarchies;Extended Properties=&quot;&quot;" command="SELECT * FROM [Hiérarchies]"/>
  </connection>
  <connection id="4" xr16:uid="{B96A9DF9-B7D0-48B3-BA7A-A6E84B4C0B13}" keepAlive="1" name="Requête - Tables" description="Connexion à la requête « Tables » dans le classeur." type="5" refreshedVersion="6" background="1" refreshOnLoad="1" saveData="1">
    <dbPr connection="Provider=Microsoft.Mashup.OleDb.1;Data Source=$Workbook$;Location=Tables;Extended Properties=&quot;&quot;" command="SELECT * FROM [Tables]"/>
  </connection>
  <connection id="5" xr16:uid="{00000000-0015-0000-FFFF-FFFF03000000}" keepAlive="1" name="Requête - Validation des données (2)" description="Connexion à la requête « Validation des données (2) » dans le classeur." type="5" refreshedVersion="6" background="1" refreshOnLoad="1" saveData="1">
    <dbPr connection="Provider=Microsoft.Mashup.OleDb.1;Data Source=$Workbook$;Location=&quot;Validation des données (2)&quot;;Extended Properties=&quot;&quot;" command="SELECT * FROM [Validation des données (2)]"/>
  </connection>
</connections>
</file>

<file path=xl/sharedStrings.xml><?xml version="1.0" encoding="utf-8"?>
<sst xmlns="http://schemas.openxmlformats.org/spreadsheetml/2006/main" count="7201" uniqueCount="3249">
  <si>
    <t>Références</t>
  </si>
  <si>
    <t>Type article</t>
  </si>
  <si>
    <t>PRODUITS "ONE SHOT"</t>
  </si>
  <si>
    <t>HBA</t>
  </si>
  <si>
    <t>Extrait</t>
  </si>
  <si>
    <t>HBB</t>
  </si>
  <si>
    <t>HBC</t>
  </si>
  <si>
    <t>Eau de Toilette</t>
  </si>
  <si>
    <t>HBD</t>
  </si>
  <si>
    <t>HBF</t>
  </si>
  <si>
    <t>HBG</t>
  </si>
  <si>
    <t>HBH</t>
  </si>
  <si>
    <t>Tube</t>
  </si>
  <si>
    <t>Catalogue</t>
  </si>
  <si>
    <t>Promotionnels</t>
  </si>
  <si>
    <t>Editions Limitées</t>
  </si>
  <si>
    <t>Bel Ami</t>
  </si>
  <si>
    <t>Calèche</t>
  </si>
  <si>
    <t>Equipage</t>
  </si>
  <si>
    <t>Amazone</t>
  </si>
  <si>
    <t>Saint Louis</t>
  </si>
  <si>
    <t>Doblis</t>
  </si>
  <si>
    <t>Collection Hermessence</t>
  </si>
  <si>
    <t>Kelly Calèche</t>
  </si>
  <si>
    <t>24 Faubourg</t>
  </si>
  <si>
    <t>Eau des Merveilles</t>
  </si>
  <si>
    <t>Hiris</t>
  </si>
  <si>
    <t>Collection Colognes</t>
  </si>
  <si>
    <t>Voyage d'Hermès</t>
  </si>
  <si>
    <t>Rocabar</t>
  </si>
  <si>
    <t>Jour d'Hermès</t>
  </si>
  <si>
    <t>Le Parfum de la Maison</t>
  </si>
  <si>
    <t>Code Action</t>
  </si>
  <si>
    <t>Français</t>
  </si>
  <si>
    <t>Anglais</t>
  </si>
  <si>
    <t>Fêtes des Pères</t>
  </si>
  <si>
    <t>Saint Valentin</t>
  </si>
  <si>
    <t>Pas d'espace entre la quantité et l'unité de mesure (200ML).</t>
  </si>
  <si>
    <t>Jamais d'espace dans une référence.</t>
  </si>
  <si>
    <t>Autres Lignes</t>
  </si>
  <si>
    <t>HDER</t>
  </si>
  <si>
    <t>DERIVES</t>
  </si>
  <si>
    <t>Fête des Pères</t>
  </si>
  <si>
    <t xml:space="preserve">Exclusivités mag Hermès </t>
  </si>
  <si>
    <t>Fête des Mères</t>
  </si>
  <si>
    <t>HALC</t>
  </si>
  <si>
    <t>Eau de toilette</t>
  </si>
  <si>
    <t>ALCOOLS</t>
  </si>
  <si>
    <t xml:space="preserve">Fêtes en Hermès </t>
  </si>
  <si>
    <t>Eau / Soie de parfum (EDP)</t>
  </si>
  <si>
    <t>Eau d'Hermès</t>
  </si>
  <si>
    <t>Extrait (parfum)</t>
  </si>
  <si>
    <t>Rouge Hermès</t>
  </si>
  <si>
    <t>Ex : Dérivés, Echantillons, PLV avec produit …</t>
  </si>
  <si>
    <t>Ex : PLV sans produit, articles Hermès Sellier …</t>
  </si>
  <si>
    <t>Ex : EDT, EDP, Déo spray …</t>
  </si>
  <si>
    <t>FH15</t>
  </si>
  <si>
    <t>Divers produits</t>
  </si>
  <si>
    <t>BOLDUC</t>
  </si>
  <si>
    <t>Nb Car Dispo</t>
  </si>
  <si>
    <t>Collection exclusive</t>
  </si>
  <si>
    <t>Le Bain Hermès</t>
  </si>
  <si>
    <r>
      <t xml:space="preserve">Origine Fabrication </t>
    </r>
    <r>
      <rPr>
        <sz val="10"/>
        <color theme="1"/>
        <rFont val="Century Gothic"/>
        <family val="2"/>
      </rPr>
      <t xml:space="preserve">(indiquer pays </t>
    </r>
    <r>
      <rPr>
        <u/>
        <sz val="10"/>
        <color theme="1"/>
        <rFont val="Century Gothic"/>
        <family val="2"/>
      </rPr>
      <t>si</t>
    </r>
    <r>
      <rPr>
        <sz val="10"/>
        <color theme="1"/>
        <rFont val="Century Gothic"/>
        <family val="2"/>
      </rPr>
      <t xml:space="preserve"> étranger)</t>
    </r>
  </si>
  <si>
    <t>EAN
Réf Hermès Sellier</t>
  </si>
  <si>
    <t>Codes douaniers</t>
  </si>
  <si>
    <t>Un Jardin sur le Nil</t>
  </si>
  <si>
    <t>Un Jardin en Méditerranée</t>
  </si>
  <si>
    <t>Un Jardin après la Mousson</t>
  </si>
  <si>
    <t>Un Jardin sur le Toit</t>
  </si>
  <si>
    <t>Le Jardin de Monsieur Li</t>
  </si>
  <si>
    <t>Boîtier Cuir</t>
  </si>
  <si>
    <t>Coffrets Miniatures</t>
  </si>
  <si>
    <t>Parfum de la Maison</t>
  </si>
  <si>
    <t>Champ "Nom" en français (col B, 1ère ligne de réf dans le tableau de création)</t>
  </si>
  <si>
    <r>
      <t xml:space="preserve">Pour créer un nom, il faut prendre </t>
    </r>
    <r>
      <rPr>
        <b/>
        <sz val="10"/>
        <color theme="1"/>
        <rFont val="Century Gothic"/>
        <family val="2"/>
      </rPr>
      <t>1 et 1 seule abréviation par colonne.</t>
    </r>
  </si>
  <si>
    <t>Ex : Pour un testeur, une démo, un factice … on ne cumule pas avec le conditionnement du produit vente dont c'est la copie.</t>
  </si>
  <si>
    <t>EDM EDT VAP 100ML</t>
  </si>
  <si>
    <t>EDM EDT TEST 100ML</t>
  </si>
  <si>
    <t>EDM EDT FACT 100ML</t>
  </si>
  <si>
    <t>EDM EDT PRESSE 100ML</t>
  </si>
  <si>
    <t>Par contre, on peut en omettre (pas forcément de "produit", par exemple).</t>
  </si>
  <si>
    <t>Ex : EDM TOUCH (/25)</t>
  </si>
  <si>
    <t>Ligne</t>
  </si>
  <si>
    <t>Produit</t>
  </si>
  <si>
    <t>Contenant</t>
  </si>
  <si>
    <t>24F</t>
  </si>
  <si>
    <t>AR</t>
  </si>
  <si>
    <t>Après-rasage</t>
  </si>
  <si>
    <t>AER</t>
  </si>
  <si>
    <t>Aérosol</t>
  </si>
  <si>
    <t>ADM</t>
  </si>
  <si>
    <t>L'Ambre des Merveilles</t>
  </si>
  <si>
    <t>ASH</t>
  </si>
  <si>
    <t>Après-shampooing</t>
  </si>
  <si>
    <t>ALLOC FORM</t>
  </si>
  <si>
    <t>Allocation Formateur</t>
  </si>
  <si>
    <t>AMA</t>
  </si>
  <si>
    <t>BAR</t>
  </si>
  <si>
    <t>Baume après rasage</t>
  </si>
  <si>
    <t>BAT-CIR</t>
  </si>
  <si>
    <t>Bâtonnet de cire</t>
  </si>
  <si>
    <t>AMA-R</t>
  </si>
  <si>
    <t>Rose Amazone</t>
  </si>
  <si>
    <t>BH</t>
  </si>
  <si>
    <t>Baume Hydratant</t>
  </si>
  <si>
    <t>BOITE PODIUM</t>
  </si>
  <si>
    <t>BAIN</t>
  </si>
  <si>
    <t>BM</t>
  </si>
  <si>
    <t>Bain Moussant</t>
  </si>
  <si>
    <t>Bolduc</t>
  </si>
  <si>
    <t>BAM</t>
  </si>
  <si>
    <t>BRF</t>
  </si>
  <si>
    <t>Baume rafraîchissant</t>
  </si>
  <si>
    <t>CARREFF</t>
  </si>
  <si>
    <t>Carré Effervescent</t>
  </si>
  <si>
    <t>BAV</t>
  </si>
  <si>
    <t>Bel Ami Vétiver</t>
  </si>
  <si>
    <t>BV</t>
  </si>
  <si>
    <t>Baume Visage</t>
  </si>
  <si>
    <t>CARTE ECH</t>
  </si>
  <si>
    <t>CAL</t>
  </si>
  <si>
    <t>CAR</t>
  </si>
  <si>
    <t>Crème à raser</t>
  </si>
  <si>
    <t>CD FORMATION</t>
  </si>
  <si>
    <t>CCH</t>
  </si>
  <si>
    <t>CCO</t>
  </si>
  <si>
    <t>Crème pour le corps</t>
  </si>
  <si>
    <t>CHEV-ORIG</t>
  </si>
  <si>
    <t>Cheval Origami</t>
  </si>
  <si>
    <t>CEH16</t>
  </si>
  <si>
    <t>Collection Exclusive 2016</t>
  </si>
  <si>
    <t>CD</t>
  </si>
  <si>
    <t>Crème de douche</t>
  </si>
  <si>
    <t>COFF</t>
  </si>
  <si>
    <t>Coffret</t>
  </si>
  <si>
    <t>CLASS</t>
  </si>
  <si>
    <t>Collection Classiques</t>
  </si>
  <si>
    <t>DEO</t>
  </si>
  <si>
    <t>Déodorant Spray</t>
  </si>
  <si>
    <t>CONES-CIR</t>
  </si>
  <si>
    <t>Cônes pour Bâtonnets de cire</t>
  </si>
  <si>
    <t>Collection Hermessence (+ initiales jus)</t>
  </si>
  <si>
    <t>DEO STK</t>
  </si>
  <si>
    <t>Déodorant Stick</t>
  </si>
  <si>
    <t>DOSS FORMAT</t>
  </si>
  <si>
    <t>Dossier de Formation</t>
  </si>
  <si>
    <t>COV</t>
  </si>
  <si>
    <t>EAR</t>
  </si>
  <si>
    <t>Emulsion Après-rasage</t>
  </si>
  <si>
    <t>DOSS PRESSE</t>
  </si>
  <si>
    <t>Dossier de Presse</t>
  </si>
  <si>
    <t>DOB</t>
  </si>
  <si>
    <t>ED</t>
  </si>
  <si>
    <t>Eau Délicate</t>
  </si>
  <si>
    <t>ECH MAGH</t>
  </si>
  <si>
    <t>Echantillon MAGH</t>
  </si>
  <si>
    <t>ECDM</t>
  </si>
  <si>
    <t>Eau Claire des Merveilles</t>
  </si>
  <si>
    <t>EDC</t>
  </si>
  <si>
    <t>Eau de Cologne</t>
  </si>
  <si>
    <t>ENVEL</t>
  </si>
  <si>
    <t>Enveloppe</t>
  </si>
  <si>
    <t>EDH</t>
  </si>
  <si>
    <t>EDP</t>
  </si>
  <si>
    <t>Eau de Parfum</t>
  </si>
  <si>
    <t>FACT</t>
  </si>
  <si>
    <t>Factice</t>
  </si>
  <si>
    <t>EDM</t>
  </si>
  <si>
    <t>EDT</t>
  </si>
  <si>
    <t>FAMILLE</t>
  </si>
  <si>
    <t>Cadeau Famille</t>
  </si>
  <si>
    <t>EGB</t>
  </si>
  <si>
    <t>ETF</t>
  </si>
  <si>
    <t>Eau Très Fraîche</t>
  </si>
  <si>
    <t>FIOLAB</t>
  </si>
  <si>
    <t>Fiole Labo</t>
  </si>
  <si>
    <t>EMA</t>
  </si>
  <si>
    <t>EV</t>
  </si>
  <si>
    <t>Emulsion Visage</t>
  </si>
  <si>
    <t>FLAC</t>
  </si>
  <si>
    <t>Flacon</t>
  </si>
  <si>
    <t>ENB</t>
  </si>
  <si>
    <t>GCC</t>
  </si>
  <si>
    <t>Gel douche Corps et Cheveux</t>
  </si>
  <si>
    <t>FLAPP</t>
  </si>
  <si>
    <t>Flacon Pompe</t>
  </si>
  <si>
    <t>END</t>
  </si>
  <si>
    <t>GD</t>
  </si>
  <si>
    <t>Gel douche</t>
  </si>
  <si>
    <t>FORMAT</t>
  </si>
  <si>
    <t>Cadeau Formation</t>
  </si>
  <si>
    <t>EOV</t>
  </si>
  <si>
    <t>GD CORPS</t>
  </si>
  <si>
    <t>Gel douche pour le Corps</t>
  </si>
  <si>
    <t>FOURR CUIR</t>
  </si>
  <si>
    <t>Fourreau Cuir pour COH</t>
  </si>
  <si>
    <t>EPR</t>
  </si>
  <si>
    <t>GEL DB</t>
  </si>
  <si>
    <t>Gel douche et bain</t>
  </si>
  <si>
    <t>KIT</t>
  </si>
  <si>
    <t>EQG</t>
  </si>
  <si>
    <t>Equipage Géranium</t>
  </si>
  <si>
    <t>GM MC</t>
  </si>
  <si>
    <t>Gel Moussant Mains et Corps</t>
  </si>
  <si>
    <t>KIT DUO</t>
  </si>
  <si>
    <t>EQU</t>
  </si>
  <si>
    <t>HDP</t>
  </si>
  <si>
    <t>Huile de Parfum</t>
  </si>
  <si>
    <t>KIT GDS CPTES</t>
  </si>
  <si>
    <t>ERE</t>
  </si>
  <si>
    <t>LAR</t>
  </si>
  <si>
    <t>Lotion Après-rasage</t>
  </si>
  <si>
    <t>KITDECO LINEAIRE</t>
  </si>
  <si>
    <t>LC</t>
  </si>
  <si>
    <t>Lait corporel</t>
  </si>
  <si>
    <t>K-LAN</t>
  </si>
  <si>
    <t>Kit de Lancement</t>
  </si>
  <si>
    <t>MAR</t>
  </si>
  <si>
    <t>Mousse à raser</t>
  </si>
  <si>
    <t>LIVR-P</t>
  </si>
  <si>
    <t>Livre parfumé</t>
  </si>
  <si>
    <t>HER--</t>
  </si>
  <si>
    <t>Nouv Hermessence numérotée avant nom</t>
  </si>
  <si>
    <t>PCVX</t>
  </si>
  <si>
    <t>Parfum pour Cheveux</t>
  </si>
  <si>
    <t>METAL</t>
  </si>
  <si>
    <t>Vaporisateur Métal</t>
  </si>
  <si>
    <t>HIR</t>
  </si>
  <si>
    <t>PP</t>
  </si>
  <si>
    <t>Parfum / Extrait</t>
  </si>
  <si>
    <t>METAL-R</t>
  </si>
  <si>
    <t>Vapo Métal remplissable</t>
  </si>
  <si>
    <t>JAM</t>
  </si>
  <si>
    <t>SAV</t>
  </si>
  <si>
    <t>Savon</t>
  </si>
  <si>
    <t>MIN</t>
  </si>
  <si>
    <t>Miniature</t>
  </si>
  <si>
    <t>JARD</t>
  </si>
  <si>
    <t>Collection Jardins</t>
  </si>
  <si>
    <t>SHP</t>
  </si>
  <si>
    <t>Shampooing</t>
  </si>
  <si>
    <t>NOMAD</t>
  </si>
  <si>
    <t>Vaporisateur Nomade</t>
  </si>
  <si>
    <t>JDH</t>
  </si>
  <si>
    <t>SHP CC</t>
  </si>
  <si>
    <t>Shampooing Corps et Cheveux</t>
  </si>
  <si>
    <t>NOTES</t>
  </si>
  <si>
    <t>Cahier / Carnet de notes</t>
  </si>
  <si>
    <t>JDHA</t>
  </si>
  <si>
    <t>Jour d'Hermès Absolu</t>
  </si>
  <si>
    <t>SUC</t>
  </si>
  <si>
    <t>Sucres effervescents</t>
  </si>
  <si>
    <t>PANC GRAND</t>
  </si>
  <si>
    <t>Pancarte Grand Modèle</t>
  </si>
  <si>
    <t>JDHG</t>
  </si>
  <si>
    <t>Jour d'Hermès Gardénia</t>
  </si>
  <si>
    <t>PANC MOYEN</t>
  </si>
  <si>
    <t>Pancarte Moyen Modèle</t>
  </si>
  <si>
    <t>JEM</t>
  </si>
  <si>
    <t>PAPP</t>
  </si>
  <si>
    <t>Papier Parfumé</t>
  </si>
  <si>
    <t>JML</t>
  </si>
  <si>
    <t>PIERRE</t>
  </si>
  <si>
    <t>Pierre à parfumer</t>
  </si>
  <si>
    <t>JSN</t>
  </si>
  <si>
    <t>POCHETT</t>
  </si>
  <si>
    <t>Pochette Rafraîchissante</t>
  </si>
  <si>
    <t>JST</t>
  </si>
  <si>
    <t>POT</t>
  </si>
  <si>
    <t>KCA</t>
  </si>
  <si>
    <t>PRES ANIM</t>
  </si>
  <si>
    <t>Présentoir d'Animation</t>
  </si>
  <si>
    <t>PDM</t>
  </si>
  <si>
    <t>PRES COMPT</t>
  </si>
  <si>
    <t>Présentoir de Comptoir</t>
  </si>
  <si>
    <t>PDM PARF-</t>
  </si>
  <si>
    <t>PDM fragrances numérotées (avant nom)</t>
  </si>
  <si>
    <t>PRES LINEAIRE</t>
  </si>
  <si>
    <t>Présentoir Linéaire</t>
  </si>
  <si>
    <t>ROC</t>
  </si>
  <si>
    <t>PRESSE</t>
  </si>
  <si>
    <t>Cadeau Presse</t>
  </si>
  <si>
    <t>ROH</t>
  </si>
  <si>
    <t>RECH</t>
  </si>
  <si>
    <t>Recharge</t>
  </si>
  <si>
    <t>STL</t>
  </si>
  <si>
    <t>ROLL-ON</t>
  </si>
  <si>
    <t>TDH</t>
  </si>
  <si>
    <t>TEST</t>
  </si>
  <si>
    <t>Testeur</t>
  </si>
  <si>
    <t>VDH</t>
  </si>
  <si>
    <t>TOUCH</t>
  </si>
  <si>
    <t>Touche à sentir</t>
  </si>
  <si>
    <t>TOUCH CERA</t>
  </si>
  <si>
    <t>Touche en céramique</t>
  </si>
  <si>
    <t>TOU</t>
  </si>
  <si>
    <t>TOUCH EVEN</t>
  </si>
  <si>
    <t>Touche évènementielle</t>
  </si>
  <si>
    <t>TRAVEL</t>
  </si>
  <si>
    <t>Travel Kit</t>
  </si>
  <si>
    <t>TUB</t>
  </si>
  <si>
    <t>VAP</t>
  </si>
  <si>
    <t>Vaporisateur</t>
  </si>
  <si>
    <t>ACH!</t>
  </si>
  <si>
    <t>A Cheval !</t>
  </si>
  <si>
    <t>VAP-R</t>
  </si>
  <si>
    <t>Vaporisateur remplissable</t>
  </si>
  <si>
    <t>CHLI</t>
  </si>
  <si>
    <t>Champ Libre</t>
  </si>
  <si>
    <t>VEND</t>
  </si>
  <si>
    <t>Cadeau Vendeuse</t>
  </si>
  <si>
    <t>DPSLN</t>
  </si>
  <si>
    <t>Des Pas Sur La Neige</t>
  </si>
  <si>
    <t>VISU KITAD</t>
  </si>
  <si>
    <t>Visuel Kitadécor</t>
  </si>
  <si>
    <t>FENO</t>
  </si>
  <si>
    <t>Fenêtre Ouverte</t>
  </si>
  <si>
    <t>VITRINE</t>
  </si>
  <si>
    <t>NSOL</t>
  </si>
  <si>
    <t>Nuit de Solstice</t>
  </si>
  <si>
    <t>TMPL</t>
  </si>
  <si>
    <t>Temps de Pluie</t>
  </si>
  <si>
    <t>Une abréviation numérotée correspond à un code pour un nouveau jus, pas à une édition limitée d'un jus existant.</t>
  </si>
  <si>
    <t>Eau de mandarine ambrée</t>
  </si>
  <si>
    <t>Eau de gentiane blanche</t>
  </si>
  <si>
    <t>Eau de narcisse bleu</t>
  </si>
  <si>
    <t>Eau d'orange verte</t>
  </si>
  <si>
    <t>Eau de pamplemousse rose</t>
  </si>
  <si>
    <t>Eau de rhubarbe écarlate</t>
  </si>
  <si>
    <t>Terre d'Hermès</t>
  </si>
  <si>
    <t>PRE-EMB</t>
  </si>
  <si>
    <t>Pré-emballés</t>
  </si>
  <si>
    <t xml:space="preserve">    Plusieurs langues avec souhait d'une racine identique, préinscrire la partie langue avec un signe pour la racine
    Si plusieurs produits à créer avec des extensions, mais pas la même racine, utiliser un autre signe.</t>
  </si>
  <si>
    <t>OBLIGATOIRE</t>
  </si>
  <si>
    <t>AU BESOIN</t>
  </si>
  <si>
    <r>
      <rPr>
        <b/>
        <sz val="14"/>
        <color theme="1"/>
        <rFont val="Wingdings"/>
        <charset val="2"/>
      </rPr>
      <t>ñ</t>
    </r>
    <r>
      <rPr>
        <b/>
        <sz val="11"/>
        <color theme="1"/>
        <rFont val="Century Gothic"/>
        <family val="2"/>
      </rPr>
      <t xml:space="preserve">  En toutes lettres - Textes impératifs :
 - la ligne
 - le produit que l'on vend
 - le volume
Des infos additionnelles si besoin et possibilité.
</t>
    </r>
    <r>
      <rPr>
        <b/>
        <sz val="11"/>
        <color rgb="FFFF0000"/>
        <rFont val="Century Gothic"/>
        <family val="2"/>
      </rPr>
      <t xml:space="preserve">
Si produit avec étui : textes exacts de l'étui</t>
    </r>
  </si>
  <si>
    <t>CAL SHP FLAC 100ML HOTEL</t>
  </si>
  <si>
    <t>Calèche Shampooing 100ml Hôtel</t>
  </si>
  <si>
    <t>CAL 100ML BOTTL SHP HOTEL</t>
  </si>
  <si>
    <t>Calèche Shampoo 100ml Hotel</t>
  </si>
  <si>
    <t>PS</t>
  </si>
  <si>
    <t>Poivre Samarcande</t>
  </si>
  <si>
    <t>OY</t>
  </si>
  <si>
    <t>Osmanthe Yunnan</t>
  </si>
  <si>
    <t>VG</t>
  </si>
  <si>
    <t>Vanille Galante</t>
  </si>
  <si>
    <t>MP</t>
  </si>
  <si>
    <t>Muguet Porcelaine</t>
  </si>
  <si>
    <t>IU</t>
  </si>
  <si>
    <t>Iris Ukiyoé</t>
  </si>
  <si>
    <t>BR</t>
  </si>
  <si>
    <t>EM</t>
  </si>
  <si>
    <t>Epice Marine</t>
  </si>
  <si>
    <t>VT</t>
  </si>
  <si>
    <t>Vétiver Tonka</t>
  </si>
  <si>
    <t>CA</t>
  </si>
  <si>
    <t>Cuir d'Ange</t>
  </si>
  <si>
    <t>SM</t>
  </si>
  <si>
    <t>Santal Massoïa</t>
  </si>
  <si>
    <t>Brin de Réglisse</t>
  </si>
  <si>
    <t>AN</t>
  </si>
  <si>
    <t>Ambre Narguilé</t>
  </si>
  <si>
    <t>RI</t>
  </si>
  <si>
    <t>Rose Ikébana</t>
  </si>
  <si>
    <t>PB</t>
  </si>
  <si>
    <t>Paprika Brasil</t>
  </si>
  <si>
    <t>Eau de néroli doré</t>
  </si>
  <si>
    <t>CPR</t>
  </si>
  <si>
    <t>Concentré d'orange verte</t>
  </si>
  <si>
    <t>Concentré de pamplemousse rose</t>
  </si>
  <si>
    <r>
      <t xml:space="preserve">Que ce soit pour le nom ou la désignation, </t>
    </r>
    <r>
      <rPr>
        <sz val="10"/>
        <color rgb="FFFF0000"/>
        <rFont val="Century Gothic"/>
        <family val="2"/>
      </rPr>
      <t>ne pas effacer la colonne</t>
    </r>
    <r>
      <rPr>
        <sz val="10"/>
        <color theme="1"/>
        <rFont val="Century Gothic"/>
        <family val="2"/>
      </rPr>
      <t xml:space="preserve"> juste à droite qui vous indique le nombre de digits encore disponibles par champ.</t>
    </r>
  </si>
  <si>
    <t>PAPSOIE</t>
  </si>
  <si>
    <t>Papier de soie</t>
  </si>
  <si>
    <t>Jus (COH / PDM)</t>
  </si>
  <si>
    <t>GDH</t>
  </si>
  <si>
    <t>Galop d'Hermès</t>
  </si>
  <si>
    <t>COH</t>
  </si>
  <si>
    <t>Langue</t>
  </si>
  <si>
    <t>Etiquetage ou
Usage Exclusif</t>
  </si>
  <si>
    <t>CS</t>
  </si>
  <si>
    <t>Nb car dispos</t>
  </si>
  <si>
    <t>Esp+B</t>
  </si>
  <si>
    <t>Esp+D</t>
  </si>
  <si>
    <t>Esp+F</t>
  </si>
  <si>
    <t>Esp+H</t>
  </si>
  <si>
    <t>BOUGIE</t>
  </si>
  <si>
    <r>
      <rPr>
        <b/>
        <u/>
        <sz val="10"/>
        <color rgb="FFFF0000"/>
        <rFont val="Century Gothic"/>
        <family val="2"/>
      </rPr>
      <t>Pas</t>
    </r>
    <r>
      <rPr>
        <sz val="10"/>
        <color rgb="FFFF0000"/>
        <rFont val="Century Gothic"/>
        <family val="2"/>
      </rPr>
      <t xml:space="preserve"> de recopie incrémentée des cases à menu déroulant</t>
    </r>
    <r>
      <rPr>
        <sz val="10"/>
        <color theme="1"/>
        <rFont val="Century Gothic"/>
        <family val="2"/>
      </rPr>
      <t xml:space="preserve"> : on se retrouve avec de mauvaises informations et/ou un fichier corrompu qui pose des problèmes à l'ouverture.</t>
    </r>
  </si>
  <si>
    <r>
      <t xml:space="preserve">Pas de réf imposée :
</t>
    </r>
    <r>
      <rPr>
        <b/>
        <sz val="10"/>
        <color rgb="FFFF0000"/>
        <rFont val="Century Gothic"/>
        <family val="2"/>
      </rPr>
      <t>case vide</t>
    </r>
  </si>
  <si>
    <t>Twilly d'Hermès</t>
  </si>
  <si>
    <t>1er cas :</t>
  </si>
  <si>
    <r>
      <t xml:space="preserve">L'article est choisi dans un catalogue d'existants : on reprend leur </t>
    </r>
    <r>
      <rPr>
        <sz val="10"/>
        <color rgb="FFFF0000"/>
        <rFont val="Century Gothic"/>
        <family val="2"/>
      </rPr>
      <t>référence</t>
    </r>
    <r>
      <rPr>
        <sz val="10"/>
        <color theme="1"/>
        <rFont val="Century Gothic"/>
        <family val="2"/>
      </rPr>
      <t xml:space="preserve">, leur </t>
    </r>
    <r>
      <rPr>
        <sz val="10"/>
        <color rgb="FFFF0000"/>
        <rFont val="Century Gothic"/>
        <family val="2"/>
      </rPr>
      <t>code douanier</t>
    </r>
    <r>
      <rPr>
        <sz val="10"/>
        <color theme="1"/>
        <rFont val="Century Gothic"/>
        <family val="2"/>
      </rPr>
      <t xml:space="preserve"> </t>
    </r>
    <r>
      <rPr>
        <b/>
        <sz val="10"/>
        <color theme="1"/>
        <rFont val="Century Gothic"/>
        <family val="2"/>
      </rPr>
      <t>ET</t>
    </r>
    <r>
      <rPr>
        <sz val="10"/>
        <color theme="1"/>
        <rFont val="Century Gothic"/>
        <family val="2"/>
      </rPr>
      <t xml:space="preserve"> leur </t>
    </r>
    <r>
      <rPr>
        <sz val="10"/>
        <color rgb="FFFF0000"/>
        <rFont val="Century Gothic"/>
        <family val="2"/>
      </rPr>
      <t>code EAN13</t>
    </r>
    <r>
      <rPr>
        <sz val="10"/>
        <color theme="1"/>
        <rFont val="Century Gothic"/>
        <family val="2"/>
      </rPr>
      <t xml:space="preserve"> (un par référence), qu'il faut donc indiquer dans le tableau. (Et toujours pas d'espace dans la référence)</t>
    </r>
  </si>
  <si>
    <t>2e cas :</t>
  </si>
  <si>
    <t>L'article est fabriqué pour nous : Il est créé avec une référence HP.</t>
  </si>
  <si>
    <t>Accessoire de vente</t>
  </si>
  <si>
    <t>PLV</t>
  </si>
  <si>
    <t>Aide à la vente</t>
  </si>
  <si>
    <t>Matériel Communication et formation</t>
  </si>
  <si>
    <t>Imprimés et autres matériels</t>
  </si>
  <si>
    <t>Cadeau vendeuse</t>
  </si>
  <si>
    <t>Eau de cologne</t>
  </si>
  <si>
    <t>Factice (avec jus)</t>
  </si>
  <si>
    <t>Dérivé alcoolique</t>
  </si>
  <si>
    <t>Dérivé cosmétique</t>
  </si>
  <si>
    <t>ONE SHOT</t>
  </si>
  <si>
    <t>CATALOGUE</t>
  </si>
  <si>
    <t>PLV PLEINE</t>
  </si>
  <si>
    <t>MKT / PRESSE AVEC PRODUIT</t>
  </si>
  <si>
    <t>PLV VIDE</t>
  </si>
  <si>
    <t>MKT / PRESSE</t>
  </si>
  <si>
    <t>AIDE A LA VENTE / CADEAUX</t>
  </si>
  <si>
    <t>Secteur activité (Lignes)</t>
  </si>
  <si>
    <t>Petite taille (30 ml)</t>
  </si>
  <si>
    <t>Edition limitée = one shot</t>
  </si>
  <si>
    <t>Produit Hôtel</t>
  </si>
  <si>
    <t>PRODUIT HOTEL</t>
  </si>
  <si>
    <t>Démonstration</t>
  </si>
  <si>
    <t xml:space="preserve">    (différent de "promo")</t>
  </si>
  <si>
    <t xml:space="preserve">    (prioritaire sur petite taille)</t>
  </si>
  <si>
    <t>(miniature, GWP)</t>
  </si>
  <si>
    <t>AUTRES</t>
  </si>
  <si>
    <t>HAUT</t>
  </si>
  <si>
    <t>Groupe articles</t>
  </si>
  <si>
    <t>Groupe produits</t>
  </si>
  <si>
    <t>Groupe appros</t>
  </si>
  <si>
    <t>Exclusivité Travel Retail</t>
  </si>
  <si>
    <t>(prioritaire sur FEH, Edition limitée)</t>
  </si>
  <si>
    <t>CODIFICATION DES PRODUITS FINIS</t>
  </si>
  <si>
    <t>Super Groupe appros</t>
  </si>
  <si>
    <t>Echantillon</t>
  </si>
  <si>
    <t>Cadeau client / presse / vendeuse</t>
  </si>
  <si>
    <t>avec jus</t>
  </si>
  <si>
    <t>Fourreau cuir,  vapo rechargeable ...</t>
  </si>
  <si>
    <t>Uniforme, incentive …</t>
  </si>
  <si>
    <t>dont Factice géant</t>
  </si>
  <si>
    <t>Matériel Communication et Formation</t>
  </si>
  <si>
    <t>Liste non exhaustive d'exemples d'utilisation des Groupes appro</t>
  </si>
  <si>
    <r>
      <t>Promotionnel</t>
    </r>
    <r>
      <rPr>
        <sz val="12"/>
        <rFont val="Lucida Handwriting"/>
        <family val="4"/>
      </rPr>
      <t xml:space="preserve"> (coffret, trousse)</t>
    </r>
  </si>
  <si>
    <r>
      <t>Factice</t>
    </r>
    <r>
      <rPr>
        <sz val="12"/>
        <rFont val="Lucida Handwriting"/>
        <family val="4"/>
      </rPr>
      <t xml:space="preserve"> (prioritaire sur petite taille)</t>
    </r>
  </si>
  <si>
    <t>Cellule B4</t>
  </si>
  <si>
    <t>Cellule B8</t>
  </si>
  <si>
    <t>Cellule B10</t>
  </si>
  <si>
    <t>Cellule B12</t>
  </si>
  <si>
    <t>Cellule B14</t>
  </si>
  <si>
    <t>Cellule B16</t>
  </si>
  <si>
    <t>Cellule B18</t>
  </si>
  <si>
    <t>Cellule B20</t>
  </si>
  <si>
    <t>Cellule B22</t>
  </si>
  <si>
    <t>Cellule B24</t>
  </si>
  <si>
    <t>Cellule B26</t>
  </si>
  <si>
    <t>Cellule B28</t>
  </si>
  <si>
    <t>Cellule B30</t>
  </si>
  <si>
    <t>Cellule B32</t>
  </si>
  <si>
    <t>Cellule B34</t>
  </si>
  <si>
    <t>Cellule B36</t>
  </si>
  <si>
    <t>Cellule B38</t>
  </si>
  <si>
    <t>Cellule B40</t>
  </si>
  <si>
    <t>Cellule B42</t>
  </si>
  <si>
    <t>Cellule B44</t>
  </si>
  <si>
    <t>Cellule B46</t>
  </si>
  <si>
    <t>Cellule B48</t>
  </si>
  <si>
    <t>Cellule B50</t>
  </si>
  <si>
    <t>Cellule B52</t>
  </si>
  <si>
    <t>Cellule B54</t>
  </si>
  <si>
    <t>Cellule B56</t>
  </si>
  <si>
    <t>Cellule B58</t>
  </si>
  <si>
    <t>Cellule B60</t>
  </si>
  <si>
    <t>Cellule B62</t>
  </si>
  <si>
    <t>Cellule B64</t>
  </si>
  <si>
    <t>Cellule B66</t>
  </si>
  <si>
    <t>Cellule B68</t>
  </si>
  <si>
    <t>Cellule B70</t>
  </si>
  <si>
    <t>Cellule B72</t>
  </si>
  <si>
    <t>Cellule B74</t>
  </si>
  <si>
    <t>Cellule B76</t>
  </si>
  <si>
    <t>Cellule B78</t>
  </si>
  <si>
    <t>Cellule B80</t>
  </si>
  <si>
    <t>Cellule B82</t>
  </si>
  <si>
    <t>Cellule B84</t>
  </si>
  <si>
    <t>Cellule B86</t>
  </si>
  <si>
    <t>Cellule B88</t>
  </si>
  <si>
    <t>TWI</t>
  </si>
  <si>
    <t>Twilly d'Hermès (ex FH17 )</t>
  </si>
  <si>
    <t>Cellule B5</t>
  </si>
  <si>
    <t>Cellule B7</t>
  </si>
  <si>
    <t>Cellule B9</t>
  </si>
  <si>
    <t>Cellule B11</t>
  </si>
  <si>
    <t>Cellule B13</t>
  </si>
  <si>
    <t>Cellule B15</t>
  </si>
  <si>
    <t>Cellule B17</t>
  </si>
  <si>
    <t>Cellule B19</t>
  </si>
  <si>
    <t>Cellule B21</t>
  </si>
  <si>
    <t>Cellule B23</t>
  </si>
  <si>
    <t>Cellule B25</t>
  </si>
  <si>
    <t>Cellule B27</t>
  </si>
  <si>
    <t>Cellule B29</t>
  </si>
  <si>
    <t>Cellule B31</t>
  </si>
  <si>
    <t>Cellule B33</t>
  </si>
  <si>
    <t>Cellule B35</t>
  </si>
  <si>
    <t>Cellule B37</t>
  </si>
  <si>
    <t>Cellule B39</t>
  </si>
  <si>
    <t>Cellule B41</t>
  </si>
  <si>
    <t>Cellule B43</t>
  </si>
  <si>
    <t>Cellule B45</t>
  </si>
  <si>
    <t>Cellule B47</t>
  </si>
  <si>
    <t>Cellule B49</t>
  </si>
  <si>
    <t>Cellule B51</t>
  </si>
  <si>
    <t>Cellule B53</t>
  </si>
  <si>
    <t>Cellule B55</t>
  </si>
  <si>
    <t>Cellule B57</t>
  </si>
  <si>
    <t>Cellule B59</t>
  </si>
  <si>
    <t>Cellule B61</t>
  </si>
  <si>
    <t>Cellule B63</t>
  </si>
  <si>
    <t>Cellule B65</t>
  </si>
  <si>
    <t>Cellule B67</t>
  </si>
  <si>
    <t>Cellule B69</t>
  </si>
  <si>
    <t>Cellule B71</t>
  </si>
  <si>
    <t>Cellule B73</t>
  </si>
  <si>
    <t>Cellule B75</t>
  </si>
  <si>
    <t>Cellule B77</t>
  </si>
  <si>
    <t>Cellule B79</t>
  </si>
  <si>
    <t>Cellule B81</t>
  </si>
  <si>
    <t>Cellule B83</t>
  </si>
  <si>
    <t>Cellule B85</t>
  </si>
  <si>
    <t>Cellule B87</t>
  </si>
  <si>
    <t>Cellule B89</t>
  </si>
  <si>
    <r>
      <t xml:space="preserve">  - </t>
    </r>
    <r>
      <rPr>
        <b/>
        <sz val="10"/>
        <color theme="1"/>
        <rFont val="Century Gothic"/>
        <family val="2"/>
      </rPr>
      <t>Cases du tableau</t>
    </r>
    <r>
      <rPr>
        <sz val="10"/>
        <color theme="1"/>
        <rFont val="Century Gothic"/>
        <family val="2"/>
      </rPr>
      <t xml:space="preserve"> (hors </t>
    </r>
    <r>
      <rPr>
        <sz val="10"/>
        <color rgb="FF0070C0"/>
        <rFont val="Century Gothic"/>
        <family val="2"/>
      </rPr>
      <t>NOM français</t>
    </r>
    <r>
      <rPr>
        <sz val="10"/>
        <color theme="1"/>
        <rFont val="Century Gothic"/>
        <family val="2"/>
      </rPr>
      <t xml:space="preserve"> reporté automatiquement de l'onglet "Créa NOM (col B)" et </t>
    </r>
    <r>
      <rPr>
        <sz val="10"/>
        <color rgb="FF0070C0"/>
        <rFont val="Century Gothic"/>
        <family val="2"/>
      </rPr>
      <t>jamais renseigné directement</t>
    </r>
    <r>
      <rPr>
        <sz val="10"/>
        <color theme="1"/>
        <rFont val="Century Gothic"/>
        <family val="2"/>
      </rPr>
      <t>.)</t>
    </r>
  </si>
  <si>
    <r>
      <t xml:space="preserve">Ce champ doit </t>
    </r>
    <r>
      <rPr>
        <b/>
        <sz val="10"/>
        <color rgb="FFFF0000"/>
        <rFont val="Century Gothic"/>
        <family val="2"/>
      </rPr>
      <t>impérativement</t>
    </r>
    <r>
      <rPr>
        <b/>
        <sz val="10"/>
        <color theme="1"/>
        <rFont val="Century Gothic"/>
        <family val="2"/>
      </rPr>
      <t xml:space="preserve"> être </t>
    </r>
    <r>
      <rPr>
        <b/>
        <sz val="10"/>
        <color rgb="FFFF0000"/>
        <rFont val="Century Gothic"/>
        <family val="2"/>
      </rPr>
      <t>composé</t>
    </r>
    <r>
      <rPr>
        <b/>
        <sz val="10"/>
        <color theme="1"/>
        <rFont val="Century Gothic"/>
        <family val="2"/>
      </rPr>
      <t xml:space="preserve"> </t>
    </r>
    <r>
      <rPr>
        <b/>
        <sz val="10"/>
        <color rgb="FFFF0000"/>
        <rFont val="Century Gothic"/>
        <family val="2"/>
      </rPr>
      <t>avec</t>
    </r>
    <r>
      <rPr>
        <b/>
        <sz val="10"/>
        <color theme="1"/>
        <rFont val="Century Gothic"/>
        <family val="2"/>
      </rPr>
      <t xml:space="preserve"> le </t>
    </r>
    <r>
      <rPr>
        <b/>
        <sz val="10"/>
        <color rgb="FFFF0000"/>
        <rFont val="Century Gothic"/>
        <family val="2"/>
      </rPr>
      <t>codificateur</t>
    </r>
    <r>
      <rPr>
        <b/>
        <sz val="10"/>
        <color theme="1"/>
        <rFont val="Century Gothic"/>
        <family val="2"/>
      </rPr>
      <t xml:space="preserve"> de l'onglet "Créa NOM (Col B)"</t>
    </r>
  </si>
  <si>
    <r>
      <t xml:space="preserve">De façon à être cohérent, merci de regarder les textes des produits </t>
    </r>
    <r>
      <rPr>
        <b/>
        <sz val="11"/>
        <rFont val="Century Gothic"/>
        <family val="2"/>
      </rPr>
      <t>similaires les plus récents</t>
    </r>
    <r>
      <rPr>
        <b/>
        <sz val="11"/>
        <color theme="0"/>
        <rFont val="Century Gothic"/>
        <family val="2"/>
      </rPr>
      <t xml:space="preserve"> déjà existants dans la base.</t>
    </r>
  </si>
  <si>
    <t>Ligne / Produit</t>
  </si>
  <si>
    <t>Gpe Appro</t>
  </si>
  <si>
    <t>Table
POINT ECLAIR</t>
  </si>
  <si>
    <t>24F PP</t>
  </si>
  <si>
    <t>24F EDP</t>
  </si>
  <si>
    <t>24F EDT</t>
  </si>
  <si>
    <t>24F ED</t>
  </si>
  <si>
    <t>24F DEO</t>
  </si>
  <si>
    <t>24F GD</t>
  </si>
  <si>
    <t xml:space="preserve">&gt;93 </t>
  </si>
  <si>
    <t>24F CCO</t>
  </si>
  <si>
    <t>24F LC</t>
  </si>
  <si>
    <t>24F SAV</t>
  </si>
  <si>
    <t>AMA EDT</t>
  </si>
  <si>
    <t>AMA-R EDT</t>
  </si>
  <si>
    <t>BAM EDT</t>
  </si>
  <si>
    <t>BAV EDT</t>
  </si>
  <si>
    <t>CAL PP</t>
  </si>
  <si>
    <t>CAL SDP</t>
  </si>
  <si>
    <t>CAL EDT</t>
  </si>
  <si>
    <t>CAL DEO</t>
  </si>
  <si>
    <t>CAL LC</t>
  </si>
  <si>
    <t>CAL SAV</t>
  </si>
  <si>
    <t>EDH EDT</t>
  </si>
  <si>
    <t>EDM PP</t>
  </si>
  <si>
    <t>ADM EDP</t>
  </si>
  <si>
    <t>EDM EDP</t>
  </si>
  <si>
    <t>EDMB EDT</t>
  </si>
  <si>
    <t>EDM EDT</t>
  </si>
  <si>
    <t>EDM DEO</t>
  </si>
  <si>
    <t>EDM SAV</t>
  </si>
  <si>
    <t>EDM GD</t>
  </si>
  <si>
    <t>EDM CCO</t>
  </si>
  <si>
    <t>EDM LHC</t>
  </si>
  <si>
    <t>EDM SHP</t>
  </si>
  <si>
    <t>EDM ASH</t>
  </si>
  <si>
    <t>ECN EDC</t>
  </si>
  <si>
    <t>EGB EDC</t>
  </si>
  <si>
    <t>EGB BV</t>
  </si>
  <si>
    <t>EGB GM MC</t>
  </si>
  <si>
    <t>EGB SAV</t>
  </si>
  <si>
    <t>EGB GCC</t>
  </si>
  <si>
    <t>EMA EDC</t>
  </si>
  <si>
    <t>EMA BV</t>
  </si>
  <si>
    <t>EMA GM MC</t>
  </si>
  <si>
    <t>EMA GCC</t>
  </si>
  <si>
    <t>EMA SAV</t>
  </si>
  <si>
    <t>ENB EDC</t>
  </si>
  <si>
    <t>ENB BV</t>
  </si>
  <si>
    <t>ENB GM MC</t>
  </si>
  <si>
    <t>ENB GCC</t>
  </si>
  <si>
    <t>ENB SAV</t>
  </si>
  <si>
    <t>END EDC</t>
  </si>
  <si>
    <t>END BV</t>
  </si>
  <si>
    <t>END GCC</t>
  </si>
  <si>
    <t>END GM MC</t>
  </si>
  <si>
    <t>END SAV</t>
  </si>
  <si>
    <t>COV EDT</t>
  </si>
  <si>
    <t>EOV EDC</t>
  </si>
  <si>
    <t>EOV DEO</t>
  </si>
  <si>
    <t>EOV DEO STK</t>
  </si>
  <si>
    <t>EOV EV</t>
  </si>
  <si>
    <t>EOV BV</t>
  </si>
  <si>
    <t>EOV GM MC</t>
  </si>
  <si>
    <t>EOV GCC</t>
  </si>
  <si>
    <t>EOV LC</t>
  </si>
  <si>
    <t>EOV SAV</t>
  </si>
  <si>
    <t>EOV GD CORPS</t>
  </si>
  <si>
    <t>EOV SHP</t>
  </si>
  <si>
    <t>EOV ASH</t>
  </si>
  <si>
    <t>EOV BM</t>
  </si>
  <si>
    <t>CPR EDT</t>
  </si>
  <si>
    <t>EPR EDC</t>
  </si>
  <si>
    <t>EPR BV</t>
  </si>
  <si>
    <t>EPR GCC</t>
  </si>
  <si>
    <t>EPR GM MC</t>
  </si>
  <si>
    <t>EPR SAV</t>
  </si>
  <si>
    <t>ERE EDC</t>
  </si>
  <si>
    <t>ERE BV</t>
  </si>
  <si>
    <t>ERE GCC</t>
  </si>
  <si>
    <t>ERE GM MC</t>
  </si>
  <si>
    <t>ERE SAV</t>
  </si>
  <si>
    <t>EQU EDT</t>
  </si>
  <si>
    <t>EQG EDT</t>
  </si>
  <si>
    <t>GDH PP</t>
  </si>
  <si>
    <t>COH AN EDT</t>
  </si>
  <si>
    <t>COH BR EDT</t>
  </si>
  <si>
    <t>COH IU EDT</t>
  </si>
  <si>
    <t>COH OY EDT</t>
  </si>
  <si>
    <t>COH PB EDT</t>
  </si>
  <si>
    <t>COH PS EDT</t>
  </si>
  <si>
    <t>COH RI EDT</t>
  </si>
  <si>
    <t>COH VG EDT</t>
  </si>
  <si>
    <t>COH VT EDT</t>
  </si>
  <si>
    <t>COH CA EDT</t>
  </si>
  <si>
    <t>COH SM EDT</t>
  </si>
  <si>
    <t>COH EM EDT</t>
  </si>
  <si>
    <t>COH MP EDT</t>
  </si>
  <si>
    <t>COH ME EDT</t>
  </si>
  <si>
    <t>COH CS EDT</t>
  </si>
  <si>
    <t>HIR EDT</t>
  </si>
  <si>
    <t>JDH PP</t>
  </si>
  <si>
    <t>JDHG EDP</t>
  </si>
  <si>
    <t>JDHA EDP</t>
  </si>
  <si>
    <t>JDH EDP</t>
  </si>
  <si>
    <t>JDH SUC</t>
  </si>
  <si>
    <t>JDH CCO</t>
  </si>
  <si>
    <t>JDH DEO</t>
  </si>
  <si>
    <t>JDH GEL DB</t>
  </si>
  <si>
    <t>JDH LC</t>
  </si>
  <si>
    <t>JDH SAV</t>
  </si>
  <si>
    <t>JDH ASH</t>
  </si>
  <si>
    <t>JDH SHP</t>
  </si>
  <si>
    <t>KCA PP</t>
  </si>
  <si>
    <t>KCA EDP</t>
  </si>
  <si>
    <t>KCA EDT</t>
  </si>
  <si>
    <t>ROC EDT</t>
  </si>
  <si>
    <t>ROH EDT</t>
  </si>
  <si>
    <t>TDH PP</t>
  </si>
  <si>
    <t>TDH EDT</t>
  </si>
  <si>
    <t>TDH ETF</t>
  </si>
  <si>
    <t>TDH DEO</t>
  </si>
  <si>
    <t>TDH LAR</t>
  </si>
  <si>
    <t>TDH MAR</t>
  </si>
  <si>
    <t>ND</t>
  </si>
  <si>
    <t>TDH EAR</t>
  </si>
  <si>
    <t>TDH DEO STK</t>
  </si>
  <si>
    <t>TDH GCC</t>
  </si>
  <si>
    <t>TDH SAV</t>
  </si>
  <si>
    <t>TWI EDP</t>
  </si>
  <si>
    <t>TWI DEO</t>
  </si>
  <si>
    <t>JAM EDT</t>
  </si>
  <si>
    <t>JAM GD</t>
  </si>
  <si>
    <t>JAM SAV</t>
  </si>
  <si>
    <t>JAM LC</t>
  </si>
  <si>
    <t>JEM EDT</t>
  </si>
  <si>
    <t>JEM GD</t>
  </si>
  <si>
    <t>JEM LC</t>
  </si>
  <si>
    <t>JEM SAV</t>
  </si>
  <si>
    <t>JML EDT</t>
  </si>
  <si>
    <t>JML SAV</t>
  </si>
  <si>
    <t>JML GD</t>
  </si>
  <si>
    <t>JML LC</t>
  </si>
  <si>
    <t>JSN EDT</t>
  </si>
  <si>
    <t>JSN GD</t>
  </si>
  <si>
    <t>JSN LC</t>
  </si>
  <si>
    <t>JSN SAV</t>
  </si>
  <si>
    <t>JSN ASH</t>
  </si>
  <si>
    <t>JSN SHP</t>
  </si>
  <si>
    <t>JST EDT</t>
  </si>
  <si>
    <t>JST GD</t>
  </si>
  <si>
    <t>JST LC</t>
  </si>
  <si>
    <t>JST SAV</t>
  </si>
  <si>
    <t>VDH PP</t>
  </si>
  <si>
    <t>VDH EDT</t>
  </si>
  <si>
    <t>VDH DEO</t>
  </si>
  <si>
    <t>VDH DEO STK</t>
  </si>
  <si>
    <t>VDH BV</t>
  </si>
  <si>
    <t>VDH EAR</t>
  </si>
  <si>
    <t>VDH GCC</t>
  </si>
  <si>
    <t>VDH LC</t>
  </si>
  <si>
    <t>VDH SAV</t>
  </si>
  <si>
    <t>Point éclair</t>
  </si>
  <si>
    <t>N° ONU</t>
  </si>
  <si>
    <t>Code ONU</t>
  </si>
  <si>
    <t>% Alcool</t>
  </si>
  <si>
    <t>Elixir Myrrhe Eglantine</t>
  </si>
  <si>
    <t>ESP</t>
  </si>
  <si>
    <t>Essence de Parfum</t>
  </si>
  <si>
    <r>
      <t xml:space="preserve">Si des </t>
    </r>
    <r>
      <rPr>
        <sz val="10"/>
        <color rgb="FFFF0000"/>
        <rFont val="Century Gothic"/>
        <family val="2"/>
      </rPr>
      <t>modifications</t>
    </r>
    <r>
      <rPr>
        <sz val="10"/>
        <color theme="1"/>
        <rFont val="Century Gothic"/>
        <family val="2"/>
      </rPr>
      <t xml:space="preserve"> sont à faire après la création (mail de confirmation de création reçu), merci de demander les modifications dans un nouveau mail </t>
    </r>
    <r>
      <rPr>
        <sz val="10"/>
        <color rgb="FFFF0000"/>
        <rFont val="Century Gothic"/>
        <family val="2"/>
      </rPr>
      <t>SANS CE TABLEAU</t>
    </r>
  </si>
  <si>
    <t>Remplir la colonne "Référence" si vous l'imposez,</t>
  </si>
  <si>
    <r>
      <t xml:space="preserve">Cas particulier : </t>
    </r>
    <r>
      <rPr>
        <b/>
        <sz val="10"/>
        <color theme="1"/>
        <rFont val="Century Gothic"/>
        <family val="2"/>
      </rPr>
      <t>Produit Hermès Sellier</t>
    </r>
  </si>
  <si>
    <r>
      <t xml:space="preserve">Pour les </t>
    </r>
    <r>
      <rPr>
        <b/>
        <sz val="10"/>
        <color rgb="FF7030A0"/>
        <rFont val="Century Gothic"/>
        <family val="2"/>
      </rPr>
      <t>nouveaux jus</t>
    </r>
    <r>
      <rPr>
        <sz val="10"/>
        <color theme="1"/>
        <rFont val="Century Gothic"/>
        <family val="2"/>
      </rPr>
      <t xml:space="preserve"> représentés par un code, il est recommandé de </t>
    </r>
    <r>
      <rPr>
        <b/>
        <sz val="10"/>
        <color rgb="FF7030A0"/>
        <rFont val="Century Gothic"/>
        <family val="2"/>
      </rPr>
      <t>ne pas remplir entièrement les 60 digits</t>
    </r>
    <r>
      <rPr>
        <sz val="10"/>
        <color theme="1"/>
        <rFont val="Century Gothic"/>
        <family val="2"/>
      </rPr>
      <t xml:space="preserve"> du champ Désignation, puisqu'il faudra récupérer une partie du champ pour le nom définitif. Si vous le connaissez déjà, </t>
    </r>
  </si>
  <si>
    <t xml:space="preserve">     utilisez-le pour composer le texte définitif, mais ne le laissez pas pour la création tant qu'on utilise le code.</t>
  </si>
  <si>
    <t>EDMB</t>
  </si>
  <si>
    <t>Eau des Merveilles Bleue</t>
  </si>
  <si>
    <t>METHODOLOGIE (à suivre !)</t>
  </si>
  <si>
    <t>3/   Onglet "Créa NOM (col B)"</t>
  </si>
  <si>
    <t>4/   Onglet "Tableau", renseigner :</t>
  </si>
  <si>
    <t>Ligne + Produit</t>
  </si>
  <si>
    <t>Ecrire le nom en anglais</t>
  </si>
  <si>
    <t>Formule</t>
  </si>
  <si>
    <r>
      <t xml:space="preserve">Tous </t>
    </r>
    <r>
      <rPr>
        <sz val="12"/>
        <rFont val="Century Gothic"/>
        <family val="2"/>
      </rPr>
      <t>les textes des PF Hermès Parfums doivent commencer par la ligne concernée (Exception possible pour les produits du groupe),</t>
    </r>
  </si>
  <si>
    <r>
      <rPr>
        <b/>
        <sz val="10"/>
        <color theme="1"/>
        <rFont val="Century Gothic"/>
        <family val="2"/>
      </rPr>
      <t xml:space="preserve">    Composer le NOM en français</t>
    </r>
    <r>
      <rPr>
        <sz val="10"/>
        <color theme="1"/>
        <rFont val="Century Gothic"/>
        <family val="2"/>
      </rPr>
      <t xml:space="preserve"> de toutes les références objet de cette demande. (Uniquement sur les lignes impaires)</t>
    </r>
  </si>
  <si>
    <r>
      <rPr>
        <b/>
        <sz val="14"/>
        <color theme="1"/>
        <rFont val="Wingdings"/>
        <charset val="2"/>
      </rPr>
      <t>ñ</t>
    </r>
    <r>
      <rPr>
        <b/>
        <sz val="11"/>
        <color theme="1"/>
        <rFont val="Century Gothic"/>
        <family val="2"/>
      </rPr>
      <t xml:space="preserve">  </t>
    </r>
    <r>
      <rPr>
        <b/>
        <sz val="11"/>
        <color rgb="FF00B0F0"/>
        <rFont val="Century Gothic"/>
        <family val="2"/>
      </rPr>
      <t xml:space="preserve">Texte en français - 1e ligne :
</t>
    </r>
    <r>
      <rPr>
        <b/>
        <sz val="11"/>
        <color theme="1"/>
        <rFont val="Century Gothic"/>
        <family val="2"/>
      </rPr>
      <t>A codifier dans l'onglet
"Créa NOM (col B)"</t>
    </r>
  </si>
  <si>
    <t>Touche à sentir, sac papier, papier cadeau, kit gds comptes sans alcool …</t>
  </si>
  <si>
    <t>Doc presse, doc formation, clé USB, malette sans alcool …</t>
  </si>
  <si>
    <r>
      <t xml:space="preserve">La demande de création est à adresser par mail au </t>
    </r>
    <r>
      <rPr>
        <b/>
        <sz val="10"/>
        <color rgb="FF00B050"/>
        <rFont val="Century Gothic"/>
        <family val="2"/>
      </rPr>
      <t>G</t>
    </r>
    <r>
      <rPr>
        <b/>
        <sz val="10"/>
        <rFont val="Century Gothic"/>
        <family val="2"/>
      </rPr>
      <t xml:space="preserve">estionnaire de la </t>
    </r>
    <r>
      <rPr>
        <b/>
        <sz val="10"/>
        <color rgb="FF00B050"/>
        <rFont val="Century Gothic"/>
        <family val="2"/>
      </rPr>
      <t>B</t>
    </r>
    <r>
      <rPr>
        <b/>
        <sz val="10"/>
        <rFont val="Century Gothic"/>
        <family val="2"/>
      </rPr>
      <t xml:space="preserve">ase </t>
    </r>
    <r>
      <rPr>
        <b/>
        <sz val="10"/>
        <color rgb="FF00B050"/>
        <rFont val="Century Gothic"/>
        <family val="2"/>
      </rPr>
      <t>A</t>
    </r>
    <r>
      <rPr>
        <b/>
        <sz val="10"/>
        <rFont val="Century Gothic"/>
        <family val="2"/>
      </rPr>
      <t>rticles.</t>
    </r>
  </si>
  <si>
    <r>
      <t xml:space="preserve">Les demandes non-conformes seront systématiquement
renvoyées pour correction,
</t>
    </r>
    <r>
      <rPr>
        <b/>
        <sz val="28"/>
        <color rgb="FFFFFF00"/>
        <rFont val="Lucida Handwriting"/>
        <family val="4"/>
      </rPr>
      <t>sans être traitées et les erreurs non listées</t>
    </r>
  </si>
  <si>
    <t>FICH FORMAT</t>
  </si>
  <si>
    <t>Fiche de Formation</t>
  </si>
  <si>
    <t>M20</t>
  </si>
  <si>
    <t>Masculin 2020</t>
  </si>
  <si>
    <r>
      <t xml:space="preserve">1/   </t>
    </r>
    <r>
      <rPr>
        <b/>
        <sz val="10"/>
        <color theme="1"/>
        <rFont val="Century Gothic"/>
        <family val="2"/>
      </rPr>
      <t>Lire</t>
    </r>
    <r>
      <rPr>
        <sz val="10"/>
        <color theme="1"/>
        <rFont val="Century Gothic"/>
        <family val="2"/>
      </rPr>
      <t xml:space="preserve"> la suite de cet onglet et compléter avec l'onglet "EXEMPLES"</t>
    </r>
  </si>
  <si>
    <r>
      <t xml:space="preserve">2/   </t>
    </r>
    <r>
      <rPr>
        <b/>
        <sz val="10"/>
        <color theme="1"/>
        <rFont val="Century Gothic"/>
        <family val="2"/>
      </rPr>
      <t xml:space="preserve">Enregistrer le fichier </t>
    </r>
    <r>
      <rPr>
        <sz val="10"/>
        <color theme="1"/>
        <rFont val="Century Gothic"/>
        <family val="2"/>
      </rPr>
      <t>de demande avec un nom clair, court et différent de celui du formulaire vierge.</t>
    </r>
  </si>
  <si>
    <t>ECN</t>
  </si>
  <si>
    <t>Eau de citron noir</t>
  </si>
  <si>
    <t>CCN</t>
  </si>
  <si>
    <t>Concentré de citron noir</t>
  </si>
  <si>
    <t>CRE</t>
  </si>
  <si>
    <t>Concenté de rhubarbe écarlate</t>
  </si>
  <si>
    <t>Code douane</t>
  </si>
  <si>
    <t>MAQUILLAGE</t>
  </si>
  <si>
    <r>
      <t xml:space="preserve">Report automatisé dans la colonne B
du tableau de création
</t>
    </r>
    <r>
      <rPr>
        <sz val="16"/>
        <color rgb="FFFF0000"/>
        <rFont val="Century Gothic"/>
        <family val="2"/>
      </rPr>
      <t>(1ère ligne sur 2 : français)</t>
    </r>
  </si>
  <si>
    <t>Pas de ligne dédiée ou regroupement lignes</t>
  </si>
  <si>
    <t>Elixir Cèdre Sambac</t>
  </si>
  <si>
    <t>AE</t>
  </si>
  <si>
    <t>Elixir Agar Ebène</t>
  </si>
  <si>
    <t>ME</t>
  </si>
  <si>
    <t>&gt;93</t>
  </si>
  <si>
    <t>CRE EDT</t>
  </si>
  <si>
    <r>
      <t>Désignation</t>
    </r>
    <r>
      <rPr>
        <sz val="10"/>
        <color theme="1"/>
        <rFont val="Century Gothic"/>
        <family val="2"/>
      </rPr>
      <t xml:space="preserve"> (60 digits)
</t>
    </r>
    <r>
      <rPr>
        <sz val="10"/>
        <color rgb="FFFF0000"/>
        <rFont val="Century Gothic"/>
        <family val="2"/>
      </rPr>
      <t>Merci d'utiliser au maximum des caractères minuscules</t>
    </r>
    <r>
      <rPr>
        <sz val="10"/>
        <color theme="1"/>
        <rFont val="Century Gothic"/>
        <family val="2"/>
      </rPr>
      <t>.</t>
    </r>
  </si>
  <si>
    <t>Esp + J</t>
  </si>
  <si>
    <t>Esp+E</t>
  </si>
  <si>
    <t>Esp+G</t>
  </si>
  <si>
    <t>Esp+I</t>
  </si>
  <si>
    <t>ALERTE langue</t>
  </si>
  <si>
    <r>
      <t>Ligne</t>
    </r>
    <r>
      <rPr>
        <b/>
        <sz val="10"/>
        <color rgb="FFFF0000"/>
        <rFont val="Century Gothic"/>
        <family val="2"/>
      </rPr>
      <t xml:space="preserve">
obligatoire</t>
    </r>
  </si>
  <si>
    <t>Terre d'Hermès Vétiver</t>
  </si>
  <si>
    <t>HMAQ</t>
  </si>
  <si>
    <t>Lèvres</t>
  </si>
  <si>
    <t>Ongles</t>
  </si>
  <si>
    <t>Teint</t>
  </si>
  <si>
    <t>Yeux</t>
  </si>
  <si>
    <t>Accessoires</t>
  </si>
  <si>
    <t>Rouge à Lèvres satiné</t>
  </si>
  <si>
    <t>Crayon à Lèvres</t>
  </si>
  <si>
    <t>VAO</t>
  </si>
  <si>
    <t>Vernis à Ongles</t>
  </si>
  <si>
    <t>Base pour Ongles</t>
  </si>
  <si>
    <t>BASV</t>
  </si>
  <si>
    <t>Base Visage</t>
  </si>
  <si>
    <t>COT</t>
  </si>
  <si>
    <t>Correcteur de Teint</t>
  </si>
  <si>
    <t>FDT</t>
  </si>
  <si>
    <t>Fond de Teint</t>
  </si>
  <si>
    <t>Fard à Joues / Blush</t>
  </si>
  <si>
    <t>Mascara</t>
  </si>
  <si>
    <t>OAP</t>
  </si>
  <si>
    <t>Ombre à Paupières</t>
  </si>
  <si>
    <t>CRYY</t>
  </si>
  <si>
    <t>Crayon pour les Yeux</t>
  </si>
  <si>
    <t>PINC</t>
  </si>
  <si>
    <t>Pinceau</t>
  </si>
  <si>
    <t>ETUIC</t>
  </si>
  <si>
    <t>Etui cuir</t>
  </si>
  <si>
    <t>Rouge à Lèvres mat</t>
  </si>
  <si>
    <t>Brillant à Lèvres / Gloss</t>
  </si>
  <si>
    <r>
      <t xml:space="preserve">Taille </t>
    </r>
    <r>
      <rPr>
        <sz val="10"/>
        <color rgb="FF00B050"/>
        <rFont val="Century Gothic"/>
        <family val="2"/>
      </rPr>
      <t>libre
ml / g ...</t>
    </r>
    <r>
      <rPr>
        <sz val="10"/>
        <color theme="1"/>
        <rFont val="Century Gothic"/>
        <family val="2"/>
      </rPr>
      <t xml:space="preserve">
(</t>
    </r>
    <r>
      <rPr>
        <sz val="10"/>
        <color rgb="FFFF0000"/>
        <rFont val="Century Gothic"/>
        <family val="2"/>
      </rPr>
      <t>Att à l'unité sans espace</t>
    </r>
    <r>
      <rPr>
        <sz val="10"/>
        <color theme="1"/>
        <rFont val="Century Gothic"/>
        <family val="2"/>
      </rPr>
      <t>)</t>
    </r>
  </si>
  <si>
    <t xml:space="preserve">      Finir le nom par "Sn-201n" pour indiquer la période prévue pour l'utilisation de ces références.</t>
  </si>
  <si>
    <t>Baume à Lèvres</t>
  </si>
  <si>
    <t>GAL</t>
  </si>
  <si>
    <t>Gommage à Lèvres</t>
  </si>
  <si>
    <t>BAO</t>
  </si>
  <si>
    <t>TOPC</t>
  </si>
  <si>
    <t>Top coat Ongles</t>
  </si>
  <si>
    <t>CMN</t>
  </si>
  <si>
    <t>Crème pour les Mains</t>
  </si>
  <si>
    <t>HUIO</t>
  </si>
  <si>
    <t>Huile pour les Ongles</t>
  </si>
  <si>
    <t>KIT MV</t>
  </si>
  <si>
    <t>Kit Manucure de Voyage</t>
  </si>
  <si>
    <t>KIT MC</t>
  </si>
  <si>
    <t>Kit Manucure Complet</t>
  </si>
  <si>
    <t>BLU</t>
  </si>
  <si>
    <t>MASC</t>
  </si>
  <si>
    <t>CRT</t>
  </si>
  <si>
    <t>Crème Teintée</t>
  </si>
  <si>
    <t>PINCT</t>
  </si>
  <si>
    <t>Pinceau Teint</t>
  </si>
  <si>
    <t>PINCY</t>
  </si>
  <si>
    <t>Pinceau Yeux</t>
  </si>
  <si>
    <t>Pinceau Lèvres</t>
  </si>
  <si>
    <t>Français (composé dans Créa NOM)</t>
  </si>
  <si>
    <r>
      <t>Nom</t>
    </r>
    <r>
      <rPr>
        <sz val="10"/>
        <color theme="1"/>
        <rFont val="Century Gothic"/>
        <family val="2"/>
      </rPr>
      <t xml:space="preserve"> (30 digits)</t>
    </r>
    <r>
      <rPr>
        <b/>
        <sz val="10"/>
        <color theme="1"/>
        <rFont val="Century Gothic"/>
        <family val="2"/>
      </rPr>
      <t xml:space="preserve"> </t>
    </r>
    <r>
      <rPr>
        <b/>
        <sz val="10"/>
        <color rgb="FFFF0000"/>
        <rFont val="Century Gothic"/>
        <family val="2"/>
      </rPr>
      <t xml:space="preserve">en </t>
    </r>
    <r>
      <rPr>
        <b/>
        <sz val="11"/>
        <color rgb="FFFF0000"/>
        <rFont val="Century Gothic"/>
        <family val="2"/>
      </rPr>
      <t>MAJUSCULES (sans accent)</t>
    </r>
  </si>
  <si>
    <t>PLV Catalogue</t>
  </si>
  <si>
    <t>PLV One shot</t>
  </si>
  <si>
    <t>HDA</t>
  </si>
  <si>
    <t>HDC</t>
  </si>
  <si>
    <t>Autres</t>
  </si>
  <si>
    <t>Il est très strict : l'ordre des informations et leurs abréviations doivent toujours être les mêmes,</t>
  </si>
  <si>
    <r>
      <t xml:space="preserve">SPCB </t>
    </r>
    <r>
      <rPr>
        <sz val="10"/>
        <color rgb="FF00B050"/>
        <rFont val="Century Gothic"/>
        <family val="2"/>
      </rPr>
      <t>Xn</t>
    </r>
    <r>
      <rPr>
        <sz val="10"/>
        <color theme="1"/>
        <rFont val="Century Gothic"/>
        <family val="2"/>
      </rPr>
      <t xml:space="preserve">
KIT </t>
    </r>
    <r>
      <rPr>
        <sz val="10"/>
        <color rgb="FF00B050"/>
        <rFont val="Century Gothic"/>
        <family val="2"/>
      </rPr>
      <t>(/n)</t>
    </r>
  </si>
  <si>
    <t>TDHEIV</t>
  </si>
  <si>
    <t>COH AE EDT</t>
  </si>
  <si>
    <t>TDHEIV EDP</t>
  </si>
  <si>
    <r>
      <t xml:space="preserve">Champ libre
</t>
    </r>
    <r>
      <rPr>
        <sz val="10"/>
        <color rgb="FFFF0000"/>
        <rFont val="Century Gothic"/>
        <family val="2"/>
      </rPr>
      <t>(Infos qui ne rentrent pas dans les autres champs)</t>
    </r>
  </si>
  <si>
    <t>HBK</t>
  </si>
  <si>
    <t>Cuir</t>
  </si>
  <si>
    <t>Responsable :</t>
  </si>
  <si>
    <t>Volume (ml)</t>
  </si>
  <si>
    <t>JSL EDT</t>
  </si>
  <si>
    <t>JSL LC</t>
  </si>
  <si>
    <t>JSL SAV</t>
  </si>
  <si>
    <t>RGH</t>
  </si>
  <si>
    <t>RGH RAL</t>
  </si>
  <si>
    <t>EDM20 EDP</t>
  </si>
  <si>
    <t>Un Jardin sur la Lagune</t>
  </si>
  <si>
    <r>
      <t xml:space="preserve">Ce tableau sert aux créations PRODUITS FINIS uniquement. </t>
    </r>
    <r>
      <rPr>
        <b/>
        <sz val="16"/>
        <color theme="0"/>
        <rFont val="Century Gothic"/>
        <family val="2"/>
      </rPr>
      <t>Ne pas toucher à la mise en page</t>
    </r>
    <r>
      <rPr>
        <b/>
        <sz val="12"/>
        <color theme="0"/>
        <rFont val="Century Gothic"/>
        <family val="2"/>
      </rPr>
      <t xml:space="preserve">. </t>
    </r>
  </si>
  <si>
    <t>Obligatoire : ROBOT</t>
  </si>
  <si>
    <r>
      <t xml:space="preserve">Faire très attention à </t>
    </r>
    <r>
      <rPr>
        <sz val="10"/>
        <color rgb="FFFF0000"/>
        <rFont val="Century Gothic"/>
        <family val="2"/>
      </rPr>
      <t>ne pas ajouter d'espace inutile</t>
    </r>
    <r>
      <rPr>
        <sz val="10"/>
        <color theme="1"/>
        <rFont val="Century Gothic"/>
        <family val="2"/>
      </rPr>
      <t xml:space="preserve"> au début, au milieu ou à la fin </t>
    </r>
    <r>
      <rPr>
        <b/>
        <sz val="10"/>
        <color rgb="FFFF0000"/>
        <rFont val="Century Gothic"/>
        <family val="2"/>
      </rPr>
      <t>(ils arrivent souvent quand on copie/colle)</t>
    </r>
  </si>
  <si>
    <t>Toujours indiquer le volume du produit (et le volume cumulé dans le champ volume)</t>
  </si>
  <si>
    <t>Vous trouverez la liste et la signification des abréviations dans l'onglet "CODIFICATEUR Colonne B"</t>
  </si>
  <si>
    <t>XXX</t>
  </si>
  <si>
    <t>EDM20</t>
  </si>
  <si>
    <t>Eau des Merveilles 2020</t>
  </si>
  <si>
    <t>JSL</t>
  </si>
  <si>
    <t>Rouge Hermès (Maquillage)</t>
  </si>
  <si>
    <t>CM</t>
  </si>
  <si>
    <t>MU</t>
  </si>
  <si>
    <t>Elixir Musc Pallida</t>
  </si>
  <si>
    <t>Elixir Cardamusc</t>
  </si>
  <si>
    <t>RAL BAUME</t>
  </si>
  <si>
    <t>CRAY UNIV</t>
  </si>
  <si>
    <t>RAL BRIL</t>
  </si>
  <si>
    <t>RAL MAT</t>
  </si>
  <si>
    <t>RAL SAT</t>
  </si>
  <si>
    <t>PINC LEV</t>
  </si>
  <si>
    <t>M20 EDT</t>
  </si>
  <si>
    <t>JSL GD</t>
  </si>
  <si>
    <t>COH CM HDP</t>
  </si>
  <si>
    <t>COH MU HDP</t>
  </si>
  <si>
    <t>Un Jardin sur la Lagune (ex J19)</t>
  </si>
  <si>
    <t>TWIP EDP</t>
  </si>
  <si>
    <t>TWIP</t>
  </si>
  <si>
    <t>Twilly d'Hermès Eau Poivrée (ex TWI19)</t>
  </si>
  <si>
    <r>
      <t>1</t>
    </r>
    <r>
      <rPr>
        <b/>
        <sz val="14"/>
        <color rgb="FFFF0000"/>
        <rFont val="Century Gothic"/>
        <family val="2"/>
      </rPr>
      <t>- - - - -</t>
    </r>
    <r>
      <rPr>
        <sz val="11"/>
        <color theme="1"/>
        <rFont val="Century Gothic"/>
        <family val="2"/>
      </rPr>
      <t>V0FR</t>
    </r>
  </si>
  <si>
    <r>
      <t>1</t>
    </r>
    <r>
      <rPr>
        <sz val="11"/>
        <color rgb="FFFF0000"/>
        <rFont val="Century Gothic"/>
        <family val="2"/>
      </rPr>
      <t>+++++</t>
    </r>
    <r>
      <rPr>
        <sz val="11"/>
        <color theme="1"/>
        <rFont val="Century Gothic"/>
        <family val="2"/>
      </rPr>
      <t>V0AN
(autre produit)</t>
    </r>
  </si>
  <si>
    <r>
      <t xml:space="preserve">Ce champ cumule la quantité de produit liquide (sans mélange - alcool prioritaire) de la </t>
    </r>
    <r>
      <rPr>
        <b/>
        <u/>
        <sz val="14"/>
        <rFont val="Century Gothic"/>
        <family val="2"/>
      </rPr>
      <t>référence</t>
    </r>
    <r>
      <rPr>
        <b/>
        <sz val="14"/>
        <rFont val="Century Gothic"/>
        <family val="2"/>
      </rPr>
      <t>.</t>
    </r>
  </si>
  <si>
    <t>Maquillage</t>
  </si>
  <si>
    <t>EXT PRES LINEAIRE</t>
  </si>
  <si>
    <t>Extension de Présentoir de linéaire</t>
  </si>
  <si>
    <t>KIT PLAT TESTEUR</t>
  </si>
  <si>
    <t>Kit Plateau Testeur</t>
  </si>
  <si>
    <t>Famille Produit</t>
  </si>
  <si>
    <t>Dépt Cde Vte</t>
  </si>
  <si>
    <t>Ecran E</t>
  </si>
  <si>
    <t>Ecran F</t>
  </si>
  <si>
    <t>Ecran G</t>
  </si>
  <si>
    <t>Ecran I</t>
  </si>
  <si>
    <t>Ecran M (Hiérarchie Groupe)</t>
  </si>
  <si>
    <t>Code Division</t>
  </si>
  <si>
    <t>Code Dépt</t>
  </si>
  <si>
    <t>Code Famille</t>
  </si>
  <si>
    <t>Code Produit</t>
  </si>
  <si>
    <t>Ecran Y (Hiérarchie Parfums)</t>
  </si>
  <si>
    <t>Axe (Niv1)</t>
  </si>
  <si>
    <t>Famille (Niv2)</t>
  </si>
  <si>
    <t>Ligne (Niv3)</t>
  </si>
  <si>
    <t>Produit (Niv4)</t>
  </si>
  <si>
    <t>Collection</t>
  </si>
  <si>
    <t>Franchise</t>
  </si>
  <si>
    <t>Genre</t>
  </si>
  <si>
    <t>Super Gpe Produit</t>
  </si>
  <si>
    <t>Code BNPE</t>
  </si>
  <si>
    <r>
      <t xml:space="preserve">Classse de vente </t>
    </r>
    <r>
      <rPr>
        <b/>
        <sz val="12"/>
        <color rgb="FFFF0000"/>
        <rFont val="Century Gothic"/>
        <family val="2"/>
      </rPr>
      <t>(?)</t>
    </r>
  </si>
  <si>
    <t>Super Gpe Appro</t>
  </si>
  <si>
    <t>Catég Art</t>
  </si>
  <si>
    <t>Ecran Y</t>
  </si>
  <si>
    <t>MMS003</t>
  </si>
  <si>
    <t>MMS025</t>
  </si>
  <si>
    <t>MMS015</t>
  </si>
  <si>
    <t>SPCB</t>
  </si>
  <si>
    <t>Type article / Modèle</t>
  </si>
  <si>
    <t>V01</t>
  </si>
  <si>
    <t>V03</t>
  </si>
  <si>
    <t>V04</t>
  </si>
  <si>
    <t>V05</t>
  </si>
  <si>
    <t>V10</t>
  </si>
  <si>
    <t>V61</t>
  </si>
  <si>
    <t>Catégorie Art</t>
  </si>
  <si>
    <t>FamilleProduit</t>
  </si>
  <si>
    <t>VA2</t>
  </si>
  <si>
    <t>VE2</t>
  </si>
  <si>
    <t>VBB</t>
  </si>
  <si>
    <t>Dérivé Cosmétique</t>
  </si>
  <si>
    <t>VFE</t>
  </si>
  <si>
    <t>FABRICAT° ATELIER - Nomenclature</t>
  </si>
  <si>
    <t>TERRE D'HERMES</t>
  </si>
  <si>
    <t>VOYAGE D'HERMES</t>
  </si>
  <si>
    <t>TWILLY D'HERMES</t>
  </si>
  <si>
    <t>PRODUITS EN LANCEMENT</t>
  </si>
  <si>
    <t>MMS030</t>
  </si>
  <si>
    <r>
      <rPr>
        <b/>
        <sz val="10"/>
        <color theme="1"/>
        <rFont val="Century Gothic"/>
        <family val="2"/>
      </rPr>
      <t>Nom FR</t>
    </r>
    <r>
      <rPr>
        <sz val="10"/>
        <color theme="1"/>
        <rFont val="Century Gothic"/>
        <family val="2"/>
      </rPr>
      <t xml:space="preserve"> (30 digits)</t>
    </r>
  </si>
  <si>
    <r>
      <t>Désignation FR</t>
    </r>
    <r>
      <rPr>
        <sz val="10"/>
        <color theme="1"/>
        <rFont val="Century Gothic"/>
        <family val="2"/>
      </rPr>
      <t xml:space="preserve"> (60 digits)</t>
    </r>
  </si>
  <si>
    <r>
      <rPr>
        <b/>
        <sz val="10"/>
        <color theme="1"/>
        <rFont val="Century Gothic"/>
        <family val="2"/>
      </rPr>
      <t>Nom AN</t>
    </r>
    <r>
      <rPr>
        <sz val="10"/>
        <color theme="1"/>
        <rFont val="Century Gothic"/>
        <family val="2"/>
      </rPr>
      <t xml:space="preserve"> (30 digits)</t>
    </r>
  </si>
  <si>
    <r>
      <t>Désignation AN</t>
    </r>
    <r>
      <rPr>
        <sz val="10"/>
        <color theme="1"/>
        <rFont val="Century Gothic"/>
        <family val="2"/>
      </rPr>
      <t xml:space="preserve"> (60 digits)</t>
    </r>
  </si>
  <si>
    <r>
      <rPr>
        <b/>
        <sz val="14"/>
        <color theme="1"/>
        <rFont val="Century Gothic"/>
        <family val="2"/>
      </rPr>
      <t>Nom</t>
    </r>
    <r>
      <rPr>
        <sz val="10"/>
        <color theme="1"/>
        <rFont val="Century Gothic"/>
        <family val="2"/>
      </rPr>
      <t xml:space="preserve"> (30 digits)
</t>
    </r>
    <r>
      <rPr>
        <sz val="10"/>
        <color rgb="FFFF0000"/>
        <rFont val="Century Gothic"/>
        <family val="2"/>
      </rPr>
      <t xml:space="preserve">en </t>
    </r>
    <r>
      <rPr>
        <u/>
        <sz val="12"/>
        <color rgb="FFFF0000"/>
        <rFont val="Century Gothic"/>
        <family val="2"/>
      </rPr>
      <t>MAJUSCULES</t>
    </r>
    <r>
      <rPr>
        <sz val="11"/>
        <color rgb="FFFF0000"/>
        <rFont val="Century Gothic"/>
        <family val="2"/>
      </rPr>
      <t xml:space="preserve"> (sans accent)</t>
    </r>
  </si>
  <si>
    <r>
      <rPr>
        <b/>
        <sz val="14"/>
        <color theme="1"/>
        <rFont val="Century Gothic"/>
        <family val="2"/>
      </rPr>
      <t>Désignation</t>
    </r>
    <r>
      <rPr>
        <sz val="10"/>
        <color theme="1"/>
        <rFont val="Century Gothic"/>
        <family val="2"/>
      </rPr>
      <t xml:space="preserve"> (60 digits)
</t>
    </r>
    <r>
      <rPr>
        <sz val="10"/>
        <color rgb="FFFF0000"/>
        <rFont val="Century Gothic"/>
        <family val="2"/>
      </rPr>
      <t>Merci d'utiliser au maximum des caractères minuscules</t>
    </r>
    <r>
      <rPr>
        <sz val="10"/>
        <color theme="1"/>
        <rFont val="Century Gothic"/>
        <family val="2"/>
      </rPr>
      <t>.</t>
    </r>
  </si>
  <si>
    <t>TWI21 EDP</t>
  </si>
  <si>
    <t>RSH BLU</t>
  </si>
  <si>
    <t>PLA CRT</t>
  </si>
  <si>
    <r>
      <rPr>
        <b/>
        <u/>
        <sz val="12"/>
        <color rgb="FFFF0000"/>
        <rFont val="Century Gothic"/>
        <family val="2"/>
      </rPr>
      <t>Ne jamais</t>
    </r>
    <r>
      <rPr>
        <b/>
        <sz val="12"/>
        <color theme="1"/>
        <rFont val="Century Gothic"/>
        <family val="2"/>
      </rPr>
      <t xml:space="preserve"> utiliser la fonction
"Recopie incrémentée"
</t>
    </r>
    <r>
      <rPr>
        <sz val="12"/>
        <color theme="1"/>
        <rFont val="Century Gothic"/>
        <family val="2"/>
      </rPr>
      <t>(double-clic sur petit carré noir ou "descente" du petit carré noir)</t>
    </r>
  </si>
  <si>
    <t>Réassort</t>
  </si>
  <si>
    <t>V1A</t>
  </si>
  <si>
    <t>V1E</t>
  </si>
  <si>
    <t>Toujours partir du tableau vierge original présent sur le réseau : Diffusion Interne PANTIN\Création des références</t>
  </si>
  <si>
    <r>
      <t xml:space="preserve">  - </t>
    </r>
    <r>
      <rPr>
        <b/>
        <sz val="10"/>
        <color theme="1"/>
        <rFont val="Century Gothic"/>
        <family val="2"/>
      </rPr>
      <t xml:space="preserve">Nom du </t>
    </r>
    <r>
      <rPr>
        <b/>
        <sz val="10"/>
        <color theme="1"/>
        <rFont val="Century Gothic"/>
        <family val="2"/>
      </rPr>
      <t>responsable</t>
    </r>
    <r>
      <rPr>
        <sz val="10"/>
        <color theme="1"/>
        <rFont val="Century Gothic"/>
        <family val="2"/>
      </rPr>
      <t xml:space="preserve"> (cellule D1)</t>
    </r>
  </si>
  <si>
    <t>SPCB uniqt
Qté</t>
  </si>
  <si>
    <t>Galop d'Hermès (ex FH16)</t>
  </si>
  <si>
    <t>PLA</t>
  </si>
  <si>
    <t>Plein Air (Maquillage)</t>
  </si>
  <si>
    <t>RSH</t>
  </si>
  <si>
    <t>Rose Hermès (Maquillage)</t>
  </si>
  <si>
    <t>TWI21</t>
  </si>
  <si>
    <t>Twilly d'Hermès 2021</t>
  </si>
  <si>
    <t>Voyage d'Hermès (ex HAP10)</t>
  </si>
  <si>
    <t>III</t>
  </si>
  <si>
    <t>II</t>
  </si>
  <si>
    <t/>
  </si>
  <si>
    <t>ECN BV</t>
  </si>
  <si>
    <t>ECN GCC</t>
  </si>
  <si>
    <t>ECN GM MC</t>
  </si>
  <si>
    <t>ECN SAV</t>
  </si>
  <si>
    <t>TDH BAR</t>
  </si>
  <si>
    <t>Column1</t>
  </si>
  <si>
    <t>Column2</t>
  </si>
  <si>
    <t>Column3</t>
  </si>
  <si>
    <t>Column4</t>
  </si>
  <si>
    <t>Column5</t>
  </si>
  <si>
    <t>Column6</t>
  </si>
  <si>
    <t>Column7</t>
  </si>
  <si>
    <t>TAILLE</t>
  </si>
  <si>
    <t>1,5ML</t>
  </si>
  <si>
    <t>1,6ML</t>
  </si>
  <si>
    <t>APPL+CAP</t>
  </si>
  <si>
    <t>Applicateur + capot</t>
  </si>
  <si>
    <t>100G</t>
  </si>
  <si>
    <t>ARGU</t>
  </si>
  <si>
    <t>Argumentaire</t>
  </si>
  <si>
    <t>100ML</t>
  </si>
  <si>
    <t>BAND</t>
  </si>
  <si>
    <t>Bandeau</t>
  </si>
  <si>
    <t>10ML</t>
  </si>
  <si>
    <t>BAUDR</t>
  </si>
  <si>
    <t>Baudruche</t>
  </si>
  <si>
    <t>12,5ML</t>
  </si>
  <si>
    <t>BG</t>
  </si>
  <si>
    <t>Boite de groupage, de regroupement …</t>
  </si>
  <si>
    <t>125ML</t>
  </si>
  <si>
    <t>BGDEMO</t>
  </si>
  <si>
    <t>Boite blanche en carton ondulé</t>
  </si>
  <si>
    <t>12ML</t>
  </si>
  <si>
    <t>BIDON</t>
  </si>
  <si>
    <t>Bidon</t>
  </si>
  <si>
    <t>150G</t>
  </si>
  <si>
    <t>BOIT CUIR</t>
  </si>
  <si>
    <t>Boitier Cuir</t>
  </si>
  <si>
    <t>150ML</t>
  </si>
  <si>
    <t>15ML</t>
  </si>
  <si>
    <t>1L</t>
  </si>
  <si>
    <t>BOR</t>
  </si>
  <si>
    <t>Boite Orange</t>
  </si>
  <si>
    <t>200ML</t>
  </si>
  <si>
    <t>BOUCH</t>
  </si>
  <si>
    <t>Bouchon</t>
  </si>
  <si>
    <t>20ML</t>
  </si>
  <si>
    <t>BROCHU</t>
  </si>
  <si>
    <t>Brochure</t>
  </si>
  <si>
    <t>25G</t>
  </si>
  <si>
    <t>CADEN</t>
  </si>
  <si>
    <t>Cadenas</t>
  </si>
  <si>
    <t>2ML</t>
  </si>
  <si>
    <t>CAISS</t>
  </si>
  <si>
    <t>Caisse</t>
  </si>
  <si>
    <t>300ML</t>
  </si>
  <si>
    <t>CAISSAM</t>
  </si>
  <si>
    <t>Caisse américaine</t>
  </si>
  <si>
    <t>30ML</t>
  </si>
  <si>
    <t>CALE</t>
  </si>
  <si>
    <t>Cale</t>
  </si>
  <si>
    <t>35ML</t>
  </si>
  <si>
    <t>CALG-PAP</t>
  </si>
  <si>
    <t>Calage papier</t>
  </si>
  <si>
    <t>400ML</t>
  </si>
  <si>
    <t>CAPOT</t>
  </si>
  <si>
    <t>Capot</t>
  </si>
  <si>
    <t>40ML</t>
  </si>
  <si>
    <t>CAPS</t>
  </si>
  <si>
    <t>Capsule</t>
  </si>
  <si>
    <t>480ML</t>
  </si>
  <si>
    <t>CARTE</t>
  </si>
  <si>
    <t>Carte</t>
  </si>
  <si>
    <t>4ML</t>
  </si>
  <si>
    <t>Echantillon en cartelette / Carte éch</t>
  </si>
  <si>
    <t>50/100ML</t>
  </si>
  <si>
    <t>500ML</t>
  </si>
  <si>
    <t>CLE USB</t>
  </si>
  <si>
    <t>Clé USB</t>
  </si>
  <si>
    <t>50G</t>
  </si>
  <si>
    <t>CLIP SECU</t>
  </si>
  <si>
    <t>Clip de sécurité</t>
  </si>
  <si>
    <t>50ML</t>
  </si>
  <si>
    <t>5ML</t>
  </si>
  <si>
    <t>COFFCAL</t>
  </si>
  <si>
    <t>Coffret + cale</t>
  </si>
  <si>
    <t>7,5ML</t>
  </si>
  <si>
    <t>70ML</t>
  </si>
  <si>
    <t>COR-STK</t>
  </si>
  <si>
    <t>Corps de stick</t>
  </si>
  <si>
    <t>75ML</t>
  </si>
  <si>
    <t>COUSS-CAL</t>
  </si>
  <si>
    <t>Coussin de calage</t>
  </si>
  <si>
    <t>80ML</t>
  </si>
  <si>
    <t>COUV</t>
  </si>
  <si>
    <t>Couverture</t>
  </si>
  <si>
    <t>85ML</t>
  </si>
  <si>
    <t>CROIS</t>
  </si>
  <si>
    <t>Croisillon</t>
  </si>
  <si>
    <t>GM</t>
  </si>
  <si>
    <t>CYL</t>
  </si>
  <si>
    <t>Cylindre</t>
  </si>
  <si>
    <t>MM</t>
  </si>
  <si>
    <t>PM</t>
  </si>
  <si>
    <t>ENS CORCAP</t>
  </si>
  <si>
    <t>Ensemble Corps capot</t>
  </si>
  <si>
    <t>ENS FRETCAP</t>
  </si>
  <si>
    <t>Ensemble Frette capot</t>
  </si>
  <si>
    <t>ENTONN</t>
  </si>
  <si>
    <t>Entonnoir</t>
  </si>
  <si>
    <t>ENV-TRSP</t>
  </si>
  <si>
    <t>Enveloppe de transport</t>
  </si>
  <si>
    <t>ESTAGNON</t>
  </si>
  <si>
    <t>Estagnon</t>
  </si>
  <si>
    <t>ETQ</t>
  </si>
  <si>
    <t>Etiquette</t>
  </si>
  <si>
    <t>ETQ FOND</t>
  </si>
  <si>
    <t>Etiquette Fond</t>
  </si>
  <si>
    <t>ETQ-DEM</t>
  </si>
  <si>
    <t>Etiquette Démo</t>
  </si>
  <si>
    <t>ETRIER</t>
  </si>
  <si>
    <t>Etrier</t>
  </si>
  <si>
    <t>ETUI</t>
  </si>
  <si>
    <t>Etui</t>
  </si>
  <si>
    <t>FIOLE</t>
  </si>
  <si>
    <t>Fiole</t>
  </si>
  <si>
    <t>FOURR</t>
  </si>
  <si>
    <t>Fourreau</t>
  </si>
  <si>
    <t>FRET</t>
  </si>
  <si>
    <t>Frette</t>
  </si>
  <si>
    <t>INTERC</t>
  </si>
  <si>
    <t>Intercalaire</t>
  </si>
  <si>
    <t>LANG</t>
  </si>
  <si>
    <t>Languette</t>
  </si>
  <si>
    <t>MAQ</t>
  </si>
  <si>
    <t>Maquette</t>
  </si>
  <si>
    <t>NOTICE</t>
  </si>
  <si>
    <t>Notice</t>
  </si>
  <si>
    <t>OEILL</t>
  </si>
  <si>
    <t>Œillet</t>
  </si>
  <si>
    <t>OND</t>
  </si>
  <si>
    <t>Ondulé</t>
  </si>
  <si>
    <t>OND CEINT</t>
  </si>
  <si>
    <t>Ondulé - ceinture de protection</t>
  </si>
  <si>
    <t>PEAU</t>
  </si>
  <si>
    <t>Peau</t>
  </si>
  <si>
    <t>PM/PR</t>
  </si>
  <si>
    <t>Pompe-poussoir</t>
  </si>
  <si>
    <t>POCHON</t>
  </si>
  <si>
    <t>Pochon</t>
  </si>
  <si>
    <t>POMPE</t>
  </si>
  <si>
    <t>Pompe</t>
  </si>
  <si>
    <t>POUSS</t>
  </si>
  <si>
    <t>Poussoir</t>
  </si>
  <si>
    <t>PRE-COUPE</t>
  </si>
  <si>
    <t>Pré-coupe</t>
  </si>
  <si>
    <t>SAC</t>
  </si>
  <si>
    <t>Sac</t>
  </si>
  <si>
    <t>TIROIR</t>
  </si>
  <si>
    <t>Tiroir</t>
  </si>
  <si>
    <t>Column8</t>
  </si>
  <si>
    <t>Column9</t>
  </si>
  <si>
    <t>Column10</t>
  </si>
  <si>
    <t>Column11</t>
  </si>
  <si>
    <t>Column13</t>
  </si>
  <si>
    <t>Column14</t>
  </si>
  <si>
    <t>Column15</t>
  </si>
  <si>
    <t>Column16</t>
  </si>
  <si>
    <t>Column17</t>
  </si>
  <si>
    <t>Column18</t>
  </si>
  <si>
    <t>Column19</t>
  </si>
  <si>
    <t>Column20</t>
  </si>
  <si>
    <t>Column21</t>
  </si>
  <si>
    <t>Column22</t>
  </si>
  <si>
    <t>Column23</t>
  </si>
  <si>
    <t>Column24</t>
  </si>
  <si>
    <t>Jus
(COH / PDM)</t>
  </si>
  <si>
    <t>Pays d'origine</t>
  </si>
  <si>
    <t>Non applicable</t>
  </si>
  <si>
    <t>NA</t>
  </si>
  <si>
    <t>Allemand</t>
  </si>
  <si>
    <t>AL</t>
  </si>
  <si>
    <t>Amériques</t>
  </si>
  <si>
    <t>AMR</t>
  </si>
  <si>
    <t>ANDORRE</t>
  </si>
  <si>
    <t>AD</t>
  </si>
  <si>
    <t>Non renseigné</t>
  </si>
  <si>
    <t>NR</t>
  </si>
  <si>
    <t>Fêtes en Hermès</t>
  </si>
  <si>
    <t>V1B</t>
  </si>
  <si>
    <t>Arabie Saoudite</t>
  </si>
  <si>
    <t>AS</t>
  </si>
  <si>
    <t>EMIRATS ARABES UNIS</t>
  </si>
  <si>
    <t>NEGOCE - Pas de nomenclature</t>
  </si>
  <si>
    <t>VBA</t>
  </si>
  <si>
    <t>VA1</t>
  </si>
  <si>
    <t>24 FAUBOURG</t>
  </si>
  <si>
    <t>V16</t>
  </si>
  <si>
    <t>Fêtes des Mères</t>
  </si>
  <si>
    <t>V1C</t>
  </si>
  <si>
    <t>Arabe</t>
  </si>
  <si>
    <t>Asie</t>
  </si>
  <si>
    <t>ASI</t>
  </si>
  <si>
    <t>AFGHANISTAN</t>
  </si>
  <si>
    <t>AF</t>
  </si>
  <si>
    <t>Eau / Soie de parfum</t>
  </si>
  <si>
    <t>AMAZONE</t>
  </si>
  <si>
    <t>V06</t>
  </si>
  <si>
    <t>Exclusivités Magasins Hermès</t>
  </si>
  <si>
    <t>V1D</t>
  </si>
  <si>
    <t>Anglais Spécifique</t>
  </si>
  <si>
    <t>Hors Asie</t>
  </si>
  <si>
    <t>HASI</t>
  </si>
  <si>
    <t>ANTIGUA ET BARBUDA</t>
  </si>
  <si>
    <t>AG</t>
  </si>
  <si>
    <t>PRODUITS CONTRATS (Hôtels)</t>
  </si>
  <si>
    <t>VBC</t>
  </si>
  <si>
    <t>Petites tailles</t>
  </si>
  <si>
    <t>VA3</t>
  </si>
  <si>
    <t>BEL AMI</t>
  </si>
  <si>
    <t>V02</t>
  </si>
  <si>
    <t>Chinois</t>
  </si>
  <si>
    <t>CH</t>
  </si>
  <si>
    <t>Chine</t>
  </si>
  <si>
    <t>CHI</t>
  </si>
  <si>
    <t>ANGUILLA</t>
  </si>
  <si>
    <t>AI</t>
  </si>
  <si>
    <t>VBD</t>
  </si>
  <si>
    <t>Editions limitées</t>
  </si>
  <si>
    <t>VA4</t>
  </si>
  <si>
    <t>CALECHE</t>
  </si>
  <si>
    <t>V1F</t>
  </si>
  <si>
    <t>Chinois Simplifié</t>
  </si>
  <si>
    <t>Toutes compagnies aér.</t>
  </si>
  <si>
    <t>CIE</t>
  </si>
  <si>
    <t>ALBANIE</t>
  </si>
  <si>
    <t>MKT/PRESSE AVEC PRODUIT</t>
  </si>
  <si>
    <t>V15</t>
  </si>
  <si>
    <t>VBE</t>
  </si>
  <si>
    <t>Produits Hotels</t>
  </si>
  <si>
    <t>VA5</t>
  </si>
  <si>
    <t>COLLECTION COLOGNES</t>
  </si>
  <si>
    <t>V20</t>
  </si>
  <si>
    <t>V1G</t>
  </si>
  <si>
    <t>Chinois Traditionnel</t>
  </si>
  <si>
    <t>CT</t>
  </si>
  <si>
    <t>Cie aérienne EMIRATES</t>
  </si>
  <si>
    <t>EMI</t>
  </si>
  <si>
    <t>ARMENIE</t>
  </si>
  <si>
    <t>AM</t>
  </si>
  <si>
    <t>Dérivé Alcoolique</t>
  </si>
  <si>
    <t>VBF</t>
  </si>
  <si>
    <t>Démonstrations</t>
  </si>
  <si>
    <t>VC1</t>
  </si>
  <si>
    <t>COLLECTION EXCLUSIVE</t>
  </si>
  <si>
    <t>V29</t>
  </si>
  <si>
    <t>Exclusivités Travel Retail</t>
  </si>
  <si>
    <t>V1H</t>
  </si>
  <si>
    <t>Coréen</t>
  </si>
  <si>
    <t>CO</t>
  </si>
  <si>
    <t>Europe</t>
  </si>
  <si>
    <t>EUR</t>
  </si>
  <si>
    <t>ANTILLES NEERLANDAISES</t>
  </si>
  <si>
    <t>V62</t>
  </si>
  <si>
    <t>VBG</t>
  </si>
  <si>
    <t>Echantillons</t>
  </si>
  <si>
    <t>VC2</t>
  </si>
  <si>
    <t>COLLECTION HERMESSENCE</t>
  </si>
  <si>
    <t>Non utilise</t>
  </si>
  <si>
    <t>V99</t>
  </si>
  <si>
    <t>Espagnol</t>
  </si>
  <si>
    <t>ES</t>
  </si>
  <si>
    <t>Hôtel</t>
  </si>
  <si>
    <t>HOT</t>
  </si>
  <si>
    <t>ANGOLA</t>
  </si>
  <si>
    <t>AO</t>
  </si>
  <si>
    <t>V63</t>
  </si>
  <si>
    <t>VBH</t>
  </si>
  <si>
    <t>Factices</t>
  </si>
  <si>
    <t>VC3</t>
  </si>
  <si>
    <t>DOBLIS</t>
  </si>
  <si>
    <t>V09</t>
  </si>
  <si>
    <t>FR</t>
  </si>
  <si>
    <t>International</t>
  </si>
  <si>
    <t>INT</t>
  </si>
  <si>
    <t>ANTARTIQUE</t>
  </si>
  <si>
    <t>AQ</t>
  </si>
  <si>
    <t>VBI</t>
  </si>
  <si>
    <t>Cadeaux Clients/Presse/Ventes</t>
  </si>
  <si>
    <t>VC4</t>
  </si>
  <si>
    <t>EAU DES MERVEILLES</t>
  </si>
  <si>
    <t>V17</t>
  </si>
  <si>
    <t>Hollandais</t>
  </si>
  <si>
    <t>HO</t>
  </si>
  <si>
    <t>Magasin Hermès</t>
  </si>
  <si>
    <t>MGH</t>
  </si>
  <si>
    <t>ARGENTINE</t>
  </si>
  <si>
    <t>PRODUITS CROISIERE</t>
  </si>
  <si>
    <t>Parfums de la maison</t>
  </si>
  <si>
    <t>VBJ</t>
  </si>
  <si>
    <t>Aides à la vente</t>
  </si>
  <si>
    <t>VE1</t>
  </si>
  <si>
    <t>EAU D'HERMES</t>
  </si>
  <si>
    <t>V08</t>
  </si>
  <si>
    <t>Italien</t>
  </si>
  <si>
    <t>IT</t>
  </si>
  <si>
    <t>MOPO</t>
  </si>
  <si>
    <t>MOP</t>
  </si>
  <si>
    <t>SAMOA AMERICAINE</t>
  </si>
  <si>
    <t>PRODUITS CROISIERE CLASSE B</t>
  </si>
  <si>
    <t>Divers Produits</t>
  </si>
  <si>
    <t>VBK</t>
  </si>
  <si>
    <t>EAU D'ORANGE VERTE</t>
  </si>
  <si>
    <t>Japonais</t>
  </si>
  <si>
    <t>JA</t>
  </si>
  <si>
    <t>Espace Personnalisé</t>
  </si>
  <si>
    <t>PRS</t>
  </si>
  <si>
    <t>AUTRICHE</t>
  </si>
  <si>
    <t>AT</t>
  </si>
  <si>
    <t>PRODUITS CROISIERE CLASSE C</t>
  </si>
  <si>
    <t>VDA</t>
  </si>
  <si>
    <t>VE3</t>
  </si>
  <si>
    <t>EQUIPAGE</t>
  </si>
  <si>
    <t>Portugais</t>
  </si>
  <si>
    <t>PO</t>
  </si>
  <si>
    <t>Russie</t>
  </si>
  <si>
    <t>RUS</t>
  </si>
  <si>
    <t>AUSTRALIE</t>
  </si>
  <si>
    <t>AU</t>
  </si>
  <si>
    <t>PF SANS PREVS A CONSERVER</t>
  </si>
  <si>
    <t>V18</t>
  </si>
  <si>
    <t>VFA</t>
  </si>
  <si>
    <t>Imprimés et autres outils</t>
  </si>
  <si>
    <t>VE4</t>
  </si>
  <si>
    <t>HIRIS</t>
  </si>
  <si>
    <t>Russe</t>
  </si>
  <si>
    <t>RU</t>
  </si>
  <si>
    <t>US, Nv Zélande, Australie</t>
  </si>
  <si>
    <t>UZA</t>
  </si>
  <si>
    <t>ARUBA</t>
  </si>
  <si>
    <t>AW</t>
  </si>
  <si>
    <t>Produits abandonnés</t>
  </si>
  <si>
    <t>V19</t>
  </si>
  <si>
    <t>Cadeaux Vendeuses</t>
  </si>
  <si>
    <t>VFB</t>
  </si>
  <si>
    <t>LE JARDIN DE MONSIEUR LI</t>
  </si>
  <si>
    <t>V26</t>
  </si>
  <si>
    <t>Concentré de rhubarbe écarlate</t>
  </si>
  <si>
    <t>Turc</t>
  </si>
  <si>
    <t>TC</t>
  </si>
  <si>
    <t>Hors US, Nv Zélande, Australie</t>
  </si>
  <si>
    <t>HUZ</t>
  </si>
  <si>
    <t>AZERBAIJAN</t>
  </si>
  <si>
    <t>AZ</t>
  </si>
  <si>
    <t>SEMI OUVRE</t>
  </si>
  <si>
    <t>GROUPE ABANDONNE</t>
  </si>
  <si>
    <t>VFC</t>
  </si>
  <si>
    <t>Produits de laboratoire</t>
  </si>
  <si>
    <t>VS1</t>
  </si>
  <si>
    <t>UN JARDIN APRES LA MOUSSON</t>
  </si>
  <si>
    <t>Extrême Orient - Asie</t>
  </si>
  <si>
    <t>EO</t>
  </si>
  <si>
    <t>BOSNIE-HERZEGOVINE</t>
  </si>
  <si>
    <t>BA</t>
  </si>
  <si>
    <t>SEMI FINI REALISE EN ATELIER</t>
  </si>
  <si>
    <t>V21</t>
  </si>
  <si>
    <t>Accessoires de conditionnement</t>
  </si>
  <si>
    <t>VS2</t>
  </si>
  <si>
    <t>UN JARDIN EN MEDITERRANEE</t>
  </si>
  <si>
    <t>V12</t>
  </si>
  <si>
    <t>EU</t>
  </si>
  <si>
    <t>BARBADE</t>
  </si>
  <si>
    <t>BB</t>
  </si>
  <si>
    <t>SEMI FINI REALISE S/TRAITANCE</t>
  </si>
  <si>
    <t>V22</t>
  </si>
  <si>
    <t>VFG</t>
  </si>
  <si>
    <t>Travaux Extérieurs</t>
  </si>
  <si>
    <t>VS3</t>
  </si>
  <si>
    <t>UN JARDIN SUR LA LAGUNE</t>
  </si>
  <si>
    <t>V36</t>
  </si>
  <si>
    <t>Moyen-Orient</t>
  </si>
  <si>
    <t>MO</t>
  </si>
  <si>
    <t>BANGLADESH</t>
  </si>
  <si>
    <t>BD</t>
  </si>
  <si>
    <t>SEMI OUVRE EN ANOMALIE</t>
  </si>
  <si>
    <t>V28</t>
  </si>
  <si>
    <t>VFH</t>
  </si>
  <si>
    <t>Emballages</t>
  </si>
  <si>
    <t>VS4</t>
  </si>
  <si>
    <t>UN JARDIN SUR LE NIL</t>
  </si>
  <si>
    <t>V11</t>
  </si>
  <si>
    <t>Orient</t>
  </si>
  <si>
    <t>OR</t>
  </si>
  <si>
    <t>BELGIQUE</t>
  </si>
  <si>
    <t>BE</t>
  </si>
  <si>
    <t>SEMI FINI ABANDONNE</t>
  </si>
  <si>
    <t>Matériel Communication/Format</t>
  </si>
  <si>
    <t>VFI</t>
  </si>
  <si>
    <t>Prestation Magasins hermes</t>
  </si>
  <si>
    <t>V94</t>
  </si>
  <si>
    <t>UN JARDIN SUR LE TOIT</t>
  </si>
  <si>
    <t>V24</t>
  </si>
  <si>
    <t>BURKINA FASO</t>
  </si>
  <si>
    <t>BF</t>
  </si>
  <si>
    <t>JUS FABRIQUE EN ATELIER</t>
  </si>
  <si>
    <t>V31</t>
  </si>
  <si>
    <t>VFJ</t>
  </si>
  <si>
    <t>Retour Magasins hermes</t>
  </si>
  <si>
    <t>V95</t>
  </si>
  <si>
    <t>JOUR D'HERMES</t>
  </si>
  <si>
    <t>V23</t>
  </si>
  <si>
    <t>BULGARIE</t>
  </si>
  <si>
    <t>BULK FABRIQUE SOUS TRAITANCE</t>
  </si>
  <si>
    <t>V32</t>
  </si>
  <si>
    <t>Frais financiers</t>
  </si>
  <si>
    <t>V96</t>
  </si>
  <si>
    <t>KELLY CALECHE</t>
  </si>
  <si>
    <t>BAHREIN</t>
  </si>
  <si>
    <t>BASE FORMULE OUVERTE</t>
  </si>
  <si>
    <t>V33</t>
  </si>
  <si>
    <t>Alcoolique</t>
  </si>
  <si>
    <t>VLA</t>
  </si>
  <si>
    <t>Transport</t>
  </si>
  <si>
    <t>V97</t>
  </si>
  <si>
    <t>LE BAIN</t>
  </si>
  <si>
    <t>V30</t>
  </si>
  <si>
    <t>BURUNDI</t>
  </si>
  <si>
    <t>BI</t>
  </si>
  <si>
    <t>BASE COSMETO FORMULE OUVERTE</t>
  </si>
  <si>
    <t>V34</t>
  </si>
  <si>
    <t>Base Mélange</t>
  </si>
  <si>
    <t>VLB</t>
  </si>
  <si>
    <t>R.FA France</t>
  </si>
  <si>
    <t>V98</t>
  </si>
  <si>
    <t>LE PARFUM DE LA MAISON</t>
  </si>
  <si>
    <t>V27</t>
  </si>
  <si>
    <t>BENIN</t>
  </si>
  <si>
    <t>BJ</t>
  </si>
  <si>
    <t>JUS ABANDONNE</t>
  </si>
  <si>
    <t>V39</t>
  </si>
  <si>
    <t>Cosmétique</t>
  </si>
  <si>
    <t>VLC</t>
  </si>
  <si>
    <t>R.FA Export</t>
  </si>
  <si>
    <t>MASCULIN 2020</t>
  </si>
  <si>
    <t>V35</t>
  </si>
  <si>
    <t>SAINT BARTHELEMY</t>
  </si>
  <si>
    <t>BL</t>
  </si>
  <si>
    <t>ELEMENTS SEPARES CATALOGUE</t>
  </si>
  <si>
    <t>V50</t>
  </si>
  <si>
    <t>Matière Première</t>
  </si>
  <si>
    <t>VLD</t>
  </si>
  <si>
    <t>NOUVEAU TERRITOIRE</t>
  </si>
  <si>
    <t>V37</t>
  </si>
  <si>
    <t>BERMUDES</t>
  </si>
  <si>
    <t>Elèments Séparés PROMOTIONNELS</t>
  </si>
  <si>
    <t>V51</t>
  </si>
  <si>
    <t>Solution Intermédiaire</t>
  </si>
  <si>
    <t>VLE</t>
  </si>
  <si>
    <t>ROCABAR</t>
  </si>
  <si>
    <t>BRUNEI</t>
  </si>
  <si>
    <t>BN</t>
  </si>
  <si>
    <t>ELEMENTS SEPARES PDTS LANCEM.</t>
  </si>
  <si>
    <t>V55</t>
  </si>
  <si>
    <t>Jus Factice</t>
  </si>
  <si>
    <t>VLF</t>
  </si>
  <si>
    <t>ROUGE HERMES</t>
  </si>
  <si>
    <t>BOLIVIE</t>
  </si>
  <si>
    <t>BO</t>
  </si>
  <si>
    <t>Eléments Séparés Abandonnés</t>
  </si>
  <si>
    <t>V59</t>
  </si>
  <si>
    <t>Coeur</t>
  </si>
  <si>
    <t>VLG</t>
  </si>
  <si>
    <t>SAINT-LOUIS</t>
  </si>
  <si>
    <t>V07</t>
  </si>
  <si>
    <t>BRESIL</t>
  </si>
  <si>
    <t>Eléments Séparés Sans Prix</t>
  </si>
  <si>
    <t>V60</t>
  </si>
  <si>
    <t>Base complète</t>
  </si>
  <si>
    <t>VLH</t>
  </si>
  <si>
    <t>V14</t>
  </si>
  <si>
    <t>BAHAMAS(ILES)</t>
  </si>
  <si>
    <t>BS</t>
  </si>
  <si>
    <t>Article Négoce Autres</t>
  </si>
  <si>
    <t>V64</t>
  </si>
  <si>
    <t>FLACON VERRE</t>
  </si>
  <si>
    <t>VMA</t>
  </si>
  <si>
    <t>BHOUTAN</t>
  </si>
  <si>
    <t>BT</t>
  </si>
  <si>
    <t>Article PLV institutionnelle</t>
  </si>
  <si>
    <t>V65</t>
  </si>
  <si>
    <t>SEMI-FINI alcool</t>
  </si>
  <si>
    <t>VMB</t>
  </si>
  <si>
    <t>ILE BOUVET</t>
  </si>
  <si>
    <t>MATIERES PREMIERES</t>
  </si>
  <si>
    <t>V70</t>
  </si>
  <si>
    <t>SEMI-FINI cosmétique</t>
  </si>
  <si>
    <t>VMC</t>
  </si>
  <si>
    <t>BOITIER CUIR</t>
  </si>
  <si>
    <t>HER</t>
  </si>
  <si>
    <t>BOTSWANA</t>
  </si>
  <si>
    <t>BW</t>
  </si>
  <si>
    <t>MATIERE PREMIERE ACHETEURS</t>
  </si>
  <si>
    <t>V71</t>
  </si>
  <si>
    <t>SEMI-FINI technique</t>
  </si>
  <si>
    <t>VMD</t>
  </si>
  <si>
    <t>COFFRETS MINIATURES &amp; NOMADES</t>
  </si>
  <si>
    <t>BELARUS</t>
  </si>
  <si>
    <t>BY</t>
  </si>
  <si>
    <t>MATIERE PREMIERE S/TRAITANCE</t>
  </si>
  <si>
    <t>V72</t>
  </si>
  <si>
    <t>CONTENANT ALU</t>
  </si>
  <si>
    <t>VME</t>
  </si>
  <si>
    <t>LIGNE COMMUNE - OTHERS ITEMS</t>
  </si>
  <si>
    <t>V89</t>
  </si>
  <si>
    <t>BELIZE</t>
  </si>
  <si>
    <t>BZ</t>
  </si>
  <si>
    <t>BASE COSMETIQUE</t>
  </si>
  <si>
    <t>V74</t>
  </si>
  <si>
    <t>FLACON PLASTIQUE</t>
  </si>
  <si>
    <t>VMF</t>
  </si>
  <si>
    <t>DIVERS DESTRUCTION</t>
  </si>
  <si>
    <t>CANADA</t>
  </si>
  <si>
    <t>MATIERE PREMIERE ABANDONNEE</t>
  </si>
  <si>
    <t>V79</t>
  </si>
  <si>
    <t>TUBE</t>
  </si>
  <si>
    <t>VMG</t>
  </si>
  <si>
    <t>ARTICLE DE GESTION</t>
  </si>
  <si>
    <t>ILES DES COCOS (KEELING)</t>
  </si>
  <si>
    <t>CC</t>
  </si>
  <si>
    <t>ARTICLE FANTOME</t>
  </si>
  <si>
    <t>V80</t>
  </si>
  <si>
    <t>STICK</t>
  </si>
  <si>
    <t>VMH</t>
  </si>
  <si>
    <t>REPUBLIQUE DU CONGO</t>
  </si>
  <si>
    <t>Spécifique HERMES Sellier</t>
  </si>
  <si>
    <t>V90</t>
  </si>
  <si>
    <t>ETUI/CARTE/NOTICE</t>
  </si>
  <si>
    <t>VMI</t>
  </si>
  <si>
    <t>Libre (A définir)</t>
  </si>
  <si>
    <t>V25</t>
  </si>
  <si>
    <t>CENTRE AFRICAINE(REPUBLIQUE)</t>
  </si>
  <si>
    <t>CF</t>
  </si>
  <si>
    <t>CALAGE</t>
  </si>
  <si>
    <t>VMJ</t>
  </si>
  <si>
    <t>CONGO</t>
  </si>
  <si>
    <t>CG</t>
  </si>
  <si>
    <t>DIVERS</t>
  </si>
  <si>
    <t>VMK</t>
  </si>
  <si>
    <t>LIBRE (A définir)</t>
  </si>
  <si>
    <t>V38</t>
  </si>
  <si>
    <t>SUISSE</t>
  </si>
  <si>
    <t>COFFRET ET ECRIN</t>
  </si>
  <si>
    <t>VML</t>
  </si>
  <si>
    <t>COTE D'IVOIRE</t>
  </si>
  <si>
    <t>CI</t>
  </si>
  <si>
    <t>MATERIEL PROMOTIONNEL</t>
  </si>
  <si>
    <t>VMM</t>
  </si>
  <si>
    <t>ILES COOK</t>
  </si>
  <si>
    <t>CK</t>
  </si>
  <si>
    <t>CAPSULE</t>
  </si>
  <si>
    <t>VMN</t>
  </si>
  <si>
    <t>CHILI</t>
  </si>
  <si>
    <t>CL</t>
  </si>
  <si>
    <t>PIECE METAL</t>
  </si>
  <si>
    <t>VMO</t>
  </si>
  <si>
    <t>REPUBLIQUE UNIE DU CAMEROUN</t>
  </si>
  <si>
    <t>VMP</t>
  </si>
  <si>
    <t>CHINE(REPUBLIQUE POPULAIRE DE)</t>
  </si>
  <si>
    <t>CN</t>
  </si>
  <si>
    <t>ELEMENT PLASTIQUE</t>
  </si>
  <si>
    <t>VMQ</t>
  </si>
  <si>
    <t>COLOMBIE</t>
  </si>
  <si>
    <t>POMPE/POUSSOIR</t>
  </si>
  <si>
    <t>VMS</t>
  </si>
  <si>
    <t>COSTA-RICA</t>
  </si>
  <si>
    <t>CR</t>
  </si>
  <si>
    <t>ETIQUETTE</t>
  </si>
  <si>
    <t>VNA</t>
  </si>
  <si>
    <t>SERBIE ET MONTENEGRO</t>
  </si>
  <si>
    <t>BOITE PROTECTION(UNITE/MULT)</t>
  </si>
  <si>
    <t>VNB</t>
  </si>
  <si>
    <t>CUBA</t>
  </si>
  <si>
    <t>CU</t>
  </si>
  <si>
    <t>FILMS POLYPRO</t>
  </si>
  <si>
    <t>VNC</t>
  </si>
  <si>
    <t>CAP VERT(ILE DU)</t>
  </si>
  <si>
    <t>CV</t>
  </si>
  <si>
    <t>DECOR</t>
  </si>
  <si>
    <t>VTB</t>
  </si>
  <si>
    <t>CURACAO</t>
  </si>
  <si>
    <t>CW</t>
  </si>
  <si>
    <t>FABRICATION</t>
  </si>
  <si>
    <t>VTD</t>
  </si>
  <si>
    <t>ILE CHRISTMAS</t>
  </si>
  <si>
    <t>CX</t>
  </si>
  <si>
    <t>MONTAGE</t>
  </si>
  <si>
    <t>VTF</t>
  </si>
  <si>
    <t>Terre d'Hermès Eau Intense Vétiver</t>
  </si>
  <si>
    <t>CHYPRE</t>
  </si>
  <si>
    <t>CY</t>
  </si>
  <si>
    <t>METALLISATION</t>
  </si>
  <si>
    <t>VTG</t>
  </si>
  <si>
    <t>REPUBLIQUE TCHEQUE</t>
  </si>
  <si>
    <t>CZ</t>
  </si>
  <si>
    <t>POLISSAGE / DEPOLISSAGE</t>
  </si>
  <si>
    <t>VTH</t>
  </si>
  <si>
    <t>Twilly d'Hermès Eau Poivrée</t>
  </si>
  <si>
    <t>ALLEMAGNE</t>
  </si>
  <si>
    <t>DE</t>
  </si>
  <si>
    <t>CONDITIONNEMENT</t>
  </si>
  <si>
    <t>VTI</t>
  </si>
  <si>
    <t>DJIBOUTI</t>
  </si>
  <si>
    <t>DJ</t>
  </si>
  <si>
    <t>EMBAL/PROTECTION/CAISSE</t>
  </si>
  <si>
    <t>VVA</t>
  </si>
  <si>
    <t>DANEMARK</t>
  </si>
  <si>
    <t>DK</t>
  </si>
  <si>
    <t>Ligne commune ou regroupement lignes</t>
  </si>
  <si>
    <t>DOMINIQUE</t>
  </si>
  <si>
    <t>DM</t>
  </si>
  <si>
    <t>REPUBLIQUE DOMINICAINE</t>
  </si>
  <si>
    <t>DO</t>
  </si>
  <si>
    <t>ALGERIE</t>
  </si>
  <si>
    <t>DZ</t>
  </si>
  <si>
    <t>EQUATEUR</t>
  </si>
  <si>
    <t>EC</t>
  </si>
  <si>
    <t>ESTONIE</t>
  </si>
  <si>
    <t>EE</t>
  </si>
  <si>
    <t>EGYPTE(REPUBLIQUE ARABE D')</t>
  </si>
  <si>
    <t>EG</t>
  </si>
  <si>
    <t>SAHARA OCCIDENTAL</t>
  </si>
  <si>
    <t>EH</t>
  </si>
  <si>
    <t>ERITREE</t>
  </si>
  <si>
    <t>ER</t>
  </si>
  <si>
    <t>ESPAGNE</t>
  </si>
  <si>
    <t>ETHIOPIE</t>
  </si>
  <si>
    <t>ET</t>
  </si>
  <si>
    <t>FINLANDE</t>
  </si>
  <si>
    <t>FI</t>
  </si>
  <si>
    <t>FIDJI</t>
  </si>
  <si>
    <t>FJ</t>
  </si>
  <si>
    <t>ILES FALKLAND</t>
  </si>
  <si>
    <t>FK</t>
  </si>
  <si>
    <t>MICRONESIE</t>
  </si>
  <si>
    <t>FM</t>
  </si>
  <si>
    <t>FEROE (ILES)</t>
  </si>
  <si>
    <t>FO</t>
  </si>
  <si>
    <t>FRANCE</t>
  </si>
  <si>
    <t>GABON</t>
  </si>
  <si>
    <t>GA</t>
  </si>
  <si>
    <t>GRANDE BRETAGNE</t>
  </si>
  <si>
    <t>GB</t>
  </si>
  <si>
    <t>GRENADE</t>
  </si>
  <si>
    <t>GEORGIE</t>
  </si>
  <si>
    <t>GE</t>
  </si>
  <si>
    <t>GUYANNE FRANCAISE</t>
  </si>
  <si>
    <t>GF</t>
  </si>
  <si>
    <t>GUERNESEY</t>
  </si>
  <si>
    <t>GG</t>
  </si>
  <si>
    <t>GHANA</t>
  </si>
  <si>
    <t>GH</t>
  </si>
  <si>
    <t>GIBRALTAR</t>
  </si>
  <si>
    <t>GI</t>
  </si>
  <si>
    <t>GROENLAND</t>
  </si>
  <si>
    <t>GL</t>
  </si>
  <si>
    <t>GAMBIE</t>
  </si>
  <si>
    <t>GUINEE</t>
  </si>
  <si>
    <t>GN</t>
  </si>
  <si>
    <t>GUADELOUPE</t>
  </si>
  <si>
    <t>GP</t>
  </si>
  <si>
    <t>GUINEE EQUATORIALE</t>
  </si>
  <si>
    <t>GQ</t>
  </si>
  <si>
    <t>GRECE</t>
  </si>
  <si>
    <t>GR</t>
  </si>
  <si>
    <t>GEORGIE DU SUD ET ILES SANDWICH DU SUD</t>
  </si>
  <si>
    <t>GS</t>
  </si>
  <si>
    <t>GUATEMALA</t>
  </si>
  <si>
    <t>GT</t>
  </si>
  <si>
    <t>GUAM</t>
  </si>
  <si>
    <t>GU</t>
  </si>
  <si>
    <t>GUINEE BISSAU</t>
  </si>
  <si>
    <t>GW</t>
  </si>
  <si>
    <t>GUYANA</t>
  </si>
  <si>
    <t>GY</t>
  </si>
  <si>
    <t>HONG KONG</t>
  </si>
  <si>
    <t>HK</t>
  </si>
  <si>
    <t>ILES HEARD ET MC DONALD</t>
  </si>
  <si>
    <t>HM</t>
  </si>
  <si>
    <t>HONDURAS</t>
  </si>
  <si>
    <t>HN</t>
  </si>
  <si>
    <t>CROATIE</t>
  </si>
  <si>
    <t>HR</t>
  </si>
  <si>
    <t>HAITI</t>
  </si>
  <si>
    <t>HT</t>
  </si>
  <si>
    <t>HONGRIE</t>
  </si>
  <si>
    <t>HU</t>
  </si>
  <si>
    <t>INDONESIE</t>
  </si>
  <si>
    <t>ID</t>
  </si>
  <si>
    <t>IRLANDE</t>
  </si>
  <si>
    <t>IE</t>
  </si>
  <si>
    <t>ISRAEL</t>
  </si>
  <si>
    <t>IL</t>
  </si>
  <si>
    <t>ILE DE MAN</t>
  </si>
  <si>
    <t>IM</t>
  </si>
  <si>
    <t>INDE</t>
  </si>
  <si>
    <t>IN</t>
  </si>
  <si>
    <t>OCEAN INDIEN</t>
  </si>
  <si>
    <t>IO</t>
  </si>
  <si>
    <t>IRAK</t>
  </si>
  <si>
    <t>IQ</t>
  </si>
  <si>
    <t>IRAN</t>
  </si>
  <si>
    <t>IR</t>
  </si>
  <si>
    <t>ISLANDE</t>
  </si>
  <si>
    <t>IS</t>
  </si>
  <si>
    <t>ITALIE</t>
  </si>
  <si>
    <t>JERSEW</t>
  </si>
  <si>
    <t>JE</t>
  </si>
  <si>
    <t>JAMAIQUE</t>
  </si>
  <si>
    <t>JM</t>
  </si>
  <si>
    <t>JORDANIE</t>
  </si>
  <si>
    <t>JO</t>
  </si>
  <si>
    <t>JAPON</t>
  </si>
  <si>
    <t>JP</t>
  </si>
  <si>
    <t>KENYA</t>
  </si>
  <si>
    <t>KE</t>
  </si>
  <si>
    <t>KIRGHISTAN</t>
  </si>
  <si>
    <t>KG</t>
  </si>
  <si>
    <t>CAMBODGE</t>
  </si>
  <si>
    <t>KH</t>
  </si>
  <si>
    <t>KIRIBATI</t>
  </si>
  <si>
    <t>KI</t>
  </si>
  <si>
    <t>COMORES</t>
  </si>
  <si>
    <t>KM</t>
  </si>
  <si>
    <t>SAINT KITTS ET NEVIS</t>
  </si>
  <si>
    <t>KN</t>
  </si>
  <si>
    <t>COREE DU NORD</t>
  </si>
  <si>
    <t>KP</t>
  </si>
  <si>
    <t>COREE DU SUD</t>
  </si>
  <si>
    <t>KR</t>
  </si>
  <si>
    <t>KOWEIT</t>
  </si>
  <si>
    <t>KW</t>
  </si>
  <si>
    <t>ILES CAIMANES</t>
  </si>
  <si>
    <t>KY</t>
  </si>
  <si>
    <t>KAZAKHSTAN</t>
  </si>
  <si>
    <t>KZ</t>
  </si>
  <si>
    <t>LAOS</t>
  </si>
  <si>
    <t>LA</t>
  </si>
  <si>
    <t>LIBAN</t>
  </si>
  <si>
    <t>LB</t>
  </si>
  <si>
    <t>SAINTE LUCIE</t>
  </si>
  <si>
    <t>LIECHTENSTEIN</t>
  </si>
  <si>
    <t>LI</t>
  </si>
  <si>
    <t>SRI LANKA</t>
  </si>
  <si>
    <t>LK</t>
  </si>
  <si>
    <t>LIBERIA</t>
  </si>
  <si>
    <t>LR</t>
  </si>
  <si>
    <t>LESOTHO</t>
  </si>
  <si>
    <t>LS</t>
  </si>
  <si>
    <t>LITUANIE</t>
  </si>
  <si>
    <t>LT</t>
  </si>
  <si>
    <t>LUXEMBOURG</t>
  </si>
  <si>
    <t>LU</t>
  </si>
  <si>
    <t>LETTONIE</t>
  </si>
  <si>
    <t>LV</t>
  </si>
  <si>
    <t>LIBYE</t>
  </si>
  <si>
    <t>LY</t>
  </si>
  <si>
    <t>MAROC</t>
  </si>
  <si>
    <t>MA</t>
  </si>
  <si>
    <t>MONACO</t>
  </si>
  <si>
    <t>MC</t>
  </si>
  <si>
    <t>MOLDAVIE</t>
  </si>
  <si>
    <t>MD</t>
  </si>
  <si>
    <t>MONTENEGRO</t>
  </si>
  <si>
    <t>SAINT MARTIN</t>
  </si>
  <si>
    <t>MF</t>
  </si>
  <si>
    <t>MADAGASCAR</t>
  </si>
  <si>
    <t>MG</t>
  </si>
  <si>
    <t>ILES MARSHALL</t>
  </si>
  <si>
    <t>MH</t>
  </si>
  <si>
    <t>MACEDOINE</t>
  </si>
  <si>
    <t>MK</t>
  </si>
  <si>
    <t xml:space="preserve"> MALI</t>
  </si>
  <si>
    <t>ML</t>
  </si>
  <si>
    <t>MYANMAR</t>
  </si>
  <si>
    <t>MONGOLIE (REP. POPULAIRE)</t>
  </si>
  <si>
    <t>MN</t>
  </si>
  <si>
    <t>MACAO</t>
  </si>
  <si>
    <t>ILES MARIANNES DU NORD</t>
  </si>
  <si>
    <t>MARTINIQUE</t>
  </si>
  <si>
    <t>MQ</t>
  </si>
  <si>
    <t>MAURITANIE</t>
  </si>
  <si>
    <t>MR</t>
  </si>
  <si>
    <t>MONTSERRAT</t>
  </si>
  <si>
    <t>MS</t>
  </si>
  <si>
    <t>MALTE</t>
  </si>
  <si>
    <t>MT</t>
  </si>
  <si>
    <t>MAURICE (ILE)</t>
  </si>
  <si>
    <t>MALDIVES</t>
  </si>
  <si>
    <t>MV</t>
  </si>
  <si>
    <t>MALAWI</t>
  </si>
  <si>
    <t>MW</t>
  </si>
  <si>
    <t>MEXIQUE</t>
  </si>
  <si>
    <t>MX</t>
  </si>
  <si>
    <t>MALAISIE</t>
  </si>
  <si>
    <t>MY</t>
  </si>
  <si>
    <t>MOZAMBIQUE</t>
  </si>
  <si>
    <t>MZ</t>
  </si>
  <si>
    <t>NAMIBIE</t>
  </si>
  <si>
    <t>NOUVELLE CALEDONIE</t>
  </si>
  <si>
    <t>NC</t>
  </si>
  <si>
    <t>NIGER</t>
  </si>
  <si>
    <t>NE</t>
  </si>
  <si>
    <t>ILE NORFOLK</t>
  </si>
  <si>
    <t>NF</t>
  </si>
  <si>
    <t>NIGERIA</t>
  </si>
  <si>
    <t>NG</t>
  </si>
  <si>
    <t>NICARAGUA</t>
  </si>
  <si>
    <t>NI</t>
  </si>
  <si>
    <t>PAYS BAS</t>
  </si>
  <si>
    <t>NL</t>
  </si>
  <si>
    <t>NORVEGE</t>
  </si>
  <si>
    <t>NO</t>
  </si>
  <si>
    <t>NEPAL</t>
  </si>
  <si>
    <t>NP</t>
  </si>
  <si>
    <t>NAURU</t>
  </si>
  <si>
    <t>NIUE</t>
  </si>
  <si>
    <t>NU</t>
  </si>
  <si>
    <t>NOUVELLE-ZELANDE</t>
  </si>
  <si>
    <t>NZ</t>
  </si>
  <si>
    <t>OMAN</t>
  </si>
  <si>
    <t>OM</t>
  </si>
  <si>
    <t>PANAMA</t>
  </si>
  <si>
    <t>PA</t>
  </si>
  <si>
    <t>PEROU</t>
  </si>
  <si>
    <t>PE</t>
  </si>
  <si>
    <t>POLYNESIE FRANCAISE</t>
  </si>
  <si>
    <t>PF</t>
  </si>
  <si>
    <t>PAPOUASIE NOUVELLE GUINEE</t>
  </si>
  <si>
    <t>PG</t>
  </si>
  <si>
    <t>PHILIPPINES</t>
  </si>
  <si>
    <t>PH</t>
  </si>
  <si>
    <t>PAKISTAN</t>
  </si>
  <si>
    <t>PK</t>
  </si>
  <si>
    <t>POLOGNE</t>
  </si>
  <si>
    <t>PL</t>
  </si>
  <si>
    <t>SAINT PIERRE ET MIQUELON</t>
  </si>
  <si>
    <t>PITCAIRN</t>
  </si>
  <si>
    <t>PN</t>
  </si>
  <si>
    <t>PUERTO RICO</t>
  </si>
  <si>
    <t>PR</t>
  </si>
  <si>
    <t>PALESTINE OCCUPEE</t>
  </si>
  <si>
    <t>PORTUGAL</t>
  </si>
  <si>
    <t>PT</t>
  </si>
  <si>
    <t>PALAOS</t>
  </si>
  <si>
    <t>PW</t>
  </si>
  <si>
    <t>PARAGUAY</t>
  </si>
  <si>
    <t>PY</t>
  </si>
  <si>
    <t>QATAR</t>
  </si>
  <si>
    <t>QA</t>
  </si>
  <si>
    <t>REUNION</t>
  </si>
  <si>
    <t>RE</t>
  </si>
  <si>
    <t>ROUMANIE</t>
  </si>
  <si>
    <t>RO</t>
  </si>
  <si>
    <t>SERBIE</t>
  </si>
  <si>
    <t>RS</t>
  </si>
  <si>
    <t>RUSSIE</t>
  </si>
  <si>
    <t>RWANDA (REPUBLIQUE DU)</t>
  </si>
  <si>
    <t>RW</t>
  </si>
  <si>
    <t>ARABIE SEOUDITE</t>
  </si>
  <si>
    <t>SA</t>
  </si>
  <si>
    <t>ILES SALOMON</t>
  </si>
  <si>
    <t>SB</t>
  </si>
  <si>
    <t>SEYCHELLES</t>
  </si>
  <si>
    <t>SC</t>
  </si>
  <si>
    <t>SOUDAN</t>
  </si>
  <si>
    <t>SD</t>
  </si>
  <si>
    <t>SUEDE</t>
  </si>
  <si>
    <t>SE</t>
  </si>
  <si>
    <t>SINGAPOUR</t>
  </si>
  <si>
    <t>SG</t>
  </si>
  <si>
    <t>SAINTE HELENE</t>
  </si>
  <si>
    <t>SH</t>
  </si>
  <si>
    <t>SLOVENIE</t>
  </si>
  <si>
    <t>SI</t>
  </si>
  <si>
    <t>SLOVAQUIE</t>
  </si>
  <si>
    <t>SK</t>
  </si>
  <si>
    <t>SIERRA LEONE</t>
  </si>
  <si>
    <t>SL</t>
  </si>
  <si>
    <t>SAINT-MARIN</t>
  </si>
  <si>
    <t>SENEGAL</t>
  </si>
  <si>
    <t>SN</t>
  </si>
  <si>
    <t>SOMALIE</t>
  </si>
  <si>
    <t>SO</t>
  </si>
  <si>
    <t>SURINAME</t>
  </si>
  <si>
    <t>SR</t>
  </si>
  <si>
    <t>SAO TOME ET PRINCIPE</t>
  </si>
  <si>
    <t>ST</t>
  </si>
  <si>
    <t>EL SALVADOR</t>
  </si>
  <si>
    <t>SV</t>
  </si>
  <si>
    <t>SX</t>
  </si>
  <si>
    <t>SYRIE</t>
  </si>
  <si>
    <t>SY</t>
  </si>
  <si>
    <t>SWAZILAND</t>
  </si>
  <si>
    <t>SZ</t>
  </si>
  <si>
    <t>ILES TURKS ET CAIQUES</t>
  </si>
  <si>
    <t>TCHAD</t>
  </si>
  <si>
    <t>TD</t>
  </si>
  <si>
    <t>TERRES AUSTRALES FRANCAISES</t>
  </si>
  <si>
    <t>TF</t>
  </si>
  <si>
    <t>TOGO</t>
  </si>
  <si>
    <t>TG</t>
  </si>
  <si>
    <t>THAILANDE</t>
  </si>
  <si>
    <t>TH</t>
  </si>
  <si>
    <t>TADJIKISTAN</t>
  </si>
  <si>
    <t>TJ</t>
  </si>
  <si>
    <t>TOKELAU</t>
  </si>
  <si>
    <t>TK</t>
  </si>
  <si>
    <t>TIMOR-LESTE</t>
  </si>
  <si>
    <t>TL</t>
  </si>
  <si>
    <t>TURKMENISTAN</t>
  </si>
  <si>
    <t>TM</t>
  </si>
  <si>
    <t>TUNISIE</t>
  </si>
  <si>
    <t>TN</t>
  </si>
  <si>
    <t>TONGA</t>
  </si>
  <si>
    <t>TO</t>
  </si>
  <si>
    <t>TURQUIE</t>
  </si>
  <si>
    <t>TR</t>
  </si>
  <si>
    <t>TRINIDAD ET TOBAGO</t>
  </si>
  <si>
    <t>TT</t>
  </si>
  <si>
    <t>TUVALU</t>
  </si>
  <si>
    <t>TV</t>
  </si>
  <si>
    <t>TAIWAN</t>
  </si>
  <si>
    <t>TW</t>
  </si>
  <si>
    <t>TANZANIE</t>
  </si>
  <si>
    <t>TZ</t>
  </si>
  <si>
    <t>UKRAINE</t>
  </si>
  <si>
    <t>UA</t>
  </si>
  <si>
    <t>UAE</t>
  </si>
  <si>
    <t>OUGANDA</t>
  </si>
  <si>
    <t>UG</t>
  </si>
  <si>
    <t>ILES MINEURES ELOIGNEES USA</t>
  </si>
  <si>
    <t>UM</t>
  </si>
  <si>
    <t>ETATS UNIS D'AMERIQUE</t>
  </si>
  <si>
    <t>US</t>
  </si>
  <si>
    <t>URUGUAY</t>
  </si>
  <si>
    <t>UY</t>
  </si>
  <si>
    <t>OUZBEKISTAN</t>
  </si>
  <si>
    <t>UZ</t>
  </si>
  <si>
    <t>SAINT SIEGE</t>
  </si>
  <si>
    <t>VA</t>
  </si>
  <si>
    <t>SAINT VINCENT ET LES GRENADINES</t>
  </si>
  <si>
    <t>VC</t>
  </si>
  <si>
    <t>VENEZUELA</t>
  </si>
  <si>
    <t>VE</t>
  </si>
  <si>
    <t>ILES VIERGES BRITANNIQUES</t>
  </si>
  <si>
    <t>ILES VIERGES DES ETATS-UNIS</t>
  </si>
  <si>
    <t>VI</t>
  </si>
  <si>
    <t>VIETNAM</t>
  </si>
  <si>
    <t>VN</t>
  </si>
  <si>
    <t>VANUATU</t>
  </si>
  <si>
    <t>VU</t>
  </si>
  <si>
    <t>WALLIS ET FUTUNA</t>
  </si>
  <si>
    <t>WF</t>
  </si>
  <si>
    <t>SAMOA</t>
  </si>
  <si>
    <t>WS</t>
  </si>
  <si>
    <t>CEUTA</t>
  </si>
  <si>
    <t>XC</t>
  </si>
  <si>
    <t>MELILLA</t>
  </si>
  <si>
    <t>XL</t>
  </si>
  <si>
    <t>STAT LMH</t>
  </si>
  <si>
    <t>XX</t>
  </si>
  <si>
    <t>YEMEN</t>
  </si>
  <si>
    <t>YE</t>
  </si>
  <si>
    <t>MAYOTTE</t>
  </si>
  <si>
    <t>YT</t>
  </si>
  <si>
    <t>AFRIQUE DU SUD</t>
  </si>
  <si>
    <t>ZA</t>
  </si>
  <si>
    <t>ZAMBIE</t>
  </si>
  <si>
    <t>ZM</t>
  </si>
  <si>
    <t>ZIMBABWE</t>
  </si>
  <si>
    <t>ZW</t>
  </si>
  <si>
    <t>Hiérarchie Parfums</t>
  </si>
  <si>
    <t>Axe - Niveau 1</t>
  </si>
  <si>
    <t>Famille - Niveau 2</t>
  </si>
  <si>
    <t>Ligne - Niveau 3</t>
  </si>
  <si>
    <t>Produit - Niveau 4</t>
  </si>
  <si>
    <t>V1A1</t>
  </si>
  <si>
    <t>V1A101</t>
  </si>
  <si>
    <t>Rouge à levres</t>
  </si>
  <si>
    <t>ROUGE H LEVRES</t>
  </si>
  <si>
    <t>V1A10101</t>
  </si>
  <si>
    <t>ROUGE H A LEVRES</t>
  </si>
  <si>
    <t>V1A102</t>
  </si>
  <si>
    <t>Brillant à lèvres</t>
  </si>
  <si>
    <t>ROUGE H BRILL</t>
  </si>
  <si>
    <t>V1A10201</t>
  </si>
  <si>
    <t>ROUGE H BRILLANT</t>
  </si>
  <si>
    <t>V1A103</t>
  </si>
  <si>
    <t>Crayons à lèvres</t>
  </si>
  <si>
    <t>ROUGE H CRAYON</t>
  </si>
  <si>
    <t>V1A10301</t>
  </si>
  <si>
    <t>ROUGE H CRAYON A LEVRES</t>
  </si>
  <si>
    <t>V1A104</t>
  </si>
  <si>
    <t>Pinceaux à lèvres</t>
  </si>
  <si>
    <t>ROUGE H PINCEAU</t>
  </si>
  <si>
    <t>V1A10401</t>
  </si>
  <si>
    <t>ROUGE H PINCEAU A LEVRES</t>
  </si>
  <si>
    <t>V1A105</t>
  </si>
  <si>
    <t>Baume à lèvres</t>
  </si>
  <si>
    <t>ROUGE H BAUME</t>
  </si>
  <si>
    <t>V1A10501</t>
  </si>
  <si>
    <t>ROUGE H BAUME A LEVRES</t>
  </si>
  <si>
    <t>V1A199</t>
  </si>
  <si>
    <t>Autres lèvres</t>
  </si>
  <si>
    <t>Autres LEVRES</t>
  </si>
  <si>
    <t>V1A19990</t>
  </si>
  <si>
    <t>V1A2</t>
  </si>
  <si>
    <t>V1A201</t>
  </si>
  <si>
    <t>Vernis</t>
  </si>
  <si>
    <t>ROUGE H VERNIS</t>
  </si>
  <si>
    <t>V1A20101</t>
  </si>
  <si>
    <t>V1A202</t>
  </si>
  <si>
    <t>Soin des ongles</t>
  </si>
  <si>
    <t>BASE TRAITANTE</t>
  </si>
  <si>
    <t>V1A20202</t>
  </si>
  <si>
    <t>CREME MAINS</t>
  </si>
  <si>
    <t>V1A20203</t>
  </si>
  <si>
    <t>KIT MANUCURE</t>
  </si>
  <si>
    <t>V1A20204</t>
  </si>
  <si>
    <t>V1A299</t>
  </si>
  <si>
    <t>Autres ongles</t>
  </si>
  <si>
    <t>Autres VERNIS</t>
  </si>
  <si>
    <t>V1A29990</t>
  </si>
  <si>
    <t>V1A3</t>
  </si>
  <si>
    <t>V1A301</t>
  </si>
  <si>
    <t>Base</t>
  </si>
  <si>
    <t>BASE</t>
  </si>
  <si>
    <t>V1A30101</t>
  </si>
  <si>
    <t>V1A302</t>
  </si>
  <si>
    <t>Correcteur</t>
  </si>
  <si>
    <t>CORRECTEUR</t>
  </si>
  <si>
    <t>V1A30201</t>
  </si>
  <si>
    <t>V1A303</t>
  </si>
  <si>
    <t>Fond de teint</t>
  </si>
  <si>
    <t>FOND DE TEINT</t>
  </si>
  <si>
    <t>V1A30301</t>
  </si>
  <si>
    <t>PLEIN AIR FOND DE TEINT</t>
  </si>
  <si>
    <t>V1A304</t>
  </si>
  <si>
    <t>Blush</t>
  </si>
  <si>
    <t>FARD A JOUES</t>
  </si>
  <si>
    <t>V1A30401</t>
  </si>
  <si>
    <t>ROSE H FARD A JOUES</t>
  </si>
  <si>
    <t>V1A399</t>
  </si>
  <si>
    <t>Autres teint</t>
  </si>
  <si>
    <t>Autres TEINT</t>
  </si>
  <si>
    <t>V1A39990</t>
  </si>
  <si>
    <t>V1A4</t>
  </si>
  <si>
    <t>V1A401</t>
  </si>
  <si>
    <t>MASCARA</t>
  </si>
  <si>
    <t>V1A40101</t>
  </si>
  <si>
    <t>V1A402</t>
  </si>
  <si>
    <t>Fard à paupieres</t>
  </si>
  <si>
    <t>FARD PAUPIERES</t>
  </si>
  <si>
    <t>V1A40201</t>
  </si>
  <si>
    <t>FARD A PAUPIERES</t>
  </si>
  <si>
    <t>V1A403</t>
  </si>
  <si>
    <t>Crayons</t>
  </si>
  <si>
    <t>CRAYONS</t>
  </si>
  <si>
    <t>V1A40301</t>
  </si>
  <si>
    <t>V1A499</t>
  </si>
  <si>
    <t>Autres yeux</t>
  </si>
  <si>
    <t>Autres YEUX</t>
  </si>
  <si>
    <t>V1A49990</t>
  </si>
  <si>
    <t>V1A5</t>
  </si>
  <si>
    <t>V1A502</t>
  </si>
  <si>
    <t>Etuis cuirs</t>
  </si>
  <si>
    <t>ETUIS CUIRS</t>
  </si>
  <si>
    <t>V1A50201</t>
  </si>
  <si>
    <t>V1Z9</t>
  </si>
  <si>
    <t>Autre maq</t>
  </si>
  <si>
    <t>V1Z990</t>
  </si>
  <si>
    <t>Ligne commune Autres</t>
  </si>
  <si>
    <t>AUTRE MAQ</t>
  </si>
  <si>
    <t>V1Z99090</t>
  </si>
  <si>
    <t>Soin</t>
  </si>
  <si>
    <t>V3A1</t>
  </si>
  <si>
    <t>Anti-age</t>
  </si>
  <si>
    <t>V3A101</t>
  </si>
  <si>
    <t>Peaux matures</t>
  </si>
  <si>
    <t>BLANC H</t>
  </si>
  <si>
    <t>V3A10101</t>
  </si>
  <si>
    <t>V3A102</t>
  </si>
  <si>
    <t>Premiers signes de l'age</t>
  </si>
  <si>
    <t>PREM SIGNE AGE</t>
  </si>
  <si>
    <t>V3A10201</t>
  </si>
  <si>
    <t>PREMIERS SIGNES DE L'AGE</t>
  </si>
  <si>
    <t>V3A103</t>
  </si>
  <si>
    <t>La quarantaine</t>
  </si>
  <si>
    <t>LA QUARANTAINE</t>
  </si>
  <si>
    <t>V3A10301</t>
  </si>
  <si>
    <t>V3A2</t>
  </si>
  <si>
    <t>Hydradation</t>
  </si>
  <si>
    <t>V3A201</t>
  </si>
  <si>
    <t>Hydratation</t>
  </si>
  <si>
    <t>HYDRATATION</t>
  </si>
  <si>
    <t>V3A20101</t>
  </si>
  <si>
    <t>V3A3</t>
  </si>
  <si>
    <t>Whitening</t>
  </si>
  <si>
    <t>V3A301</t>
  </si>
  <si>
    <t>WHITENING</t>
  </si>
  <si>
    <t>V3A30101</t>
  </si>
  <si>
    <t>V3A4</t>
  </si>
  <si>
    <t>Soin corps</t>
  </si>
  <si>
    <t>V3A401</t>
  </si>
  <si>
    <t>SOIN CORPS</t>
  </si>
  <si>
    <t>V3A40101</t>
  </si>
  <si>
    <t>V3A5</t>
  </si>
  <si>
    <t>Soin homme</t>
  </si>
  <si>
    <t>SOIN HOMME</t>
  </si>
  <si>
    <t>V3Z9</t>
  </si>
  <si>
    <t>Autre soin</t>
  </si>
  <si>
    <t>V3Z990</t>
  </si>
  <si>
    <t>AUTRE SOIN</t>
  </si>
  <si>
    <t>V3Z99090</t>
  </si>
  <si>
    <t>Parfums</t>
  </si>
  <si>
    <t>V5A1</t>
  </si>
  <si>
    <t>V5A101</t>
  </si>
  <si>
    <t>Twilly d'Hermès Eau de Parfum</t>
  </si>
  <si>
    <t>V5A10101</t>
  </si>
  <si>
    <t>TWI Eau de Parfum</t>
  </si>
  <si>
    <t>V5A102</t>
  </si>
  <si>
    <t>Twilly d'Hermès Eau Poivrée Eau de Parf</t>
  </si>
  <si>
    <t>V5A10201</t>
  </si>
  <si>
    <t>TWIP Eau de Parfum</t>
  </si>
  <si>
    <t>V5A103</t>
  </si>
  <si>
    <t>Twilly d'Hermès Dérivés</t>
  </si>
  <si>
    <t>TWI MOUS</t>
  </si>
  <si>
    <t>V5A10301</t>
  </si>
  <si>
    <t>TWI Moussant</t>
  </si>
  <si>
    <t>TWI HYD</t>
  </si>
  <si>
    <t>V5A10302</t>
  </si>
  <si>
    <t>TWI Hydratant</t>
  </si>
  <si>
    <t>V5A10303</t>
  </si>
  <si>
    <t>TWI Déodorant</t>
  </si>
  <si>
    <t>TWI CHEV</t>
  </si>
  <si>
    <t>V5A10304</t>
  </si>
  <si>
    <t>TWI Cheveux</t>
  </si>
  <si>
    <t>V5A199</t>
  </si>
  <si>
    <t>Twilly d'Hermès Autres</t>
  </si>
  <si>
    <t>TWI AUT</t>
  </si>
  <si>
    <t>V5A19990</t>
  </si>
  <si>
    <t>TWI Autres</t>
  </si>
  <si>
    <t>V5A198</t>
  </si>
  <si>
    <t>Twilly d'Hermès Eau Poivrée Autres</t>
  </si>
  <si>
    <t>TWIP AUT</t>
  </si>
  <si>
    <t>V5A19890</t>
  </si>
  <si>
    <t>V5A2</t>
  </si>
  <si>
    <t>V5A201</t>
  </si>
  <si>
    <t>Eau des Merveilles Eau de Toilette</t>
  </si>
  <si>
    <t>V5A20101</t>
  </si>
  <si>
    <t>EDM Eau de Toilette</t>
  </si>
  <si>
    <t>V5A202</t>
  </si>
  <si>
    <t>V5A20201</t>
  </si>
  <si>
    <t>EDM Bleue Eau de Toilette</t>
  </si>
  <si>
    <t>V5A203</t>
  </si>
  <si>
    <t>Elixir des Merveilles</t>
  </si>
  <si>
    <t>V5A20301</t>
  </si>
  <si>
    <t>Elixir des Merveilles Eau de Parfum</t>
  </si>
  <si>
    <t>V5A204</t>
  </si>
  <si>
    <t>V5A20401</t>
  </si>
  <si>
    <t>L'Ambre des Merveilles Eau de Parfum</t>
  </si>
  <si>
    <t>V5A205</t>
  </si>
  <si>
    <t>Parfum des Merveilles</t>
  </si>
  <si>
    <t>V5A20501</t>
  </si>
  <si>
    <t>Parfum des Merveilles Parfum</t>
  </si>
  <si>
    <t>V5A206</t>
  </si>
  <si>
    <t>Eau des Merveilles Dérivés</t>
  </si>
  <si>
    <t>EDM MOUS</t>
  </si>
  <si>
    <t>V5A20601</t>
  </si>
  <si>
    <t>EDM Moussant</t>
  </si>
  <si>
    <t>EDM HYD</t>
  </si>
  <si>
    <t>V5A20602</t>
  </si>
  <si>
    <t>EDM Hydratant</t>
  </si>
  <si>
    <t>EDM CHEV</t>
  </si>
  <si>
    <t>V5A20604</t>
  </si>
  <si>
    <t>EDM Cheveux</t>
  </si>
  <si>
    <t>V5A20603</t>
  </si>
  <si>
    <t>EDM Déodorant</t>
  </si>
  <si>
    <t>V5A296</t>
  </si>
  <si>
    <t>L'Ambre des Merveilles autres</t>
  </si>
  <si>
    <t>ADM AUT</t>
  </si>
  <si>
    <t>V5A29690</t>
  </si>
  <si>
    <t>EDM Autres</t>
  </si>
  <si>
    <t>V5A297</t>
  </si>
  <si>
    <t>Eau des Merveilles 2020 autres</t>
  </si>
  <si>
    <t>EDM20 AUT</t>
  </si>
  <si>
    <t>V5A29790</t>
  </si>
  <si>
    <t>V5A298</t>
  </si>
  <si>
    <t>Eau des Merveilles Bleue autres</t>
  </si>
  <si>
    <t>EDMB AUT</t>
  </si>
  <si>
    <t>V5A29890</t>
  </si>
  <si>
    <t>V5A299</t>
  </si>
  <si>
    <t>Eau des Merveilles autres</t>
  </si>
  <si>
    <t>EDM AUT</t>
  </si>
  <si>
    <t>V5A29990</t>
  </si>
  <si>
    <t>V5A207</t>
  </si>
  <si>
    <t>V5A20701</t>
  </si>
  <si>
    <t>EDM 2020 Eau de Parfum</t>
  </si>
  <si>
    <t>V5A3</t>
  </si>
  <si>
    <t>V5A301</t>
  </si>
  <si>
    <t>Jour d'Hermès Eau de Parfum</t>
  </si>
  <si>
    <t>V5A30101</t>
  </si>
  <si>
    <t>JDH Eau de Parfum</t>
  </si>
  <si>
    <t>V5A302</t>
  </si>
  <si>
    <t>Jour d'Hermès Parfum</t>
  </si>
  <si>
    <t>V5A30201</t>
  </si>
  <si>
    <t>JDH Parfum</t>
  </si>
  <si>
    <t>V5A303</t>
  </si>
  <si>
    <t>V5A30301</t>
  </si>
  <si>
    <t>JDHA Eau de Parfum</t>
  </si>
  <si>
    <t>V5A304</t>
  </si>
  <si>
    <t>Jour d'Hermès Dérivés</t>
  </si>
  <si>
    <t>JDH MOUS</t>
  </si>
  <si>
    <t>V5A30401</t>
  </si>
  <si>
    <t>JDH Moussant</t>
  </si>
  <si>
    <t>JDH HYD</t>
  </si>
  <si>
    <t>V5A30402</t>
  </si>
  <si>
    <t>JDH Hydratant</t>
  </si>
  <si>
    <t>V5A30403</t>
  </si>
  <si>
    <t>JDH Déodorant</t>
  </si>
  <si>
    <t>JDH CHEV</t>
  </si>
  <si>
    <t>V5A30404</t>
  </si>
  <si>
    <t>JDH Cheveux</t>
  </si>
  <si>
    <t>JDH CARREFF</t>
  </si>
  <si>
    <t>V5A30406</t>
  </si>
  <si>
    <t>JDH Carré effervescent</t>
  </si>
  <si>
    <t>V5A305</t>
  </si>
  <si>
    <t>V5A30501</t>
  </si>
  <si>
    <t>JDHG Eau de Parfum</t>
  </si>
  <si>
    <t>V5A397</t>
  </si>
  <si>
    <t>Jour d'Hermès Gardénia Autres</t>
  </si>
  <si>
    <t>JDHG AUT</t>
  </si>
  <si>
    <t>V5A39790</t>
  </si>
  <si>
    <t>JDHG Autres</t>
  </si>
  <si>
    <t>V5A398</t>
  </si>
  <si>
    <t>Jour d'Hermès Absolu Autres</t>
  </si>
  <si>
    <t>JDHA AUT</t>
  </si>
  <si>
    <t>V5A39890</t>
  </si>
  <si>
    <t>JDHA Autres</t>
  </si>
  <si>
    <t>V5A399</t>
  </si>
  <si>
    <t>Jour d'Hermès Autres</t>
  </si>
  <si>
    <t>JDH TOU</t>
  </si>
  <si>
    <t>V5A39980</t>
  </si>
  <si>
    <t>JDH TOU Autres</t>
  </si>
  <si>
    <t>JDH AUT</t>
  </si>
  <si>
    <t>V5A39990</t>
  </si>
  <si>
    <t>JDH Autres</t>
  </si>
  <si>
    <t>V5A4</t>
  </si>
  <si>
    <t>V5A401</t>
  </si>
  <si>
    <t>24 Faubourg Eau de Toilette</t>
  </si>
  <si>
    <t>V5A40101</t>
  </si>
  <si>
    <t>24F Eau de Toilette</t>
  </si>
  <si>
    <t>V5A402</t>
  </si>
  <si>
    <t>24 Faubourg Eau Délicate</t>
  </si>
  <si>
    <t>V5A40201</t>
  </si>
  <si>
    <t>24F Eau Délicate</t>
  </si>
  <si>
    <t>V5A403</t>
  </si>
  <si>
    <t>24 Faubourg Eau de Parfum</t>
  </si>
  <si>
    <t>V5A40301</t>
  </si>
  <si>
    <t>24F Eau de Parfum</t>
  </si>
  <si>
    <t>V5A404</t>
  </si>
  <si>
    <t>24 Faubourg Parfum</t>
  </si>
  <si>
    <t>V5A40401</t>
  </si>
  <si>
    <t>24F Parfum</t>
  </si>
  <si>
    <t>V5A405</t>
  </si>
  <si>
    <t>24 Faubourg Dérivés</t>
  </si>
  <si>
    <t>24F MOUS</t>
  </si>
  <si>
    <t>V5A40501</t>
  </si>
  <si>
    <t>24F Moussant</t>
  </si>
  <si>
    <t>24F HYD</t>
  </si>
  <si>
    <t>V5A40502</t>
  </si>
  <si>
    <t>24F Hydratant</t>
  </si>
  <si>
    <t>V5A40503</t>
  </si>
  <si>
    <t>24F Déodorant</t>
  </si>
  <si>
    <t>V5A499</t>
  </si>
  <si>
    <t>24 Faubourg Autres</t>
  </si>
  <si>
    <t>24F AUT</t>
  </si>
  <si>
    <t>V5A49990</t>
  </si>
  <si>
    <t>24F Autres</t>
  </si>
  <si>
    <t>V5A5</t>
  </si>
  <si>
    <t>V5A501</t>
  </si>
  <si>
    <t>Kelly Calèche Eau de Toilette</t>
  </si>
  <si>
    <t>V5A50101</t>
  </si>
  <si>
    <t>KCA Eau de Toilette</t>
  </si>
  <si>
    <t>V5A502</t>
  </si>
  <si>
    <t>Kelly Calèche Eau de Parfum</t>
  </si>
  <si>
    <t>V5A50201</t>
  </si>
  <si>
    <t>KCA Eau de Parfum</t>
  </si>
  <si>
    <t>V5A503</t>
  </si>
  <si>
    <t>Kelly Calèche Parfum</t>
  </si>
  <si>
    <t>V5A50301</t>
  </si>
  <si>
    <t>KCA Parfum</t>
  </si>
  <si>
    <t>V5A599</t>
  </si>
  <si>
    <t>Kelly Autres</t>
  </si>
  <si>
    <t>KCA AUT</t>
  </si>
  <si>
    <t>V5A59990</t>
  </si>
  <si>
    <t>KCA Autres</t>
  </si>
  <si>
    <t>V5A504</t>
  </si>
  <si>
    <t>Kelly Calèche Dérivés</t>
  </si>
  <si>
    <t>KCA DER</t>
  </si>
  <si>
    <t>V5A50420</t>
  </si>
  <si>
    <t>V5A6</t>
  </si>
  <si>
    <t>V5A601</t>
  </si>
  <si>
    <t>Galop d'Hermès Parfum</t>
  </si>
  <si>
    <t>V5A60101</t>
  </si>
  <si>
    <t>GDH Parfum</t>
  </si>
  <si>
    <t>V5A699</t>
  </si>
  <si>
    <t>Galop d'Hermès Autres</t>
  </si>
  <si>
    <t>GDH AUT</t>
  </si>
  <si>
    <t>V5A69990</t>
  </si>
  <si>
    <t>GDH Autres</t>
  </si>
  <si>
    <t>V5B8</t>
  </si>
  <si>
    <t>V5B801</t>
  </si>
  <si>
    <t>Terre d'Hermès Parfum</t>
  </si>
  <si>
    <t>V5B80101</t>
  </si>
  <si>
    <t>TDH Parfum</t>
  </si>
  <si>
    <t>V5B802</t>
  </si>
  <si>
    <t>Terre d'Hermès Eau de Toilette</t>
  </si>
  <si>
    <t>V5B80201</t>
  </si>
  <si>
    <t>TDH Eau de Toilette</t>
  </si>
  <si>
    <t>V5B803</t>
  </si>
  <si>
    <t>Terre d'Hermès Eau très Fraîche</t>
  </si>
  <si>
    <t>V5B80301</t>
  </si>
  <si>
    <t>TDH Eau Très Fraîche Eau de Toilette</t>
  </si>
  <si>
    <t>V5B804</t>
  </si>
  <si>
    <t>V5B80401</t>
  </si>
  <si>
    <t>TDH Eau Intense Vétiver Eau de Parfum</t>
  </si>
  <si>
    <t>V5B805</t>
  </si>
  <si>
    <t>Terre d'Hermès Dérivés</t>
  </si>
  <si>
    <t>TDH MOUS</t>
  </si>
  <si>
    <t>V5B80501</t>
  </si>
  <si>
    <t>TDH Moussant</t>
  </si>
  <si>
    <t>TDH RAS</t>
  </si>
  <si>
    <t>V5B80505</t>
  </si>
  <si>
    <t>TDH Rasage</t>
  </si>
  <si>
    <t>V5B80503</t>
  </si>
  <si>
    <t>TDH Déodorant</t>
  </si>
  <si>
    <t>TDH CHEV</t>
  </si>
  <si>
    <t>V5B80504</t>
  </si>
  <si>
    <t>TDH Cheveux</t>
  </si>
  <si>
    <t>V5B896</t>
  </si>
  <si>
    <t>Terre d'Hermès Eau Intense Vétiver Autres</t>
  </si>
  <si>
    <t>TDHEIV AUT</t>
  </si>
  <si>
    <t>V5B89690</t>
  </si>
  <si>
    <t>TDH Autres</t>
  </si>
  <si>
    <t>V5B897</t>
  </si>
  <si>
    <t>Terre d'Hermès Eau Très Fraîche Autres</t>
  </si>
  <si>
    <t>TDH ETF AUT</t>
  </si>
  <si>
    <t>V5B89790</t>
  </si>
  <si>
    <t>V5B898</t>
  </si>
  <si>
    <t>Terre d'Hermès Parfum Autres</t>
  </si>
  <si>
    <t>TDH PP AUT</t>
  </si>
  <si>
    <t>V5B89890</t>
  </si>
  <si>
    <t>V5B899</t>
  </si>
  <si>
    <t>Terre d'Hermès Autres</t>
  </si>
  <si>
    <t>TDH AUT</t>
  </si>
  <si>
    <t>V5B89990</t>
  </si>
  <si>
    <t>TDH Pierre à parfumer</t>
  </si>
  <si>
    <t>TDH TOU</t>
  </si>
  <si>
    <t>V5B89980</t>
  </si>
  <si>
    <t>TDH Toutes lignes</t>
  </si>
  <si>
    <t>TDH PAP</t>
  </si>
  <si>
    <t>V5B89902</t>
  </si>
  <si>
    <t>V5B2</t>
  </si>
  <si>
    <t>V5B201</t>
  </si>
  <si>
    <t>Masculin 2020  Eau de Toilette</t>
  </si>
  <si>
    <t>V5B20101</t>
  </si>
  <si>
    <t>V5B299</t>
  </si>
  <si>
    <t>Masculin 2020 Autres</t>
  </si>
  <si>
    <t>M20 AUT</t>
  </si>
  <si>
    <t>V5B29990</t>
  </si>
  <si>
    <t>M20 Autres</t>
  </si>
  <si>
    <t>V5B1</t>
  </si>
  <si>
    <t>V5B101</t>
  </si>
  <si>
    <t>Voyage d'Hermès Eau de Toilette</t>
  </si>
  <si>
    <t>V5B10101</t>
  </si>
  <si>
    <t>VDH Eau de Toilette</t>
  </si>
  <si>
    <t>V5B102</t>
  </si>
  <si>
    <t>Voyage d'Hermès Parfum</t>
  </si>
  <si>
    <t>V5B10201</t>
  </si>
  <si>
    <t>VDH Parfum</t>
  </si>
  <si>
    <t>V5B103</t>
  </si>
  <si>
    <t>Voyage d'Hermès Dérivés</t>
  </si>
  <si>
    <t>VDH RAS</t>
  </si>
  <si>
    <t>V5B10305</t>
  </si>
  <si>
    <t>VDH Rasage</t>
  </si>
  <si>
    <t>VDH HYD</t>
  </si>
  <si>
    <t>V5B10302</t>
  </si>
  <si>
    <t>VDH Hydratant</t>
  </si>
  <si>
    <t>VDH MOUS</t>
  </si>
  <si>
    <t>V5B10301</t>
  </si>
  <si>
    <t>VDH Moussant</t>
  </si>
  <si>
    <t>V5B10303</t>
  </si>
  <si>
    <t>VDH Déodorant</t>
  </si>
  <si>
    <t>V5B198</t>
  </si>
  <si>
    <t>Voyage d'Hermès Parfum Autres</t>
  </si>
  <si>
    <t>VDH PP AUT</t>
  </si>
  <si>
    <t>V5B19890</t>
  </si>
  <si>
    <t>VDH Autres</t>
  </si>
  <si>
    <t>V5B199</t>
  </si>
  <si>
    <t>Voyage d'Hermès Autres</t>
  </si>
  <si>
    <t>VDH TOU</t>
  </si>
  <si>
    <t>V5B19980</t>
  </si>
  <si>
    <t>VDH Toutes lignes</t>
  </si>
  <si>
    <t>VDH AUT</t>
  </si>
  <si>
    <t>V5B19990</t>
  </si>
  <si>
    <t>V5B7</t>
  </si>
  <si>
    <t>Le Bain</t>
  </si>
  <si>
    <t>V5B701</t>
  </si>
  <si>
    <t>Le Bain Jardin</t>
  </si>
  <si>
    <t>V5B70101</t>
  </si>
  <si>
    <t>V5B70102</t>
  </si>
  <si>
    <t>V5B70103</t>
  </si>
  <si>
    <t>V5B70104</t>
  </si>
  <si>
    <t xml:space="preserve">JEM </t>
  </si>
  <si>
    <t>V5B70105</t>
  </si>
  <si>
    <t>V5B70106</t>
  </si>
  <si>
    <t>V5B702</t>
  </si>
  <si>
    <t>Le Bain Cologne</t>
  </si>
  <si>
    <t>V5B70201</t>
  </si>
  <si>
    <t xml:space="preserve">EOV </t>
  </si>
  <si>
    <t>V5B70202</t>
  </si>
  <si>
    <t>V5B70203</t>
  </si>
  <si>
    <t>V5B70204</t>
  </si>
  <si>
    <t>V5B70205</t>
  </si>
  <si>
    <t>V5B70206</t>
  </si>
  <si>
    <t>V5B70207</t>
  </si>
  <si>
    <t>V5B70208</t>
  </si>
  <si>
    <t>V5B797</t>
  </si>
  <si>
    <t>Le Bain Colognes Autres</t>
  </si>
  <si>
    <t>BAIN COL TOU</t>
  </si>
  <si>
    <t>V5B79780</t>
  </si>
  <si>
    <t>Le Bain Colognes Toutes lignes</t>
  </si>
  <si>
    <t>BAIN COL AUT</t>
  </si>
  <si>
    <t>V5B79790</t>
  </si>
  <si>
    <t>V5B798</t>
  </si>
  <si>
    <t>Le Bain Jardin Autres</t>
  </si>
  <si>
    <t>BAIN JARD TOU</t>
  </si>
  <si>
    <t>V5B79880</t>
  </si>
  <si>
    <t>Le Bain Jardin Toutes lignes</t>
  </si>
  <si>
    <t>BAIN JARD AUT</t>
  </si>
  <si>
    <t>V5B79890</t>
  </si>
  <si>
    <t>V5B799</t>
  </si>
  <si>
    <t>Le Bain Autres</t>
  </si>
  <si>
    <t>BAIN TOU</t>
  </si>
  <si>
    <t>V5B79980</t>
  </si>
  <si>
    <t>Le Bain Toutes Lignes</t>
  </si>
  <si>
    <t>BAIN AUT</t>
  </si>
  <si>
    <t>V5B79990</t>
  </si>
  <si>
    <t>V5A9</t>
  </si>
  <si>
    <t>Les Colognes</t>
  </si>
  <si>
    <t>V5A901</t>
  </si>
  <si>
    <t>V5A90101</t>
  </si>
  <si>
    <t>EOV Eau de Cologne</t>
  </si>
  <si>
    <t>V5A90102</t>
  </si>
  <si>
    <t>COV Eau de Toilette</t>
  </si>
  <si>
    <t>Eau d'orange verte Autres</t>
  </si>
  <si>
    <t>EOV TOU</t>
  </si>
  <si>
    <t>V5A90180</t>
  </si>
  <si>
    <t>EOV Toutes lignes</t>
  </si>
  <si>
    <t>EOV AUT</t>
  </si>
  <si>
    <t>V5A90190</t>
  </si>
  <si>
    <t>EOV Autres</t>
  </si>
  <si>
    <t>EOV DER</t>
  </si>
  <si>
    <t>V5A90120</t>
  </si>
  <si>
    <t>EOV Dérivés</t>
  </si>
  <si>
    <t>V5A902</t>
  </si>
  <si>
    <t>V5A90201</t>
  </si>
  <si>
    <t>ECN Eau de Cologne</t>
  </si>
  <si>
    <t>CCN EDT</t>
  </si>
  <si>
    <t>V5A90202</t>
  </si>
  <si>
    <t>CCN Eau de Toilette</t>
  </si>
  <si>
    <t>Eau de citron noir Autres</t>
  </si>
  <si>
    <t>ECN AUT</t>
  </si>
  <si>
    <t>V5A90290</t>
  </si>
  <si>
    <t>ECN Autres</t>
  </si>
  <si>
    <t>V5A903</t>
  </si>
  <si>
    <t>V5A90301</t>
  </si>
  <si>
    <t>EGB Eau de Cologne</t>
  </si>
  <si>
    <t>Eau de gentiane blanche Autres</t>
  </si>
  <si>
    <t>EGB AUT</t>
  </si>
  <si>
    <t>V5A90390</t>
  </si>
  <si>
    <t>EGB Autres</t>
  </si>
  <si>
    <t>V5A904</t>
  </si>
  <si>
    <t>V5A90401</t>
  </si>
  <si>
    <t>EMA Eau de Cologne</t>
  </si>
  <si>
    <t>Eau de mandarine ambrée Autres</t>
  </si>
  <si>
    <t>EMA AUT</t>
  </si>
  <si>
    <t>V5A90490</t>
  </si>
  <si>
    <t>EMA Autres</t>
  </si>
  <si>
    <t>V5A905</t>
  </si>
  <si>
    <t>V5A90501</t>
  </si>
  <si>
    <t>ENB Eau de Cologne</t>
  </si>
  <si>
    <t>Eau de narcisse bleu Autres</t>
  </si>
  <si>
    <t>ENB AUT</t>
  </si>
  <si>
    <t>V5A90590</t>
  </si>
  <si>
    <t>ENB Autres</t>
  </si>
  <si>
    <t>V5A906</t>
  </si>
  <si>
    <t>V5A90601</t>
  </si>
  <si>
    <t>END Eau de Cologne</t>
  </si>
  <si>
    <t>Eau de néroli doré Autres</t>
  </si>
  <si>
    <t>END AUT</t>
  </si>
  <si>
    <t>V5A90690</t>
  </si>
  <si>
    <t>END Autres</t>
  </si>
  <si>
    <t>V5A907</t>
  </si>
  <si>
    <t>V5A90701</t>
  </si>
  <si>
    <t>EPR Eau de Cologne</t>
  </si>
  <si>
    <t>V5A90702</t>
  </si>
  <si>
    <t>CPR Eau de Toilette</t>
  </si>
  <si>
    <t>Eau de pamplemousse rose Autres</t>
  </si>
  <si>
    <t>EPR AUT</t>
  </si>
  <si>
    <t>V5A90790</t>
  </si>
  <si>
    <t>EPR Autres</t>
  </si>
  <si>
    <t>V5A908</t>
  </si>
  <si>
    <t>V5A90801</t>
  </si>
  <si>
    <t>ERE Eau de Cologne</t>
  </si>
  <si>
    <t>V5A90802</t>
  </si>
  <si>
    <t>CRE Eau de Toilette</t>
  </si>
  <si>
    <t>Eau de rhubarbe écarlate Autres</t>
  </si>
  <si>
    <t>ERE AUT</t>
  </si>
  <si>
    <t>V5A90890</t>
  </si>
  <si>
    <t>ERE Autres</t>
  </si>
  <si>
    <t>V5A999</t>
  </si>
  <si>
    <t>Collection Cologne Autres</t>
  </si>
  <si>
    <t>CCH TOU</t>
  </si>
  <si>
    <t>V5A99980</t>
  </si>
  <si>
    <t>CCH AUT</t>
  </si>
  <si>
    <t>V5A99990</t>
  </si>
  <si>
    <t>V5B3</t>
  </si>
  <si>
    <t>Les Fondateurs</t>
  </si>
  <si>
    <t>V5B301</t>
  </si>
  <si>
    <t>V5B30101</t>
  </si>
  <si>
    <t>ROH Eau de Toilette</t>
  </si>
  <si>
    <t>ROH ED</t>
  </si>
  <si>
    <t>V5B30102</t>
  </si>
  <si>
    <t>ROH Eau Délicate</t>
  </si>
  <si>
    <t>ROH AUT</t>
  </si>
  <si>
    <t>V5B30190</t>
  </si>
  <si>
    <t>ROH Autres</t>
  </si>
  <si>
    <t>V5B302</t>
  </si>
  <si>
    <t>V5B30201</t>
  </si>
  <si>
    <t>BAM Eau de Toilette</t>
  </si>
  <si>
    <t>BAM AUT</t>
  </si>
  <si>
    <t>V5B30290</t>
  </si>
  <si>
    <t>BAM Autres</t>
  </si>
  <si>
    <t>V5B30203</t>
  </si>
  <si>
    <t>BAM VETIVER Eau de Toilette</t>
  </si>
  <si>
    <t>BAV AUT</t>
  </si>
  <si>
    <t>V5B30291</t>
  </si>
  <si>
    <t>BAM VETIVER Autres</t>
  </si>
  <si>
    <t>V5B303</t>
  </si>
  <si>
    <t>V5B30301</t>
  </si>
  <si>
    <t>CAL Eau de Toilette</t>
  </si>
  <si>
    <t>CAL ED</t>
  </si>
  <si>
    <t>V5B30302</t>
  </si>
  <si>
    <t>CAL Eau Délicate</t>
  </si>
  <si>
    <t>V5B30303</t>
  </si>
  <si>
    <t>CAL Soie de Parfum / Eau de Parfum</t>
  </si>
  <si>
    <t>V5B30304</t>
  </si>
  <si>
    <t>CAL Parfum</t>
  </si>
  <si>
    <t>CAL DER</t>
  </si>
  <si>
    <t>V5B30320</t>
  </si>
  <si>
    <t>CAL Dérivés</t>
  </si>
  <si>
    <t>CAL AUT</t>
  </si>
  <si>
    <t>V5B30390</t>
  </si>
  <si>
    <t>CAL Autres</t>
  </si>
  <si>
    <t>V5B304</t>
  </si>
  <si>
    <t>V5B30401</t>
  </si>
  <si>
    <t>EQU Eau de Toilette</t>
  </si>
  <si>
    <t>EQU AUT</t>
  </si>
  <si>
    <t>V5B30490</t>
  </si>
  <si>
    <t>EQU Autres</t>
  </si>
  <si>
    <t>V5B30403</t>
  </si>
  <si>
    <t>EQU GERANIUM Eau de Toilette</t>
  </si>
  <si>
    <t>EQG AUT</t>
  </si>
  <si>
    <t>V5B30491</t>
  </si>
  <si>
    <t>EQU GERANIUM Autres</t>
  </si>
  <si>
    <t>V5B305</t>
  </si>
  <si>
    <t>V5B30501</t>
  </si>
  <si>
    <t>AMA Eau de Toilette</t>
  </si>
  <si>
    <t>AMA EDF</t>
  </si>
  <si>
    <t>V5B30502</t>
  </si>
  <si>
    <t>AMA Eau de Fraicheur</t>
  </si>
  <si>
    <t>AMA AUT</t>
  </si>
  <si>
    <t>V5B30590</t>
  </si>
  <si>
    <t>AMA Autres</t>
  </si>
  <si>
    <t>V5B30504</t>
  </si>
  <si>
    <t>ROSE AMA Eau de Toilette</t>
  </si>
  <si>
    <t>AMA-R AUT</t>
  </si>
  <si>
    <t>V5B30591</t>
  </si>
  <si>
    <t>ROSE AMA Autres</t>
  </si>
  <si>
    <t>V5B306</t>
  </si>
  <si>
    <t>V5B30601</t>
  </si>
  <si>
    <t>HIR Eau de Toilette</t>
  </si>
  <si>
    <t>Hiris Autres</t>
  </si>
  <si>
    <t>HIR AUT</t>
  </si>
  <si>
    <t>V5B30690</t>
  </si>
  <si>
    <t>HIR Autres</t>
  </si>
  <si>
    <t>V5B307</t>
  </si>
  <si>
    <t>V5B30701</t>
  </si>
  <si>
    <t>ROC Eau de Toilette</t>
  </si>
  <si>
    <t>Rocabar Autres</t>
  </si>
  <si>
    <t>ROC AUT</t>
  </si>
  <si>
    <t>V5B30790</t>
  </si>
  <si>
    <t>ROC Autres</t>
  </si>
  <si>
    <t>V5B308</t>
  </si>
  <si>
    <t>V5B30801</t>
  </si>
  <si>
    <t>EDH Eau de Toilette</t>
  </si>
  <si>
    <t>EDH AUT</t>
  </si>
  <si>
    <t>V5B30890</t>
  </si>
  <si>
    <t>EDH Autres</t>
  </si>
  <si>
    <t>V5B309</t>
  </si>
  <si>
    <t>DOB EDT</t>
  </si>
  <si>
    <t>V5B30901</t>
  </si>
  <si>
    <t>DOB Eau de Toilette</t>
  </si>
  <si>
    <t>V5B310</t>
  </si>
  <si>
    <t>Saint-Louis</t>
  </si>
  <si>
    <t>CSL EDT</t>
  </si>
  <si>
    <t>V5B31001</t>
  </si>
  <si>
    <t>CSL Eau de Toilette</t>
  </si>
  <si>
    <t>V5B399</t>
  </si>
  <si>
    <t>Les Fondateurs Autres</t>
  </si>
  <si>
    <t>FOND TOU</t>
  </si>
  <si>
    <t>V5B39980</t>
  </si>
  <si>
    <t>Les Fondateurs Toutes lignes</t>
  </si>
  <si>
    <t>FOND AUT</t>
  </si>
  <si>
    <t>V5B39990</t>
  </si>
  <si>
    <t>V5A7</t>
  </si>
  <si>
    <t>V5A701</t>
  </si>
  <si>
    <t>Hermessence Agar Ebène</t>
  </si>
  <si>
    <t>V5A70101</t>
  </si>
  <si>
    <t>COH Agar Ebène Eau de Toilette</t>
  </si>
  <si>
    <t>COH AE FOU CUIR</t>
  </si>
  <si>
    <t>V5A70102</t>
  </si>
  <si>
    <t>COH Agar Ebène Fourreau cuir</t>
  </si>
  <si>
    <t>COH AE AUT</t>
  </si>
  <si>
    <t>V5A70190</t>
  </si>
  <si>
    <t>COH Agar Ebène Autres</t>
  </si>
  <si>
    <t>V5A702</t>
  </si>
  <si>
    <t>Hermessence Ambre Narguilé</t>
  </si>
  <si>
    <t>V5A70201</t>
  </si>
  <si>
    <t>COH Ambre Narguilé Eau de Toilette</t>
  </si>
  <si>
    <t>COH AN FOU CUIR</t>
  </si>
  <si>
    <t>V5A70202</t>
  </si>
  <si>
    <t>COH Ambre Narguilé Fourreau cuir</t>
  </si>
  <si>
    <t>COH AN AUT</t>
  </si>
  <si>
    <t>V5A70290</t>
  </si>
  <si>
    <t>COH Ambre Narguilé Autres</t>
  </si>
  <si>
    <t>V5A703</t>
  </si>
  <si>
    <t>Hermessence Brin de Réglisse</t>
  </si>
  <si>
    <t>V5A70301</t>
  </si>
  <si>
    <t>COH Brin de Réglisse Eau de Toilette</t>
  </si>
  <si>
    <t>COH BR FOU CUIR</t>
  </si>
  <si>
    <t>V5A70302</t>
  </si>
  <si>
    <t>COH Brin de Réglisse Fourreau cuir</t>
  </si>
  <si>
    <t>COH BR AUT</t>
  </si>
  <si>
    <t>V5A70390</t>
  </si>
  <si>
    <t>COH Brin de Réglisse Autres</t>
  </si>
  <si>
    <t>V5A704</t>
  </si>
  <si>
    <t>Hermessence Cardamusc</t>
  </si>
  <si>
    <t>COH CM ESP</t>
  </si>
  <si>
    <t>V5A70401</t>
  </si>
  <si>
    <t>COH Cardamusc Essence de Parfum</t>
  </si>
  <si>
    <t>COH CM FOU CUIR</t>
  </si>
  <si>
    <t>V5A70402</t>
  </si>
  <si>
    <t>COH Cardamusc Fourreau cuir</t>
  </si>
  <si>
    <t>COH CM AUT</t>
  </si>
  <si>
    <t>V5A70490</t>
  </si>
  <si>
    <t>COH Cardamusc Autres</t>
  </si>
  <si>
    <t>V5A705</t>
  </si>
  <si>
    <t xml:space="preserve">Hermessence Cèdre Sambac </t>
  </si>
  <si>
    <t>V5A70501</t>
  </si>
  <si>
    <t>COH Cèdre Sambac  Eau de Toilette</t>
  </si>
  <si>
    <t>COH CS FOU CUIR</t>
  </si>
  <si>
    <t>V5A70502</t>
  </si>
  <si>
    <t>COH Cèdre Sambac  Fourreau cuir</t>
  </si>
  <si>
    <t>COH CS AUT</t>
  </si>
  <si>
    <t>V5A70590</t>
  </si>
  <si>
    <t>COH Cèdre Sambac  Autres</t>
  </si>
  <si>
    <t>V5A706</t>
  </si>
  <si>
    <t>Hermessence Cuir d'Ange</t>
  </si>
  <si>
    <t>V5A70601</t>
  </si>
  <si>
    <t>COH Cuir d'Ange Eau de Toilette</t>
  </si>
  <si>
    <t>COH CA FOU CUIR</t>
  </si>
  <si>
    <t>V5A70602</t>
  </si>
  <si>
    <t>COH Cuir d'Ange Fourreau cuir</t>
  </si>
  <si>
    <t>COH CA AUT</t>
  </si>
  <si>
    <t>V5A70690</t>
  </si>
  <si>
    <t>COH Cuir d'Ange Autres</t>
  </si>
  <si>
    <t>V5A707</t>
  </si>
  <si>
    <t>Hermessence Epice Marine</t>
  </si>
  <si>
    <t>V5A70701</t>
  </si>
  <si>
    <t>COH Epice Marine Eau de Toilette</t>
  </si>
  <si>
    <t>COH EM FOU CUIR</t>
  </si>
  <si>
    <t>V5A70702</t>
  </si>
  <si>
    <t>COH Epice Marine Fourreau cuir</t>
  </si>
  <si>
    <t>COH EM AUT</t>
  </si>
  <si>
    <t>V5A70790</t>
  </si>
  <si>
    <t>COH Epice Marine Autres</t>
  </si>
  <si>
    <t>V5A708</t>
  </si>
  <si>
    <t>Hermessence Iris Ukiyoe</t>
  </si>
  <si>
    <t>V5A70801</t>
  </si>
  <si>
    <t>COH Iris Ukiyoe Eau de Toilette</t>
  </si>
  <si>
    <t>COH IU FOU CUIR</t>
  </si>
  <si>
    <t>V5A70802</t>
  </si>
  <si>
    <t>COH Iris Ukiyoe Fourreau cuir</t>
  </si>
  <si>
    <t>COH IU AUT</t>
  </si>
  <si>
    <t>V5A70890</t>
  </si>
  <si>
    <t>COH Iris Ukiyoe Autres</t>
  </si>
  <si>
    <t>V5A709</t>
  </si>
  <si>
    <t>Hermessence Muguet Porcelaine</t>
  </si>
  <si>
    <t>V5A70901</t>
  </si>
  <si>
    <t>COH Muguet Porcelaine Eau de Toilette</t>
  </si>
  <si>
    <t>COH MP FOU CUIR</t>
  </si>
  <si>
    <t>V5A70902</t>
  </si>
  <si>
    <t>COH Muguet Porcelaine Fourreau cuir</t>
  </si>
  <si>
    <t>COH MP AUT</t>
  </si>
  <si>
    <t>V5A70990</t>
  </si>
  <si>
    <t>COH Muguet Porcelaine Autres</t>
  </si>
  <si>
    <t>V5A710</t>
  </si>
  <si>
    <t>Hermessence Musc Pallida</t>
  </si>
  <si>
    <t>COH MU ESP</t>
  </si>
  <si>
    <t>V5A71001</t>
  </si>
  <si>
    <t>COH Musc Pallida Essence de Parfum</t>
  </si>
  <si>
    <t>COH MU FOU CUIR</t>
  </si>
  <si>
    <t>V5A71002</t>
  </si>
  <si>
    <t>COH Musc Pallida Fourreau cuir</t>
  </si>
  <si>
    <t>COH MU AUT</t>
  </si>
  <si>
    <t>V5A71090</t>
  </si>
  <si>
    <t>COH Musc Pallida Autres</t>
  </si>
  <si>
    <t>V5A711</t>
  </si>
  <si>
    <t>Hermessence Myrrhe Eglantine</t>
  </si>
  <si>
    <t>V5A71101</t>
  </si>
  <si>
    <t>COH Myrrhe Eglantine Eau de Toilette</t>
  </si>
  <si>
    <t>COH ME FOU CUIR</t>
  </si>
  <si>
    <t>V5A71102</t>
  </si>
  <si>
    <t>COH Myrrhe Eglantine Fourreau cuir</t>
  </si>
  <si>
    <t>COH ME AUT</t>
  </si>
  <si>
    <t>V5A71190</t>
  </si>
  <si>
    <t>COH Myrrhe Eglantine Autres</t>
  </si>
  <si>
    <t>V5A712</t>
  </si>
  <si>
    <t>Hermessence Osmanthe Yunnan</t>
  </si>
  <si>
    <t>V5A71201</t>
  </si>
  <si>
    <t>COH Osmanthe Yunnan Eau de Toilette</t>
  </si>
  <si>
    <t>COH OY FOU CUIR</t>
  </si>
  <si>
    <t>V5A71202</t>
  </si>
  <si>
    <t>COH Osmanthe Yunnan Fourreau cuir</t>
  </si>
  <si>
    <t>COH OY AUT</t>
  </si>
  <si>
    <t>V5A71290</t>
  </si>
  <si>
    <t>COH Osmanthe Yunnan Autres</t>
  </si>
  <si>
    <t>V5A713</t>
  </si>
  <si>
    <t>Hermessence Paprika Brasil</t>
  </si>
  <si>
    <t>V5A71301</t>
  </si>
  <si>
    <t>COH Paprika Brasil Eau de Toilette</t>
  </si>
  <si>
    <t>COH PB FOU CUIR</t>
  </si>
  <si>
    <t>V5A71302</t>
  </si>
  <si>
    <t>COH Paprika Brasil Fourreau cuir</t>
  </si>
  <si>
    <t>COH PB AUT</t>
  </si>
  <si>
    <t>V5A71390</t>
  </si>
  <si>
    <t>COH Paprika Brasil Autres</t>
  </si>
  <si>
    <t>V5A714</t>
  </si>
  <si>
    <t>Hermessence Poivre Samarcande</t>
  </si>
  <si>
    <t>V5A71401</t>
  </si>
  <si>
    <t>COH Poivre Samarcande Eau de Toilette</t>
  </si>
  <si>
    <t>COH PS FOU CUIR</t>
  </si>
  <si>
    <t>V5A71402</t>
  </si>
  <si>
    <t>COH Poivre Samarcande Fourreau cuir</t>
  </si>
  <si>
    <t>COH PS AUT</t>
  </si>
  <si>
    <t>V5A71490</t>
  </si>
  <si>
    <t>COH Poivre Samarcande Autres</t>
  </si>
  <si>
    <t>V5A715</t>
  </si>
  <si>
    <t>Hermessence Rose Ikebana</t>
  </si>
  <si>
    <t>V5A71501</t>
  </si>
  <si>
    <t>COH Rose Ikebana Eau de Toilette</t>
  </si>
  <si>
    <t>COH RI FOU CUIR</t>
  </si>
  <si>
    <t>V5A71502</t>
  </si>
  <si>
    <t>COH Rose Ikebana Fourreau cuir</t>
  </si>
  <si>
    <t>COH RI AUT</t>
  </si>
  <si>
    <t>V5A71590</t>
  </si>
  <si>
    <t>COH Rose Ikebana Autres</t>
  </si>
  <si>
    <t>V5A716</t>
  </si>
  <si>
    <t>Hermessence Santal Massoïa</t>
  </si>
  <si>
    <t>V5A71601</t>
  </si>
  <si>
    <t>COH Santal Massoïa Eau de Toilette</t>
  </si>
  <si>
    <t>COH SM FOU CUIR</t>
  </si>
  <si>
    <t>V5A71602</t>
  </si>
  <si>
    <t>COH Santal Massoïa Fourreau cuir</t>
  </si>
  <si>
    <t>COH SM AUT</t>
  </si>
  <si>
    <t>V5A71690</t>
  </si>
  <si>
    <t>COH Santal Massoïa Autres</t>
  </si>
  <si>
    <t>V5A717</t>
  </si>
  <si>
    <t>Hermessence Vanille Galante</t>
  </si>
  <si>
    <t>V5A71701</t>
  </si>
  <si>
    <t>COH Vanille Galante Eau de Toilette</t>
  </si>
  <si>
    <t>COH VG FOU CUIR</t>
  </si>
  <si>
    <t>V5A71702</t>
  </si>
  <si>
    <t>COH Vanille Galante Fourreau cuir</t>
  </si>
  <si>
    <t>COH VG AUT</t>
  </si>
  <si>
    <t>V5A71790</t>
  </si>
  <si>
    <t>COH Vanille Galante Autres</t>
  </si>
  <si>
    <t>V5A718</t>
  </si>
  <si>
    <t>Hermessence Vétiver Tonka</t>
  </si>
  <si>
    <t>V5A71801</t>
  </si>
  <si>
    <t>COH Vétiver Tonka Eau de Toilette</t>
  </si>
  <si>
    <t>COH VT FOU CUIR</t>
  </si>
  <si>
    <t>V5A71802</t>
  </si>
  <si>
    <t>COH Vétiver Tonka Fourreau cuir</t>
  </si>
  <si>
    <t>COH VT AUT</t>
  </si>
  <si>
    <t>V5A71890</t>
  </si>
  <si>
    <t>COH Vétiver Tonka Autres</t>
  </si>
  <si>
    <t>V5A799</t>
  </si>
  <si>
    <t>Hermessence Toutes Lignes</t>
  </si>
  <si>
    <t>COH TOU</t>
  </si>
  <si>
    <t>V5A79980</t>
  </si>
  <si>
    <t>COH Toutes Lignes</t>
  </si>
  <si>
    <t>Hermessence Toutes Lignes Autres</t>
  </si>
  <si>
    <t>COH AUT</t>
  </si>
  <si>
    <t>V5A79990</t>
  </si>
  <si>
    <t>COH Toutes Lignes Autres</t>
  </si>
  <si>
    <t>V5A8</t>
  </si>
  <si>
    <t>Les Parfums Jardin</t>
  </si>
  <si>
    <t>V5A801</t>
  </si>
  <si>
    <t>V5A80101</t>
  </si>
  <si>
    <t>JML Eau de Toilette</t>
  </si>
  <si>
    <t>Le Jardin de Monsieur Li Autres</t>
  </si>
  <si>
    <t>JML AUT</t>
  </si>
  <si>
    <t>V5A80190</t>
  </si>
  <si>
    <t>JML Autres</t>
  </si>
  <si>
    <t>V5A802</t>
  </si>
  <si>
    <t>V5A80201</t>
  </si>
  <si>
    <t>JSN Eau de Toilette</t>
  </si>
  <si>
    <t>Un Jardin sur le Nil Autres</t>
  </si>
  <si>
    <t>JSN AUT</t>
  </si>
  <si>
    <t>V5A80290</t>
  </si>
  <si>
    <t>JSN Autres</t>
  </si>
  <si>
    <t>JSN DER</t>
  </si>
  <si>
    <t>V5A80220</t>
  </si>
  <si>
    <t>JSN Dérivés</t>
  </si>
  <si>
    <t>V5A803</t>
  </si>
  <si>
    <t>V5A80301</t>
  </si>
  <si>
    <t>JEM Eau de Toilette</t>
  </si>
  <si>
    <t>Un Jardin en Méditerranée Autres</t>
  </si>
  <si>
    <t>JEM AUT</t>
  </si>
  <si>
    <t>V5A80390</t>
  </si>
  <si>
    <t>JEM Autres</t>
  </si>
  <si>
    <t>V5A804</t>
  </si>
  <si>
    <t>V5A80401</t>
  </si>
  <si>
    <t>JAM Eau de Toilette</t>
  </si>
  <si>
    <t>Un Jardin après la Mousson Autres</t>
  </si>
  <si>
    <t>JAM AUT</t>
  </si>
  <si>
    <t>V5A80490</t>
  </si>
  <si>
    <t>JAM Autres</t>
  </si>
  <si>
    <t>V5A805</t>
  </si>
  <si>
    <t>V5A80501</t>
  </si>
  <si>
    <t>JST Eau de Toilette</t>
  </si>
  <si>
    <t>Un Jardin sur le Toit Dérivés</t>
  </si>
  <si>
    <t>JST DER</t>
  </si>
  <si>
    <t>V5A80502</t>
  </si>
  <si>
    <t>JST Dérivés</t>
  </si>
  <si>
    <t>Un Jardin sur le Toit Autres</t>
  </si>
  <si>
    <t>JST AUT</t>
  </si>
  <si>
    <t>V5A80590</t>
  </si>
  <si>
    <t>JST Autres</t>
  </si>
  <si>
    <t>V5A806</t>
  </si>
  <si>
    <t>V5A80601</t>
  </si>
  <si>
    <t>JSL Eau de Toilette</t>
  </si>
  <si>
    <t>Un Jardin sur la Lagune Autres</t>
  </si>
  <si>
    <t>JSL AUT</t>
  </si>
  <si>
    <t>V5A80690</t>
  </si>
  <si>
    <t>JSL Autres</t>
  </si>
  <si>
    <t>V5A899</t>
  </si>
  <si>
    <t>Collection Jardin Autres</t>
  </si>
  <si>
    <t>JARD TOU</t>
  </si>
  <si>
    <t>V5A89980</t>
  </si>
  <si>
    <t>Jardin Toutes Lignes</t>
  </si>
  <si>
    <t>JARD AUT</t>
  </si>
  <si>
    <t>V5A89990</t>
  </si>
  <si>
    <t>Jardin Toutes Lignes Autres</t>
  </si>
  <si>
    <t>V5B4</t>
  </si>
  <si>
    <t>V5B401</t>
  </si>
  <si>
    <t>Parfum Maison</t>
  </si>
  <si>
    <t>V5B40101</t>
  </si>
  <si>
    <t>V5B5</t>
  </si>
  <si>
    <t>Boitier cuir</t>
  </si>
  <si>
    <t>V5B501</t>
  </si>
  <si>
    <t>V5B50101</t>
  </si>
  <si>
    <t>BOIT CUIR AUT</t>
  </si>
  <si>
    <t>V5B50190</t>
  </si>
  <si>
    <t>Boitier cuir Autres</t>
  </si>
  <si>
    <t>V5B6</t>
  </si>
  <si>
    <t>Coffrets Miniatures &amp; Nomades</t>
  </si>
  <si>
    <t>V5B601</t>
  </si>
  <si>
    <t>Coffrets miniatures</t>
  </si>
  <si>
    <t>JARD MIN</t>
  </si>
  <si>
    <t>V5B60101</t>
  </si>
  <si>
    <t>Parfums Jardin Miniatures</t>
  </si>
  <si>
    <t>COL MIN</t>
  </si>
  <si>
    <t>V5B60102</t>
  </si>
  <si>
    <t>Collection Colognes Miniatures</t>
  </si>
  <si>
    <t>TOU MIN</t>
  </si>
  <si>
    <t>V5B60180</t>
  </si>
  <si>
    <t>Miniatures Autres</t>
  </si>
  <si>
    <t>TDH MIN</t>
  </si>
  <si>
    <t>V5B60103</t>
  </si>
  <si>
    <t>TDH Miniatures</t>
  </si>
  <si>
    <t>V5B602</t>
  </si>
  <si>
    <t>Nomades</t>
  </si>
  <si>
    <t>JARD NOMAD</t>
  </si>
  <si>
    <t>V5B60201</t>
  </si>
  <si>
    <t>Parfums Jardin Nomade</t>
  </si>
  <si>
    <t>CCH NOMAD</t>
  </si>
  <si>
    <t>V5B60202</t>
  </si>
  <si>
    <t>Collection Cologne Nomade</t>
  </si>
  <si>
    <t>TOU NOMAD</t>
  </si>
  <si>
    <t>V5B60280</t>
  </si>
  <si>
    <t>Nomades Autres</t>
  </si>
  <si>
    <t>V5Z9</t>
  </si>
  <si>
    <t>Autres parfums</t>
  </si>
  <si>
    <t>V5Z999</t>
  </si>
  <si>
    <t>Ligne commune</t>
  </si>
  <si>
    <t>VOY EDP</t>
  </si>
  <si>
    <t>V5Z99901</t>
  </si>
  <si>
    <t>Ligne commune (CAL Fleur Médit)</t>
  </si>
  <si>
    <t>V5Z99980</t>
  </si>
  <si>
    <t>TOU AUT</t>
  </si>
  <si>
    <t>V5Z99990</t>
  </si>
  <si>
    <t>V9A1</t>
  </si>
  <si>
    <t>Article de gestion</t>
  </si>
  <si>
    <t>V9A101</t>
  </si>
  <si>
    <t>Article gestion</t>
  </si>
  <si>
    <t>V9A10101</t>
  </si>
  <si>
    <t>A définir</t>
  </si>
  <si>
    <t>V3A501</t>
  </si>
  <si>
    <t>Column25</t>
  </si>
  <si>
    <t>FOND</t>
  </si>
  <si>
    <t>COL</t>
  </si>
  <si>
    <t>Soin Homme</t>
  </si>
  <si>
    <t>V3A50102</t>
  </si>
  <si>
    <t>Créa NOM</t>
  </si>
  <si>
    <t>Niv 4</t>
  </si>
  <si>
    <t>Column12</t>
  </si>
  <si>
    <t>TWI GD</t>
  </si>
  <si>
    <t>TWI LC</t>
  </si>
  <si>
    <t>TWI SHP</t>
  </si>
  <si>
    <t>EDM LC</t>
  </si>
  <si>
    <t>JDH GD</t>
  </si>
  <si>
    <t>TDH GD</t>
  </si>
  <si>
    <t>TDH SHP</t>
  </si>
  <si>
    <t>VDH LAR</t>
  </si>
  <si>
    <t>VDH GD</t>
  </si>
  <si>
    <t>TWI SAV</t>
  </si>
  <si>
    <t>Appro</t>
  </si>
  <si>
    <t>24F GD CORPS</t>
  </si>
  <si>
    <t>HER15 PANC MOYEN 2017 X3</t>
  </si>
  <si>
    <t>HER15 MS SHOWCARD 2017 X3</t>
  </si>
  <si>
    <t>Hermessence HER15 Pancarte moyenne Edition Limitée 2017 X3</t>
  </si>
  <si>
    <t>Hermessence HER15 Showcard Medium Size 2017 Ltd Edition X3</t>
  </si>
  <si>
    <t>Modèle</t>
  </si>
  <si>
    <t>EAN</t>
  </si>
  <si>
    <t>Cellule B6</t>
  </si>
  <si>
    <t>CCH21 EDC</t>
  </si>
  <si>
    <t>CCH21</t>
  </si>
  <si>
    <t>Nouvelle Cologne 2021</t>
  </si>
  <si>
    <t>Eau de Cologne 2021</t>
  </si>
  <si>
    <t>Garniture (usg excl)</t>
  </si>
  <si>
    <t>MOUS</t>
  </si>
  <si>
    <t>CHEV</t>
  </si>
  <si>
    <t>HYD</t>
  </si>
  <si>
    <t>RAS</t>
  </si>
  <si>
    <t>VDB</t>
  </si>
  <si>
    <t>VDC</t>
  </si>
  <si>
    <t>VDD</t>
  </si>
  <si>
    <t>VDK</t>
  </si>
  <si>
    <t>VDI</t>
  </si>
  <si>
    <t>Nom complet</t>
  </si>
  <si>
    <t>Nom AUT</t>
  </si>
  <si>
    <t>Nom DER</t>
  </si>
  <si>
    <t>Nom utilisé</t>
  </si>
  <si>
    <t>Dérivés Bain</t>
  </si>
  <si>
    <t>V01 V03 V04</t>
  </si>
  <si>
    <t>V01P</t>
  </si>
  <si>
    <t>V01F</t>
  </si>
  <si>
    <t>V01G</t>
  </si>
  <si>
    <t>V04Q</t>
  </si>
  <si>
    <t>V03G</t>
  </si>
  <si>
    <t>ATELIER CDE PERSO 3*10ML</t>
  </si>
  <si>
    <t>ATELIER CDE PERSO 100ML + F</t>
  </si>
  <si>
    <t>ATELIER CDE PERSO 480ML</t>
  </si>
  <si>
    <t>FABRICAT° SS-TRAITANCE - Nomenclature</t>
  </si>
  <si>
    <t>FABRICAT° SS-TRAITANCE MAQ - Nomenclature</t>
  </si>
  <si>
    <t>NEGOCE PRODUITS GROUPE - Pas de nomenclature</t>
  </si>
  <si>
    <r>
      <t xml:space="preserve">Ne </t>
    </r>
    <r>
      <rPr>
        <b/>
        <sz val="10"/>
        <color rgb="FFFF0000"/>
        <rFont val="Century Gothic"/>
        <family val="2"/>
      </rPr>
      <t>jamais</t>
    </r>
    <r>
      <rPr>
        <sz val="10"/>
        <color theme="1"/>
        <rFont val="Century Gothic"/>
        <family val="2"/>
      </rPr>
      <t xml:space="preserve"> envoyer de fichier dont le </t>
    </r>
    <r>
      <rPr>
        <sz val="10"/>
        <color rgb="FFFF0000"/>
        <rFont val="Century Gothic"/>
        <family val="2"/>
      </rPr>
      <t xml:space="preserve">nombre de caractères </t>
    </r>
    <r>
      <rPr>
        <sz val="10"/>
        <color theme="1"/>
        <rFont val="Century Gothic"/>
        <family val="2"/>
      </rPr>
      <t xml:space="preserve">disponible est </t>
    </r>
    <r>
      <rPr>
        <sz val="10"/>
        <color rgb="FFFF0000"/>
        <rFont val="Century Gothic"/>
        <family val="2"/>
      </rPr>
      <t>négatif</t>
    </r>
    <r>
      <rPr>
        <sz val="10"/>
        <color theme="1"/>
        <rFont val="Century Gothic"/>
        <family val="2"/>
      </rPr>
      <t xml:space="preserve"> (sur fond rouge)</t>
    </r>
  </si>
  <si>
    <t>Hermès Articles Fabriqués au Vaudreuil (produit avec nomenclature)</t>
  </si>
  <si>
    <t>Hermès Articles Sous-traités (produit avec nomenclature)</t>
  </si>
  <si>
    <t>Hermès Articles de Négoce (pas de nomenclature : aucun composant fourni par HP)</t>
  </si>
  <si>
    <t>Vous pouvez extraire une base à jour avec Cognos,</t>
  </si>
  <si>
    <r>
      <t xml:space="preserve">Les données sont dorénavant saisies dans M3 par un Robot.
Merci de respecter strictement l'usage et le contenu des champs, sinon </t>
    </r>
    <r>
      <rPr>
        <b/>
        <i/>
        <sz val="16"/>
        <color rgb="FFFF0000"/>
        <rFont val="Century Gothic"/>
        <family val="2"/>
      </rPr>
      <t>on risque de bloquer le robot et la création</t>
    </r>
    <r>
      <rPr>
        <b/>
        <i/>
        <sz val="13"/>
        <color theme="1"/>
        <rFont val="Century Gothic"/>
        <family val="2"/>
      </rPr>
      <t>.</t>
    </r>
  </si>
  <si>
    <t>Accessoires (VENDUS : pinceaux …)</t>
  </si>
  <si>
    <t>X. XXXX</t>
  </si>
  <si>
    <t>TYPE ARTICLE</t>
  </si>
  <si>
    <t>LIBELLE</t>
  </si>
  <si>
    <t>SECTEUR ACTIVITE</t>
  </si>
  <si>
    <t>LIBELLE_1</t>
  </si>
  <si>
    <t>CLASSEMENT</t>
  </si>
  <si>
    <t>SUPER SECTEUR</t>
  </si>
  <si>
    <t>LIBELLE_2</t>
  </si>
  <si>
    <t>STOCKAGE</t>
  </si>
  <si>
    <t>GRP SECTEUR</t>
  </si>
  <si>
    <t>Groupe produit</t>
  </si>
  <si>
    <t>LIBELLE_3</t>
  </si>
  <si>
    <t>SUPER GRP PRODUIT</t>
  </si>
  <si>
    <t>LIBELLE_4</t>
  </si>
  <si>
    <t>CODE BNPE ASSOCIE</t>
  </si>
  <si>
    <t>CODE BNPE</t>
  </si>
  <si>
    <t>LIBELLE_5</t>
  </si>
  <si>
    <t>GROUPE APPRO</t>
  </si>
  <si>
    <t>LIBELLE_6</t>
  </si>
  <si>
    <t>SUPRE GROUPE APPRO</t>
  </si>
  <si>
    <t>LIBELLE_7</t>
  </si>
  <si>
    <t>GRP PRODUIT DEB</t>
  </si>
  <si>
    <t>GROUPE PRD FIN</t>
  </si>
  <si>
    <t>Column27</t>
  </si>
  <si>
    <t>Groupe article</t>
  </si>
  <si>
    <t>Libellé</t>
  </si>
  <si>
    <t>Type groupe article</t>
  </si>
  <si>
    <t>Libellé_8</t>
  </si>
  <si>
    <t>Super groupe article</t>
  </si>
  <si>
    <t>Libellé_9</t>
  </si>
  <si>
    <t>Column34</t>
  </si>
  <si>
    <t>Libellé_10</t>
  </si>
  <si>
    <t>HAF</t>
  </si>
  <si>
    <t>Produits Finis Hermès</t>
  </si>
  <si>
    <t xml:space="preserve"> </t>
  </si>
  <si>
    <t>H01</t>
  </si>
  <si>
    <t>HFE</t>
  </si>
  <si>
    <t>Féminin</t>
  </si>
  <si>
    <t>HGEN</t>
  </si>
  <si>
    <t>HA1</t>
  </si>
  <si>
    <t>HPV</t>
  </si>
  <si>
    <t>Produits vente</t>
  </si>
  <si>
    <t>B</t>
  </si>
  <si>
    <t>BASIQUE</t>
  </si>
  <si>
    <t>Alcools</t>
  </si>
  <si>
    <t>HC4</t>
  </si>
  <si>
    <t>H00</t>
  </si>
  <si>
    <t>Produits Hors Classes</t>
  </si>
  <si>
    <t>A</t>
  </si>
  <si>
    <t>Produits Finis</t>
  </si>
  <si>
    <t>G</t>
  </si>
  <si>
    <t>Obsolètes</t>
  </si>
  <si>
    <t>H1A</t>
  </si>
  <si>
    <t>HAN</t>
  </si>
  <si>
    <t>Produits Négoces Hermès</t>
  </si>
  <si>
    <t>H02</t>
  </si>
  <si>
    <t>HMA</t>
  </si>
  <si>
    <t>Masculin</t>
  </si>
  <si>
    <t>HA2</t>
  </si>
  <si>
    <t>P</t>
  </si>
  <si>
    <t>CEDF</t>
  </si>
  <si>
    <t>CADEAU/ECHANT/DEMO/FACTIC</t>
  </si>
  <si>
    <t>Produits Croisiere</t>
  </si>
  <si>
    <t>Classe A</t>
  </si>
  <si>
    <t>H1B</t>
  </si>
  <si>
    <t>Hermés days</t>
  </si>
  <si>
    <t>HAS</t>
  </si>
  <si>
    <t>Produits Sous-traités Hermès</t>
  </si>
  <si>
    <t>H03</t>
  </si>
  <si>
    <t>HA3</t>
  </si>
  <si>
    <t>E</t>
  </si>
  <si>
    <t>EDITION LIMITEE</t>
  </si>
  <si>
    <t>Produits Croisiere Classe B</t>
  </si>
  <si>
    <t>Classe B et C</t>
  </si>
  <si>
    <t>H1C</t>
  </si>
  <si>
    <t>Mother's day</t>
  </si>
  <si>
    <t>HBJ</t>
  </si>
  <si>
    <t>Jus Hermès</t>
  </si>
  <si>
    <t>H04</t>
  </si>
  <si>
    <t>HMX</t>
  </si>
  <si>
    <t>Mixte</t>
  </si>
  <si>
    <t>HEOV</t>
  </si>
  <si>
    <t>HA4</t>
  </si>
  <si>
    <t>N</t>
  </si>
  <si>
    <t>NOUVEAUTE</t>
  </si>
  <si>
    <t>Eau de Cologne / Fraicheur</t>
  </si>
  <si>
    <t>Produits Croisiere Classe C</t>
  </si>
  <si>
    <t>H1D</t>
  </si>
  <si>
    <t>Exclusif Mag.HE</t>
  </si>
  <si>
    <t>HBM</t>
  </si>
  <si>
    <t>Bases Mélanges  Labo Hermès</t>
  </si>
  <si>
    <t>H05</t>
  </si>
  <si>
    <t>HA5</t>
  </si>
  <si>
    <t>PHOT</t>
  </si>
  <si>
    <t>PROMOTIONNEL</t>
  </si>
  <si>
    <t>HBE</t>
  </si>
  <si>
    <t>Eau Délicate Alcool</t>
  </si>
  <si>
    <t>Produits "One Shot"</t>
  </si>
  <si>
    <t>D</t>
  </si>
  <si>
    <t>H1E</t>
  </si>
  <si>
    <t>Editions Limité</t>
  </si>
  <si>
    <t>HBS</t>
  </si>
  <si>
    <t>Article Semi-finis Hermès</t>
  </si>
  <si>
    <t>H06</t>
  </si>
  <si>
    <t>HC1</t>
  </si>
  <si>
    <t>HCE</t>
  </si>
  <si>
    <t>Aroma</t>
  </si>
  <si>
    <t>Produits en Lancement</t>
  </si>
  <si>
    <t>Lancement</t>
  </si>
  <si>
    <t>H1F</t>
  </si>
  <si>
    <t>Father's day</t>
  </si>
  <si>
    <t>HBT</t>
  </si>
  <si>
    <t>Article Semi-finis sous-traités Hermès</t>
  </si>
  <si>
    <t>H07</t>
  </si>
  <si>
    <t>HC2</t>
  </si>
  <si>
    <t>Dérivés</t>
  </si>
  <si>
    <t>Produits Contrats</t>
  </si>
  <si>
    <t>F</t>
  </si>
  <si>
    <t>Contrats Hotels</t>
  </si>
  <si>
    <t>H1G</t>
  </si>
  <si>
    <t>HCC</t>
  </si>
  <si>
    <t>Composants Hors Labo. Hermès</t>
  </si>
  <si>
    <t>H08</t>
  </si>
  <si>
    <t>HC3</t>
  </si>
  <si>
    <t>Aérosols</t>
  </si>
  <si>
    <t>H10</t>
  </si>
  <si>
    <t>PLV Fabriques</t>
  </si>
  <si>
    <t>H</t>
  </si>
  <si>
    <t>PLV / Marketing</t>
  </si>
  <si>
    <t>H1H</t>
  </si>
  <si>
    <t>HDM</t>
  </si>
  <si>
    <t>Matières Premières Labo Hermès</t>
  </si>
  <si>
    <t>H09</t>
  </si>
  <si>
    <t>HBI</t>
  </si>
  <si>
    <t>Divers Produits Mag. Hermès</t>
  </si>
  <si>
    <t>H15</t>
  </si>
  <si>
    <t>Article Presse/MKT Fabriqué</t>
  </si>
  <si>
    <t>H99</t>
  </si>
  <si>
    <t>HED</t>
  </si>
  <si>
    <t>Divers Hermès</t>
  </si>
  <si>
    <t>HHER</t>
  </si>
  <si>
    <t>HE1</t>
  </si>
  <si>
    <t>HPL</t>
  </si>
  <si>
    <t>PLV/Marketing</t>
  </si>
  <si>
    <t>H18</t>
  </si>
  <si>
    <t>PF Sans Prevs à Conserver</t>
  </si>
  <si>
    <t>Obsoletes</t>
  </si>
  <si>
    <t>H11</t>
  </si>
  <si>
    <t>JARDIN SUR LE NIL</t>
  </si>
  <si>
    <t>HJAR</t>
  </si>
  <si>
    <t>HE2</t>
  </si>
  <si>
    <t>PLV sans produit</t>
  </si>
  <si>
    <t>Le code N est utilisé pour les B en première année</t>
  </si>
  <si>
    <t>HFA</t>
  </si>
  <si>
    <t>Accessoires de vente</t>
  </si>
  <si>
    <t>H19</t>
  </si>
  <si>
    <t>Produits Abandonnés</t>
  </si>
  <si>
    <t>H12</t>
  </si>
  <si>
    <t>JARDIN EN MEDITERRANEE</t>
  </si>
  <si>
    <t>HE3</t>
  </si>
  <si>
    <t>PLV avec produits</t>
  </si>
  <si>
    <t>selon une liste fournie par la direction des opérations</t>
  </si>
  <si>
    <t>HFB</t>
  </si>
  <si>
    <t>H20</t>
  </si>
  <si>
    <t>Semi-Ouvré</t>
  </si>
  <si>
    <t>Encours</t>
  </si>
  <si>
    <t>Semi-Finis</t>
  </si>
  <si>
    <t>H14</t>
  </si>
  <si>
    <t>HTDH</t>
  </si>
  <si>
    <t>HE4</t>
  </si>
  <si>
    <t>HFC</t>
  </si>
  <si>
    <t>Vitrines</t>
  </si>
  <si>
    <t>H21</t>
  </si>
  <si>
    <t>Semi Fini Realisé en Atelier</t>
  </si>
  <si>
    <t>HKCA</t>
  </si>
  <si>
    <t>HS1</t>
  </si>
  <si>
    <t>HES</t>
  </si>
  <si>
    <t>Eléments Séparés</t>
  </si>
  <si>
    <t>HFD</t>
  </si>
  <si>
    <t>Duratrans</t>
  </si>
  <si>
    <t>H22</t>
  </si>
  <si>
    <t>SEMI-FINIS</t>
  </si>
  <si>
    <t>H16</t>
  </si>
  <si>
    <t>H24F</t>
  </si>
  <si>
    <t>HS2</t>
  </si>
  <si>
    <t>Autres PLV</t>
  </si>
  <si>
    <t>H28</t>
  </si>
  <si>
    <t>SEMI FINI EN ANOMALIE</t>
  </si>
  <si>
    <t>H17</t>
  </si>
  <si>
    <t>HEDM</t>
  </si>
  <si>
    <t>HS3</t>
  </si>
  <si>
    <t>HFG</t>
  </si>
  <si>
    <t>Imprimés Consommateurs</t>
  </si>
  <si>
    <t>H29</t>
  </si>
  <si>
    <t>HS4</t>
  </si>
  <si>
    <t>HFH</t>
  </si>
  <si>
    <t>Matériel Presse</t>
  </si>
  <si>
    <t>H31</t>
  </si>
  <si>
    <t>JARDIN APRES LA MOUSSON</t>
  </si>
  <si>
    <t>HFI</t>
  </si>
  <si>
    <t>Imprimés Formation</t>
  </si>
  <si>
    <t>H32</t>
  </si>
  <si>
    <t>HCOL</t>
  </si>
  <si>
    <t>HFJ</t>
  </si>
  <si>
    <t>Accessoires Formation/Ventes</t>
  </si>
  <si>
    <t>H33</t>
  </si>
  <si>
    <t>FORMULE SEMI-OUVERTE</t>
  </si>
  <si>
    <t>HVDH</t>
  </si>
  <si>
    <t>HLA</t>
  </si>
  <si>
    <t>HELS</t>
  </si>
  <si>
    <t>ELEMENTS SEPARES</t>
  </si>
  <si>
    <t>H34</t>
  </si>
  <si>
    <t>BASE COSMETIQUE FAB. JUS</t>
  </si>
  <si>
    <t>HLB</t>
  </si>
  <si>
    <t>H39</t>
  </si>
  <si>
    <t>H23</t>
  </si>
  <si>
    <t>HJDH</t>
  </si>
  <si>
    <t>HLC</t>
  </si>
  <si>
    <t>H50</t>
  </si>
  <si>
    <t>C</t>
  </si>
  <si>
    <t>ARTICLES CONDITIONNEMENT</t>
  </si>
  <si>
    <t>CROISIERES CATALOGUE / CONTRAT</t>
  </si>
  <si>
    <t>H24</t>
  </si>
  <si>
    <t>JARDIN SUR LE TOIT</t>
  </si>
  <si>
    <t>HLD</t>
  </si>
  <si>
    <t>H51</t>
  </si>
  <si>
    <t>ELEMENTS SEPARES CAT CLASSE A</t>
  </si>
  <si>
    <t>ARTICLES CONDITONNEMENT</t>
  </si>
  <si>
    <t>PROMOTIONNELS</t>
  </si>
  <si>
    <t>H25</t>
  </si>
  <si>
    <t>New Classique</t>
  </si>
  <si>
    <t>HLE</t>
  </si>
  <si>
    <t>H55</t>
  </si>
  <si>
    <t>LANCEMENTS</t>
  </si>
  <si>
    <t>H26</t>
  </si>
  <si>
    <t>JARDIN DE MONSIEUR LI</t>
  </si>
  <si>
    <t>HLF</t>
  </si>
  <si>
    <t>H59</t>
  </si>
  <si>
    <t>ELEMENTS SEPARES ABANDONNES</t>
  </si>
  <si>
    <t>OBSOLETES</t>
  </si>
  <si>
    <t>H27</t>
  </si>
  <si>
    <t>HLG</t>
  </si>
  <si>
    <t>H60</t>
  </si>
  <si>
    <t>HLH</t>
  </si>
  <si>
    <t>H61</t>
  </si>
  <si>
    <t>PRODUITS NEGOCES CROISIERE</t>
  </si>
  <si>
    <t>PRODUITS FINIS</t>
  </si>
  <si>
    <t>PLV / MARKETING</t>
  </si>
  <si>
    <t>H62</t>
  </si>
  <si>
    <t>PRODUITS MARKETING FORMATION</t>
  </si>
  <si>
    <t>*</t>
  </si>
  <si>
    <t>H30</t>
  </si>
  <si>
    <t>HMB</t>
  </si>
  <si>
    <t>H63</t>
  </si>
  <si>
    <t>PRODUITS NEGOCES LANCEMENT</t>
  </si>
  <si>
    <t>GALOP D'HERMES</t>
  </si>
  <si>
    <t>HGDH</t>
  </si>
  <si>
    <t>HMC</t>
  </si>
  <si>
    <t>H64</t>
  </si>
  <si>
    <t>PRODUITS NEGOCES AUTRE</t>
  </si>
  <si>
    <t>FH17</t>
  </si>
  <si>
    <t>HMD</t>
  </si>
  <si>
    <t>H65</t>
  </si>
  <si>
    <t>PRODUITS PLV INSTITUTIONNELLE</t>
  </si>
  <si>
    <t>HME</t>
  </si>
  <si>
    <t>H66</t>
  </si>
  <si>
    <t>PRODUITS PLV LANCEMENT</t>
  </si>
  <si>
    <t>HMF</t>
  </si>
  <si>
    <t>H70</t>
  </si>
  <si>
    <t>H89</t>
  </si>
  <si>
    <t>HMG</t>
  </si>
  <si>
    <t>H71</t>
  </si>
  <si>
    <t>H98</t>
  </si>
  <si>
    <t>HMH</t>
  </si>
  <si>
    <t>H72</t>
  </si>
  <si>
    <t>HMI</t>
  </si>
  <si>
    <t>H74</t>
  </si>
  <si>
    <t>BASE COSMETIQUE MATIERE PREMI.</t>
  </si>
  <si>
    <t>HMJ</t>
  </si>
  <si>
    <t>H79</t>
  </si>
  <si>
    <t>HMK</t>
  </si>
  <si>
    <t>H80</t>
  </si>
  <si>
    <t>HML</t>
  </si>
  <si>
    <t>HMM</t>
  </si>
  <si>
    <t>HMN</t>
  </si>
  <si>
    <t>HMO</t>
  </si>
  <si>
    <t>HMQ</t>
  </si>
  <si>
    <t>HMS</t>
  </si>
  <si>
    <t>HNA</t>
  </si>
  <si>
    <t>HNB</t>
  </si>
  <si>
    <t>HNC</t>
  </si>
  <si>
    <t>HTB</t>
  </si>
  <si>
    <t>HTC</t>
  </si>
  <si>
    <t>EQUIPEMENT</t>
  </si>
  <si>
    <t>HTD</t>
  </si>
  <si>
    <t>HTE</t>
  </si>
  <si>
    <t>IMPRESSION</t>
  </si>
  <si>
    <t>HTF</t>
  </si>
  <si>
    <t>HTG</t>
  </si>
  <si>
    <t>HTH</t>
  </si>
  <si>
    <t>HTI</t>
  </si>
  <si>
    <t>HTJ</t>
  </si>
  <si>
    <t>HVA</t>
  </si>
  <si>
    <t>H96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</si>
</sst>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
    <numFmt numFmtId="165" formatCode="00000000"/>
    <numFmt numFmtId="166" formatCode="0000000000000"/>
  </numFmts>
  <fonts count="88">
    <font>
      <sz val="10"/>
      <color theme="1"/>
      <name val="Century Gothic"/>
      <family val="2"/>
    </font>
    <font>
      <b/>
      <sz val="10"/>
      <color theme="1"/>
      <name val="Century Gothic"/>
      <family val="2"/>
    </font>
    <font>
      <b/>
      <sz val="10"/>
      <color rgb="FFFF0000"/>
      <name val="Century Gothic"/>
      <family val="2"/>
    </font>
    <font>
      <b/>
      <sz val="11"/>
      <color rgb="FFFF0000"/>
      <name val="Century Gothic"/>
      <family val="2"/>
    </font>
    <font>
      <sz val="11"/>
      <color theme="1"/>
      <name val="Century Gothic"/>
      <family val="2"/>
    </font>
    <font>
      <i/>
      <sz val="11"/>
      <color theme="1"/>
      <name val="Century Gothic"/>
      <family val="2"/>
    </font>
    <font>
      <b/>
      <u/>
      <sz val="10"/>
      <color theme="1"/>
      <name val="Century Gothic"/>
      <family val="2"/>
    </font>
    <font>
      <b/>
      <sz val="12"/>
      <color theme="1"/>
      <name val="Century Gothic"/>
      <family val="2"/>
    </font>
    <font>
      <sz val="10"/>
      <name val="Arial"/>
      <family val="2"/>
    </font>
    <font>
      <sz val="11"/>
      <name val="Arial"/>
      <family val="2"/>
    </font>
    <font>
      <b/>
      <sz val="11"/>
      <color indexed="10"/>
      <name val="Arial"/>
      <family val="2"/>
    </font>
    <font>
      <b/>
      <sz val="48"/>
      <color indexed="10"/>
      <name val="Arial"/>
      <family val="2"/>
    </font>
    <font>
      <b/>
      <sz val="11"/>
      <name val="Arial"/>
      <family val="2"/>
    </font>
    <font>
      <b/>
      <u/>
      <sz val="10"/>
      <name val="Times New Roman"/>
      <family val="1"/>
    </font>
    <font>
      <b/>
      <u/>
      <sz val="11"/>
      <name val="Arial"/>
      <family val="2"/>
    </font>
    <font>
      <b/>
      <sz val="18"/>
      <color indexed="10"/>
      <name val="Times New Roman"/>
      <family val="1"/>
    </font>
    <font>
      <b/>
      <i/>
      <sz val="12"/>
      <color theme="1"/>
      <name val="Century Gothic"/>
      <family val="2"/>
    </font>
    <font>
      <u/>
      <sz val="10"/>
      <color theme="1"/>
      <name val="Century Gothic"/>
      <family val="2"/>
    </font>
    <font>
      <b/>
      <u/>
      <sz val="18"/>
      <color rgb="FF00B0F0"/>
      <name val="Times New Roman"/>
      <family val="1"/>
    </font>
    <font>
      <sz val="10"/>
      <color rgb="FFFF0000"/>
      <name val="Century Gothic"/>
      <family val="2"/>
    </font>
    <font>
      <b/>
      <sz val="14"/>
      <color theme="0"/>
      <name val="Century Gothic"/>
      <family val="2"/>
    </font>
    <font>
      <b/>
      <sz val="12"/>
      <color rgb="FFFF0000"/>
      <name val="Century Gothic"/>
      <family val="2"/>
    </font>
    <font>
      <b/>
      <sz val="10"/>
      <name val="Century Gothic"/>
      <family val="2"/>
    </font>
    <font>
      <b/>
      <sz val="12"/>
      <color theme="0"/>
      <name val="Century Gothic"/>
      <family val="2"/>
    </font>
    <font>
      <sz val="12"/>
      <name val="Century Gothic"/>
      <family val="2"/>
    </font>
    <font>
      <b/>
      <sz val="16"/>
      <color theme="0"/>
      <name val="Century Gothic"/>
      <family val="2"/>
    </font>
    <font>
      <sz val="12"/>
      <color theme="1"/>
      <name val="Century Gothic"/>
      <family val="2"/>
    </font>
    <font>
      <b/>
      <sz val="14"/>
      <color rgb="FFFF0000"/>
      <name val="Century Gothic"/>
      <family val="2"/>
    </font>
    <font>
      <b/>
      <sz val="11"/>
      <color theme="1"/>
      <name val="Century Gothic"/>
      <family val="2"/>
    </font>
    <font>
      <b/>
      <sz val="14"/>
      <color theme="1"/>
      <name val="Century Gothic"/>
      <family val="2"/>
    </font>
    <font>
      <b/>
      <sz val="14"/>
      <color theme="1"/>
      <name val="Wingdings"/>
      <charset val="2"/>
    </font>
    <font>
      <b/>
      <sz val="100"/>
      <color theme="1"/>
      <name val="Symbol"/>
      <family val="1"/>
      <charset val="2"/>
    </font>
    <font>
      <sz val="100"/>
      <color theme="1"/>
      <name val="Century Gothic"/>
      <family val="2"/>
    </font>
    <font>
      <b/>
      <sz val="11"/>
      <color theme="0"/>
      <name val="Century Gothic"/>
      <family val="2"/>
    </font>
    <font>
      <sz val="10"/>
      <color rgb="FF00B050"/>
      <name val="Century Gothic"/>
      <family val="2"/>
    </font>
    <font>
      <sz val="8"/>
      <color theme="1"/>
      <name val="Century Gothic"/>
      <family val="2"/>
    </font>
    <font>
      <b/>
      <sz val="16"/>
      <color rgb="FFFF0000"/>
      <name val="Century Gothic"/>
      <family val="2"/>
    </font>
    <font>
      <sz val="16"/>
      <color theme="1"/>
      <name val="Century Gothic"/>
      <family val="2"/>
    </font>
    <font>
      <b/>
      <u/>
      <sz val="10"/>
      <color rgb="FFFF0000"/>
      <name val="Century Gothic"/>
      <family val="2"/>
    </font>
    <font>
      <b/>
      <sz val="10"/>
      <color rgb="FF7030A0"/>
      <name val="Century Gothic"/>
      <family val="2"/>
    </font>
    <font>
      <b/>
      <sz val="11"/>
      <color rgb="FF00B0F0"/>
      <name val="Century Gothic"/>
      <family val="2"/>
    </font>
    <font>
      <b/>
      <u/>
      <sz val="12"/>
      <color rgb="FFFF0000"/>
      <name val="Century Gothic"/>
      <family val="2"/>
    </font>
    <font>
      <b/>
      <sz val="14"/>
      <color theme="3" tint="0.39997558519241921"/>
      <name val="Arial"/>
      <family val="2"/>
    </font>
    <font>
      <sz val="10"/>
      <name val="Lucida Handwriting"/>
      <family val="4"/>
    </font>
    <font>
      <sz val="11"/>
      <name val="Lucida Handwriting"/>
      <family val="4"/>
    </font>
    <font>
      <sz val="12"/>
      <name val="Lucida Handwriting"/>
      <family val="4"/>
    </font>
    <font>
      <u/>
      <sz val="11"/>
      <name val="Lucida Handwriting"/>
      <family val="4"/>
    </font>
    <font>
      <b/>
      <sz val="14"/>
      <name val="Arial"/>
      <family val="2"/>
    </font>
    <font>
      <sz val="36"/>
      <color rgb="FFFF00FF"/>
      <name val="Arial"/>
      <family val="2"/>
    </font>
    <font>
      <sz val="40"/>
      <color rgb="FFFF00FF"/>
      <name val="Arial"/>
      <family val="2"/>
    </font>
    <font>
      <b/>
      <sz val="36"/>
      <color rgb="FFFF00FF"/>
      <name val="Calibri"/>
      <family val="2"/>
      <scheme val="minor"/>
    </font>
    <font>
      <b/>
      <sz val="11"/>
      <color rgb="FFFF00FF"/>
      <name val="Arial"/>
      <family val="2"/>
    </font>
    <font>
      <sz val="18"/>
      <color rgb="FFFF00FF"/>
      <name val="Calibri"/>
      <family val="2"/>
      <scheme val="minor"/>
    </font>
    <font>
      <sz val="14"/>
      <name val="Arial"/>
      <family val="2"/>
    </font>
    <font>
      <sz val="14"/>
      <name val="Lucida Handwriting"/>
      <family val="4"/>
    </font>
    <font>
      <strike/>
      <sz val="14"/>
      <name val="Lucida Handwriting"/>
      <family val="4"/>
    </font>
    <font>
      <sz val="16"/>
      <color rgb="FFFF0000"/>
      <name val="Century Gothic"/>
      <family val="2"/>
    </font>
    <font>
      <b/>
      <sz val="12"/>
      <color rgb="FF00B0F0"/>
      <name val="Century Gothic"/>
      <family val="2"/>
    </font>
    <font>
      <sz val="10"/>
      <color rgb="FF0070C0"/>
      <name val="Century Gothic"/>
      <family val="2"/>
    </font>
    <font>
      <b/>
      <sz val="11"/>
      <name val="Century Gothic"/>
      <family val="2"/>
    </font>
    <font>
      <b/>
      <sz val="20"/>
      <color theme="0"/>
      <name val="Broadway"/>
      <family val="5"/>
    </font>
    <font>
      <b/>
      <sz val="20"/>
      <color theme="0"/>
      <name val="Lucida Handwriting"/>
      <family val="4"/>
    </font>
    <font>
      <b/>
      <sz val="28"/>
      <color rgb="FFFFFF00"/>
      <name val="Lucida Handwriting"/>
      <family val="4"/>
    </font>
    <font>
      <b/>
      <sz val="10"/>
      <color rgb="FF6600FF"/>
      <name val="Century Gothic"/>
      <family val="2"/>
    </font>
    <font>
      <sz val="11"/>
      <color rgb="FF6600FF"/>
      <name val="Century Gothic"/>
      <family val="2"/>
    </font>
    <font>
      <sz val="10"/>
      <color theme="0" tint="-0.249977111117893"/>
      <name val="Century Gothic"/>
      <family val="2"/>
    </font>
    <font>
      <sz val="11"/>
      <color theme="0" tint="-0.249977111117893"/>
      <name val="Century Gothic"/>
      <family val="2"/>
    </font>
    <font>
      <sz val="8"/>
      <color rgb="FF0070C0"/>
      <name val="Century Gothic"/>
      <family val="2"/>
    </font>
    <font>
      <sz val="16"/>
      <color rgb="FF0070C0"/>
      <name val="Century Gothic"/>
      <family val="2"/>
    </font>
    <font>
      <sz val="11"/>
      <color rgb="FFFF0000"/>
      <name val="Century Gothic"/>
      <family val="2"/>
    </font>
    <font>
      <b/>
      <sz val="11"/>
      <color rgb="FF0070C0"/>
      <name val="Century Gothic"/>
      <family val="2"/>
    </font>
    <font>
      <b/>
      <sz val="11"/>
      <color theme="1"/>
      <name val="Century Gothic"/>
      <family val="2"/>
      <charset val="2"/>
    </font>
    <font>
      <b/>
      <sz val="10"/>
      <color rgb="FF00B050"/>
      <name val="Century Gothic"/>
      <family val="2"/>
    </font>
    <font>
      <u/>
      <sz val="12"/>
      <color rgb="FFFF0000"/>
      <name val="Century Gothic"/>
      <family val="2"/>
    </font>
    <font>
      <sz val="11"/>
      <color rgb="FF9933FF"/>
      <name val="Century Gothic"/>
      <family val="2"/>
    </font>
    <font>
      <i/>
      <sz val="11"/>
      <color rgb="FF9933FF"/>
      <name val="Century Gothic"/>
      <family val="2"/>
    </font>
    <font>
      <i/>
      <sz val="16"/>
      <color rgb="FF00B0F0"/>
      <name val="Century Gothic"/>
      <family val="2"/>
    </font>
    <font>
      <b/>
      <sz val="9"/>
      <color indexed="81"/>
      <name val="Tahoma"/>
      <family val="2"/>
    </font>
    <font>
      <b/>
      <sz val="9"/>
      <color indexed="10"/>
      <name val="Tahoma"/>
      <family val="2"/>
    </font>
    <font>
      <b/>
      <strike/>
      <sz val="14"/>
      <color theme="3" tint="0.39997558519241921"/>
      <name val="Arial"/>
      <family val="2"/>
    </font>
    <font>
      <b/>
      <i/>
      <sz val="13"/>
      <color theme="1"/>
      <name val="Century Gothic"/>
      <family val="2"/>
    </font>
    <font>
      <b/>
      <sz val="14"/>
      <name val="Century Gothic"/>
      <family val="2"/>
    </font>
    <font>
      <b/>
      <u/>
      <sz val="14"/>
      <name val="Century Gothic"/>
      <family val="2"/>
    </font>
    <font>
      <b/>
      <sz val="12"/>
      <color theme="9" tint="-0.249977111117893"/>
      <name val="Century Gothic"/>
      <family val="2"/>
    </font>
    <font>
      <sz val="12"/>
      <color theme="1"/>
      <name val="Aharoni"/>
    </font>
    <font>
      <sz val="10"/>
      <color rgb="FFFF00FF"/>
      <name val="Century Gothic"/>
      <family val="2"/>
    </font>
    <font>
      <sz val="10"/>
      <name val="Century Gothic"/>
      <family val="2"/>
    </font>
    <font>
      <b/>
      <i/>
      <sz val="16"/>
      <color rgb="FFFF0000"/>
      <name val="Century Gothic"/>
      <family val="2"/>
    </font>
  </fonts>
  <fills count="11">
    <fill>
      <patternFill patternType="none"/>
    </fill>
    <fill>
      <patternFill patternType="gray125"/>
    </fill>
    <fill>
      <patternFill patternType="solid">
        <fgColor rgb="FFFF0000"/>
        <bgColor indexed="64"/>
      </patternFill>
    </fill>
    <fill>
      <patternFill patternType="solid">
        <fgColor theme="3" tint="0.39997558519241921"/>
        <bgColor indexed="64"/>
      </patternFill>
    </fill>
    <fill>
      <patternFill patternType="solid">
        <fgColor theme="0"/>
        <bgColor indexed="64"/>
      </patternFill>
    </fill>
    <fill>
      <patternFill patternType="solid">
        <fgColor rgb="FF66CCFF"/>
        <bgColor indexed="64"/>
      </patternFill>
    </fill>
    <fill>
      <patternFill patternType="solid">
        <fgColor rgb="FFCCECFF"/>
        <bgColor indexed="64"/>
      </patternFill>
    </fill>
    <fill>
      <patternFill patternType="solid">
        <fgColor rgb="FF00B050"/>
        <bgColor indexed="64"/>
      </patternFill>
    </fill>
    <fill>
      <patternFill patternType="lightTrellis"/>
    </fill>
    <fill>
      <patternFill patternType="solid">
        <fgColor rgb="FF9933FF"/>
        <bgColor indexed="64"/>
      </patternFill>
    </fill>
    <fill>
      <patternFill patternType="lightUp"/>
    </fill>
  </fills>
  <borders count="4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medium">
        <color indexed="64"/>
      </left>
      <right style="thin">
        <color indexed="64"/>
      </right>
      <top style="dashed">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dashed">
        <color indexed="64"/>
      </top>
      <bottom style="medium">
        <color indexed="64"/>
      </bottom>
      <diagonal/>
    </border>
    <border>
      <left style="medium">
        <color indexed="64"/>
      </left>
      <right/>
      <top/>
      <bottom/>
      <diagonal/>
    </border>
    <border>
      <left style="medium">
        <color auto="1"/>
      </left>
      <right style="medium">
        <color auto="1"/>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ck">
        <color rgb="FF66CCFF"/>
      </left>
      <right/>
      <top style="thick">
        <color rgb="FF66CCFF"/>
      </top>
      <bottom/>
      <diagonal/>
    </border>
    <border>
      <left/>
      <right/>
      <top style="thick">
        <color rgb="FF66CCFF"/>
      </top>
      <bottom/>
      <diagonal/>
    </border>
    <border>
      <left/>
      <right style="thick">
        <color rgb="FF66CCFF"/>
      </right>
      <top style="thick">
        <color rgb="FF66CCFF"/>
      </top>
      <bottom/>
      <diagonal/>
    </border>
    <border>
      <left style="thick">
        <color rgb="FF66CCFF"/>
      </left>
      <right/>
      <top/>
      <bottom/>
      <diagonal/>
    </border>
    <border>
      <left/>
      <right style="thick">
        <color rgb="FF66CCFF"/>
      </right>
      <top/>
      <bottom/>
      <diagonal/>
    </border>
    <border>
      <left style="thick">
        <color rgb="FF66CCFF"/>
      </left>
      <right/>
      <top/>
      <bottom style="thick">
        <color rgb="FF66CCFF"/>
      </bottom>
      <diagonal/>
    </border>
    <border>
      <left/>
      <right/>
      <top/>
      <bottom style="thick">
        <color rgb="FF66CCFF"/>
      </bottom>
      <diagonal/>
    </border>
    <border>
      <left/>
      <right style="thick">
        <color rgb="FF66CCFF"/>
      </right>
      <top/>
      <bottom style="thick">
        <color rgb="FF66CCFF"/>
      </bottom>
      <diagonal/>
    </border>
    <border>
      <left style="thin">
        <color rgb="FF6600FF"/>
      </left>
      <right style="thin">
        <color rgb="FF6600FF"/>
      </right>
      <top style="medium">
        <color rgb="FF6600FF"/>
      </top>
      <bottom/>
      <diagonal/>
    </border>
    <border>
      <left style="medium">
        <color rgb="FF6600FF"/>
      </left>
      <right style="thin">
        <color rgb="FF6600FF"/>
      </right>
      <top style="medium">
        <color rgb="FF6600FF"/>
      </top>
      <bottom/>
      <diagonal/>
    </border>
    <border>
      <left style="thin">
        <color rgb="FF6600FF"/>
      </left>
      <right style="medium">
        <color rgb="FF6600FF"/>
      </right>
      <top style="medium">
        <color rgb="FF6600FF"/>
      </top>
      <bottom/>
      <diagonal/>
    </border>
  </borders>
  <cellStyleXfs count="2">
    <xf numFmtId="0" fontId="0" fillId="0" borderId="0"/>
    <xf numFmtId="0" fontId="8" fillId="0" borderId="0"/>
  </cellStyleXfs>
  <cellXfs count="253">
    <xf numFmtId="0" fontId="0" fillId="0" borderId="0" xfId="0"/>
    <xf numFmtId="0" fontId="1" fillId="0" borderId="0" xfId="0" applyFont="1" applyAlignment="1">
      <alignment horizontal="center" vertical="center" wrapText="1"/>
    </xf>
    <xf numFmtId="0" fontId="0" fillId="0" borderId="0" xfId="0" applyAlignment="1">
      <alignment horizontal="center"/>
    </xf>
    <xf numFmtId="0" fontId="1" fillId="0" borderId="1" xfId="0" applyFont="1" applyBorder="1" applyAlignment="1">
      <alignment horizontal="center" vertical="center" wrapText="1"/>
    </xf>
    <xf numFmtId="0" fontId="4" fillId="0" borderId="0" xfId="0" applyFont="1" applyAlignment="1">
      <alignmen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6" xfId="0" applyFont="1" applyBorder="1" applyAlignment="1">
      <alignment horizontal="center" vertical="center" wrapText="1"/>
    </xf>
    <xf numFmtId="0" fontId="0" fillId="0" borderId="0" xfId="0"/>
    <xf numFmtId="0" fontId="6" fillId="0" borderId="0" xfId="0" applyFont="1"/>
    <xf numFmtId="0" fontId="7" fillId="0" borderId="0" xfId="0" applyFont="1"/>
    <xf numFmtId="0" fontId="0" fillId="0" borderId="0" xfId="0" applyAlignment="1">
      <alignment horizontal="center" vertical="center"/>
    </xf>
    <xf numFmtId="0" fontId="8" fillId="0" borderId="0" xfId="1"/>
    <xf numFmtId="0" fontId="8" fillId="0" borderId="0" xfId="1" applyFont="1"/>
    <xf numFmtId="0" fontId="9" fillId="0" borderId="0" xfId="1" applyFont="1"/>
    <xf numFmtId="0" fontId="9" fillId="0" borderId="0" xfId="1" applyFont="1" applyAlignment="1">
      <alignment vertical="center"/>
    </xf>
    <xf numFmtId="0" fontId="8" fillId="0" borderId="0" xfId="1" applyAlignment="1">
      <alignment vertical="center"/>
    </xf>
    <xf numFmtId="0" fontId="12" fillId="0" borderId="0" xfId="1" applyFont="1" applyAlignment="1">
      <alignment vertical="center"/>
    </xf>
    <xf numFmtId="0" fontId="9" fillId="0" borderId="0" xfId="1" applyFont="1" applyAlignment="1">
      <alignment vertical="center" wrapText="1"/>
    </xf>
    <xf numFmtId="0" fontId="13" fillId="0" borderId="0" xfId="1" applyFont="1"/>
    <xf numFmtId="0" fontId="14" fillId="0" borderId="0" xfId="1" applyFont="1" applyAlignment="1">
      <alignment vertical="center"/>
    </xf>
    <xf numFmtId="0" fontId="9" fillId="0" borderId="0" xfId="1" applyFont="1" applyFill="1" applyAlignment="1">
      <alignment vertical="center"/>
    </xf>
    <xf numFmtId="0" fontId="14" fillId="0" borderId="0" xfId="1" applyFont="1"/>
    <xf numFmtId="0" fontId="19" fillId="0" borderId="0" xfId="0" applyFont="1"/>
    <xf numFmtId="0" fontId="4" fillId="0" borderId="13" xfId="0" applyFont="1" applyBorder="1" applyAlignment="1" applyProtection="1">
      <alignment vertical="center"/>
      <protection locked="0"/>
    </xf>
    <xf numFmtId="0" fontId="5" fillId="0" borderId="15" xfId="0" applyFont="1" applyBorder="1" applyAlignment="1" applyProtection="1">
      <alignment vertical="center"/>
      <protection locked="0"/>
    </xf>
    <xf numFmtId="0" fontId="0" fillId="3" borderId="18" xfId="0" applyFill="1" applyBorder="1"/>
    <xf numFmtId="0" fontId="0" fillId="3" borderId="19" xfId="0" applyFill="1" applyBorder="1"/>
    <xf numFmtId="0" fontId="22" fillId="0" borderId="0" xfId="0" applyFont="1"/>
    <xf numFmtId="0" fontId="23" fillId="3" borderId="17" xfId="0" applyFont="1" applyFill="1" applyBorder="1"/>
    <xf numFmtId="0" fontId="21" fillId="4" borderId="0" xfId="0" applyFont="1" applyFill="1"/>
    <xf numFmtId="0" fontId="4" fillId="0" borderId="14" xfId="0" applyFont="1" applyBorder="1" applyAlignment="1" applyProtection="1">
      <alignment horizontal="center" vertical="center"/>
    </xf>
    <xf numFmtId="0" fontId="4" fillId="0" borderId="20" xfId="0" applyFont="1" applyBorder="1" applyAlignment="1" applyProtection="1">
      <alignment horizontal="center" vertical="center"/>
    </xf>
    <xf numFmtId="0" fontId="18" fillId="0" borderId="0" xfId="1" applyFont="1" applyAlignment="1">
      <alignment vertical="center" wrapText="1"/>
    </xf>
    <xf numFmtId="0" fontId="20" fillId="2" borderId="0" xfId="0" applyFont="1" applyFill="1" applyAlignment="1"/>
    <xf numFmtId="0" fontId="1" fillId="0" borderId="0" xfId="0" applyFont="1"/>
    <xf numFmtId="0" fontId="20" fillId="2" borderId="0" xfId="0" applyFont="1" applyFill="1" applyAlignment="1">
      <alignment horizontal="left"/>
    </xf>
    <xf numFmtId="0" fontId="16" fillId="5" borderId="0" xfId="0" applyFont="1" applyFill="1" applyProtection="1">
      <protection locked="0"/>
    </xf>
    <xf numFmtId="0" fontId="0" fillId="0" borderId="0" xfId="0" applyAlignment="1"/>
    <xf numFmtId="0" fontId="4" fillId="5" borderId="13" xfId="0" applyFont="1" applyFill="1" applyBorder="1" applyAlignment="1" applyProtection="1">
      <alignment vertical="center"/>
      <protection locked="0"/>
    </xf>
    <xf numFmtId="0" fontId="5" fillId="5" borderId="15" xfId="0" applyFont="1" applyFill="1" applyBorder="1" applyAlignment="1" applyProtection="1">
      <alignment vertical="center"/>
      <protection locked="0"/>
    </xf>
    <xf numFmtId="0" fontId="28" fillId="0" borderId="0" xfId="0" applyFont="1" applyAlignment="1">
      <alignment wrapText="1"/>
    </xf>
    <xf numFmtId="0" fontId="0" fillId="0" borderId="0" xfId="0" applyAlignment="1">
      <alignment horizontal="center" vertical="center" wrapText="1"/>
    </xf>
    <xf numFmtId="0" fontId="36" fillId="0" borderId="0" xfId="0" applyFont="1" applyAlignment="1">
      <alignment horizontal="center" vertical="center" wrapText="1"/>
    </xf>
    <xf numFmtId="0" fontId="37" fillId="0" borderId="0" xfId="0" applyFont="1" applyAlignment="1">
      <alignment horizontal="left"/>
    </xf>
    <xf numFmtId="0" fontId="0" fillId="8" borderId="0" xfId="0" applyFill="1" applyAlignment="1">
      <alignment horizontal="center" vertical="center" wrapText="1"/>
    </xf>
    <xf numFmtId="0" fontId="14" fillId="0" borderId="0" xfId="1" applyFont="1" applyAlignment="1">
      <alignment horizontal="center"/>
    </xf>
    <xf numFmtId="0" fontId="15" fillId="0" borderId="0" xfId="1" applyFont="1" applyAlignment="1">
      <alignment horizontal="center"/>
    </xf>
    <xf numFmtId="0" fontId="10" fillId="0" borderId="0" xfId="1" applyFont="1" applyAlignment="1">
      <alignment horizontal="center"/>
    </xf>
    <xf numFmtId="0" fontId="11" fillId="0" borderId="0" xfId="1" applyFont="1" applyFill="1" applyAlignment="1">
      <alignment vertical="center" textRotation="255"/>
    </xf>
    <xf numFmtId="0" fontId="42" fillId="0" borderId="0" xfId="1" applyFont="1" applyAlignment="1">
      <alignment horizontal="center" vertical="center"/>
    </xf>
    <xf numFmtId="0" fontId="43" fillId="0" borderId="0" xfId="1" applyFont="1"/>
    <xf numFmtId="0" fontId="44" fillId="0" borderId="0" xfId="1" applyFont="1" applyFill="1" applyAlignment="1">
      <alignment horizontal="center" vertical="center"/>
    </xf>
    <xf numFmtId="0" fontId="44" fillId="0" borderId="0" xfId="1" applyFont="1" applyAlignment="1">
      <alignment vertical="center"/>
    </xf>
    <xf numFmtId="0" fontId="44" fillId="0" borderId="0" xfId="1" applyFont="1" applyFill="1" applyAlignment="1">
      <alignment vertical="center"/>
    </xf>
    <xf numFmtId="0" fontId="44" fillId="0" borderId="0" xfId="1" applyFont="1" applyAlignment="1">
      <alignment horizontal="left" vertical="center"/>
    </xf>
    <xf numFmtId="0" fontId="43" fillId="0" borderId="0" xfId="1" applyFont="1" applyAlignment="1">
      <alignment horizontal="center"/>
    </xf>
    <xf numFmtId="0" fontId="45" fillId="0" borderId="0" xfId="1" applyFont="1"/>
    <xf numFmtId="0" fontId="46" fillId="0" borderId="0" xfId="1" applyFont="1"/>
    <xf numFmtId="0" fontId="44" fillId="0" borderId="0" xfId="1" applyFont="1" applyAlignment="1"/>
    <xf numFmtId="0" fontId="46" fillId="0" borderId="0" xfId="1" applyFont="1" applyAlignment="1">
      <alignment horizontal="center"/>
    </xf>
    <xf numFmtId="0" fontId="44" fillId="0" borderId="0" xfId="1" applyFont="1" applyFill="1" applyAlignment="1">
      <alignment horizontal="center" vertical="center" wrapText="1"/>
    </xf>
    <xf numFmtId="0" fontId="44" fillId="0" borderId="0" xfId="1" applyFont="1" applyAlignment="1">
      <alignment horizontal="center" vertical="center"/>
    </xf>
    <xf numFmtId="0" fontId="45" fillId="0" borderId="0" xfId="1" applyFont="1" applyAlignment="1">
      <alignment horizontal="center" wrapText="1"/>
    </xf>
    <xf numFmtId="0" fontId="43" fillId="0" borderId="0" xfId="1" applyFont="1" applyAlignment="1">
      <alignment horizontal="left"/>
    </xf>
    <xf numFmtId="0" fontId="44" fillId="0" borderId="0" xfId="1" applyFont="1" applyAlignment="1">
      <alignment horizontal="left"/>
    </xf>
    <xf numFmtId="0" fontId="46" fillId="0" borderId="0" xfId="1" applyFont="1" applyAlignment="1">
      <alignment horizontal="left"/>
    </xf>
    <xf numFmtId="0" fontId="44" fillId="0" borderId="0" xfId="1" applyFont="1" applyFill="1" applyAlignment="1">
      <alignment horizontal="left" vertical="center"/>
    </xf>
    <xf numFmtId="0" fontId="45" fillId="0" borderId="0" xfId="1" applyFont="1" applyAlignment="1">
      <alignment horizontal="left" wrapText="1"/>
    </xf>
    <xf numFmtId="0" fontId="42" fillId="0" borderId="28" xfId="1" applyFont="1" applyBorder="1" applyAlignment="1">
      <alignment horizontal="center" wrapText="1"/>
    </xf>
    <xf numFmtId="0" fontId="48" fillId="0" borderId="0" xfId="1" applyFont="1" applyAlignment="1">
      <alignment vertical="center" textRotation="255"/>
    </xf>
    <xf numFmtId="0" fontId="51" fillId="0" borderId="0" xfId="1" applyFont="1" applyAlignment="1">
      <alignment vertical="center"/>
    </xf>
    <xf numFmtId="0" fontId="47" fillId="0" borderId="0" xfId="1" applyFont="1" applyAlignment="1">
      <alignment horizontal="center" vertical="center"/>
    </xf>
    <xf numFmtId="0" fontId="53" fillId="0" borderId="0" xfId="1" applyFont="1" applyAlignment="1">
      <alignment horizontal="left" vertical="center"/>
    </xf>
    <xf numFmtId="0" fontId="45" fillId="0" borderId="0" xfId="1" applyFont="1" applyAlignment="1">
      <alignment horizontal="left" vertical="center" wrapText="1"/>
    </xf>
    <xf numFmtId="0" fontId="45" fillId="0" borderId="0" xfId="1" applyFont="1" applyFill="1" applyAlignment="1">
      <alignment vertical="center" wrapText="1"/>
    </xf>
    <xf numFmtId="0" fontId="54" fillId="0" borderId="0" xfId="1" applyFont="1" applyAlignment="1">
      <alignment horizontal="center" vertical="center" wrapText="1"/>
    </xf>
    <xf numFmtId="0" fontId="54" fillId="0" borderId="0" xfId="1" applyFont="1" applyAlignment="1">
      <alignment horizontal="center"/>
    </xf>
    <xf numFmtId="0" fontId="54" fillId="0" borderId="0" xfId="1" applyFont="1" applyAlignment="1">
      <alignment horizontal="center" vertical="center"/>
    </xf>
    <xf numFmtId="0" fontId="54" fillId="0" borderId="0" xfId="1" applyFont="1" applyFill="1" applyAlignment="1">
      <alignment horizontal="center" vertical="center" wrapText="1"/>
    </xf>
    <xf numFmtId="0" fontId="53" fillId="0" borderId="0" xfId="1" applyFont="1"/>
    <xf numFmtId="0" fontId="54" fillId="0" borderId="0" xfId="1" applyFont="1" applyAlignment="1">
      <alignment horizontal="left" vertical="center"/>
    </xf>
    <xf numFmtId="0" fontId="54" fillId="0" borderId="0" xfId="1" applyFont="1" applyAlignment="1">
      <alignment horizontal="left" vertical="center" wrapText="1"/>
    </xf>
    <xf numFmtId="0" fontId="54" fillId="0" borderId="0" xfId="1" applyFont="1" applyFill="1" applyAlignment="1">
      <alignment horizontal="left" vertical="center"/>
    </xf>
    <xf numFmtId="0" fontId="54" fillId="0" borderId="0" xfId="1" applyFont="1" applyAlignment="1">
      <alignment horizontal="left"/>
    </xf>
    <xf numFmtId="0" fontId="54" fillId="0" borderId="0" xfId="1" applyFont="1" applyAlignment="1">
      <alignment vertical="center"/>
    </xf>
    <xf numFmtId="0" fontId="54" fillId="0" borderId="0" xfId="1" applyFont="1"/>
    <xf numFmtId="0" fontId="54" fillId="0" borderId="0" xfId="1" applyFont="1" applyFill="1" applyAlignment="1">
      <alignment vertical="center" wrapText="1"/>
    </xf>
    <xf numFmtId="0" fontId="55" fillId="0" borderId="0" xfId="1" applyFont="1" applyAlignment="1">
      <alignment vertical="center"/>
    </xf>
    <xf numFmtId="0" fontId="54" fillId="0" borderId="0" xfId="1" applyFont="1" applyAlignment="1">
      <alignment vertical="top"/>
    </xf>
    <xf numFmtId="0" fontId="54" fillId="0" borderId="0" xfId="1" applyFont="1" applyAlignment="1">
      <alignment vertical="center" wrapText="1"/>
    </xf>
    <xf numFmtId="0" fontId="57" fillId="0" borderId="0" xfId="0" applyFont="1"/>
    <xf numFmtId="0" fontId="65" fillId="0" borderId="0" xfId="0" applyFont="1" applyAlignment="1">
      <alignment horizontal="center" vertical="center" wrapText="1"/>
    </xf>
    <xf numFmtId="0" fontId="65" fillId="0" borderId="25" xfId="0" applyFont="1" applyBorder="1" applyAlignment="1">
      <alignment horizontal="center" vertical="center" wrapText="1"/>
    </xf>
    <xf numFmtId="0" fontId="65" fillId="8" borderId="0" xfId="0" applyFont="1" applyFill="1" applyAlignment="1">
      <alignment horizontal="center" vertical="center" wrapText="1"/>
    </xf>
    <xf numFmtId="0" fontId="65" fillId="0" borderId="0" xfId="0" applyFont="1"/>
    <xf numFmtId="0" fontId="66" fillId="0" borderId="0" xfId="0" applyFont="1"/>
    <xf numFmtId="0" fontId="68" fillId="0" borderId="0" xfId="0" applyFont="1" applyAlignment="1">
      <alignment horizontal="left"/>
    </xf>
    <xf numFmtId="0" fontId="0" fillId="0" borderId="0" xfId="0" applyFont="1"/>
    <xf numFmtId="0" fontId="0" fillId="0" borderId="3" xfId="0" applyFont="1" applyBorder="1" applyAlignment="1">
      <alignment horizontal="center" vertical="center" wrapText="1"/>
    </xf>
    <xf numFmtId="0" fontId="70" fillId="8" borderId="0" xfId="0" applyFont="1" applyFill="1" applyAlignment="1">
      <alignment horizontal="left" vertical="center" wrapText="1"/>
    </xf>
    <xf numFmtId="0" fontId="71" fillId="0" borderId="0" xfId="0" applyFont="1" applyAlignment="1">
      <alignment horizontal="center" vertical="top" wrapText="1"/>
    </xf>
    <xf numFmtId="0" fontId="42" fillId="0" borderId="0" xfId="1" applyFont="1" applyAlignment="1">
      <alignment horizontal="center" vertical="center"/>
    </xf>
    <xf numFmtId="0" fontId="4" fillId="0" borderId="13" xfId="0" applyFont="1" applyBorder="1" applyAlignment="1" applyProtection="1">
      <alignment vertical="center"/>
    </xf>
    <xf numFmtId="0" fontId="42" fillId="0" borderId="0" xfId="1" applyFont="1" applyAlignment="1">
      <alignment horizontal="center" vertical="center"/>
    </xf>
    <xf numFmtId="0" fontId="74" fillId="5" borderId="13" xfId="0" applyFont="1" applyFill="1" applyBorder="1" applyAlignment="1" applyProtection="1">
      <alignment vertical="center"/>
      <protection locked="0"/>
    </xf>
    <xf numFmtId="0" fontId="74" fillId="0" borderId="14" xfId="0" applyFont="1" applyBorder="1" applyAlignment="1" applyProtection="1">
      <alignment horizontal="center" vertical="center"/>
    </xf>
    <xf numFmtId="0" fontId="75" fillId="5" borderId="15" xfId="0" applyFont="1" applyFill="1" applyBorder="1" applyAlignment="1" applyProtection="1">
      <alignment vertical="center"/>
      <protection locked="0"/>
    </xf>
    <xf numFmtId="0" fontId="74" fillId="0" borderId="20" xfId="0" applyFont="1" applyBorder="1" applyAlignment="1" applyProtection="1">
      <alignment horizontal="center" vertical="center"/>
    </xf>
    <xf numFmtId="0" fontId="76" fillId="0" borderId="0" xfId="0" applyFont="1" applyProtection="1">
      <protection locked="0"/>
    </xf>
    <xf numFmtId="0" fontId="42" fillId="0" borderId="0" xfId="1" applyFont="1" applyAlignment="1">
      <alignment horizontal="center" vertical="center"/>
    </xf>
    <xf numFmtId="0" fontId="52" fillId="0" borderId="0" xfId="1" applyFont="1" applyAlignment="1">
      <alignment horizontal="center" vertical="center" wrapText="1"/>
    </xf>
    <xf numFmtId="0" fontId="0" fillId="0" borderId="0" xfId="0" applyAlignment="1" applyProtection="1">
      <alignment horizontal="center" vertical="center" wrapText="1"/>
      <protection locked="0"/>
    </xf>
    <xf numFmtId="0" fontId="0" fillId="0" borderId="28" xfId="0" applyBorder="1" applyAlignment="1" applyProtection="1">
      <alignment horizontal="center" vertical="center" wrapText="1"/>
      <protection locked="0"/>
    </xf>
    <xf numFmtId="0" fontId="34" fillId="0" borderId="0" xfId="0" applyFont="1" applyAlignment="1" applyProtection="1">
      <alignment horizontal="center" vertical="center" wrapText="1"/>
      <protection locked="0"/>
    </xf>
    <xf numFmtId="0" fontId="0" fillId="0" borderId="0" xfId="0" applyBorder="1" applyAlignment="1" applyProtection="1">
      <alignment horizontal="center" vertical="center" wrapText="1"/>
      <protection locked="0"/>
    </xf>
    <xf numFmtId="0" fontId="0" fillId="8" borderId="0" xfId="0" applyFill="1" applyAlignment="1" applyProtection="1">
      <alignment horizontal="center" vertical="center" wrapText="1"/>
      <protection locked="0"/>
    </xf>
    <xf numFmtId="0" fontId="34" fillId="8" borderId="0" xfId="0" applyFont="1" applyFill="1" applyAlignment="1" applyProtection="1">
      <alignment horizontal="center" vertical="center" wrapText="1"/>
      <protection locked="0"/>
    </xf>
    <xf numFmtId="0" fontId="4" fillId="0" borderId="0" xfId="0" applyFont="1" applyProtection="1">
      <protection locked="0"/>
    </xf>
    <xf numFmtId="0" fontId="0" fillId="0" borderId="0" xfId="0" applyProtection="1">
      <protection locked="0"/>
    </xf>
    <xf numFmtId="0" fontId="23" fillId="2" borderId="28" xfId="0" applyFont="1" applyFill="1" applyBorder="1" applyAlignment="1" applyProtection="1">
      <alignment horizontal="center" vertical="center" wrapText="1"/>
    </xf>
    <xf numFmtId="0" fontId="70" fillId="8" borderId="0" xfId="0" applyFont="1" applyFill="1" applyAlignment="1" applyProtection="1">
      <alignment horizontal="center" vertical="center" wrapText="1"/>
    </xf>
    <xf numFmtId="0" fontId="67" fillId="0" borderId="0" xfId="0" applyFont="1" applyAlignment="1" applyProtection="1">
      <alignment horizontal="center" vertical="center" wrapText="1"/>
    </xf>
    <xf numFmtId="0" fontId="0" fillId="8" borderId="0" xfId="0" applyFill="1" applyAlignment="1" applyProtection="1">
      <alignment horizontal="center" vertical="center" wrapText="1"/>
    </xf>
    <xf numFmtId="0" fontId="35" fillId="0" borderId="0" xfId="0" applyFont="1" applyAlignment="1" applyProtection="1">
      <alignment horizontal="center" vertical="center" wrapText="1"/>
    </xf>
    <xf numFmtId="0" fontId="1" fillId="0" borderId="29" xfId="0" applyFont="1" applyBorder="1" applyAlignment="1">
      <alignment horizontal="center" vertical="center" wrapText="1"/>
    </xf>
    <xf numFmtId="0" fontId="2" fillId="0" borderId="0" xfId="0" applyFont="1"/>
    <xf numFmtId="0" fontId="79" fillId="0" borderId="0" xfId="1" applyFont="1" applyAlignment="1">
      <alignment horizontal="center" vertical="center"/>
    </xf>
    <xf numFmtId="0" fontId="55" fillId="0" borderId="0" xfId="1" applyFont="1" applyAlignment="1">
      <alignment horizontal="left" vertical="center"/>
    </xf>
    <xf numFmtId="0" fontId="0" fillId="0" borderId="0" xfId="0" applyNumberFormat="1" applyFill="1" applyAlignment="1" applyProtection="1">
      <alignment horizontal="center"/>
    </xf>
    <xf numFmtId="0" fontId="0" fillId="0" borderId="0" xfId="0" applyAlignment="1">
      <alignment horizontal="center" vertical="center"/>
    </xf>
    <xf numFmtId="0" fontId="35" fillId="0" borderId="8" xfId="0" applyFont="1" applyBorder="1" applyAlignment="1" applyProtection="1">
      <alignment horizontal="center" vertical="center" wrapText="1"/>
      <protection locked="0"/>
    </xf>
    <xf numFmtId="0" fontId="26" fillId="10" borderId="8" xfId="0" applyFont="1" applyFill="1" applyBorder="1" applyAlignment="1" applyProtection="1">
      <alignment horizontal="center" vertical="center" wrapText="1"/>
    </xf>
    <xf numFmtId="0" fontId="4" fillId="0" borderId="0" xfId="0" applyFont="1" applyBorder="1" applyAlignment="1" applyProtection="1">
      <alignment vertical="center"/>
    </xf>
    <xf numFmtId="0" fontId="0" fillId="0" borderId="0" xfId="0" applyNumberFormat="1" applyAlignment="1">
      <alignment horizontal="center"/>
    </xf>
    <xf numFmtId="0" fontId="1" fillId="0" borderId="29" xfId="0" applyNumberFormat="1" applyFont="1" applyBorder="1" applyAlignment="1">
      <alignment horizontal="center" vertical="center" wrapText="1"/>
    </xf>
    <xf numFmtId="0" fontId="26" fillId="10" borderId="8" xfId="0" applyNumberFormat="1" applyFont="1" applyFill="1" applyBorder="1" applyAlignment="1" applyProtection="1">
      <alignment horizontal="center" vertical="center" wrapText="1"/>
    </xf>
    <xf numFmtId="0" fontId="26" fillId="0" borderId="8" xfId="0" applyNumberFormat="1" applyFont="1" applyBorder="1" applyAlignment="1" applyProtection="1">
      <alignment horizontal="center" vertical="center" wrapText="1"/>
      <protection locked="0"/>
    </xf>
    <xf numFmtId="0" fontId="0" fillId="0" borderId="0" xfId="0" applyNumberFormat="1"/>
    <xf numFmtId="0" fontId="0" fillId="0" borderId="0" xfId="0" applyNumberFormat="1" applyAlignment="1">
      <alignment horizontal="center" wrapText="1"/>
    </xf>
    <xf numFmtId="0" fontId="83" fillId="0" borderId="0" xfId="0" applyNumberFormat="1" applyFont="1"/>
    <xf numFmtId="0" fontId="83" fillId="0" borderId="0" xfId="0" applyFont="1"/>
    <xf numFmtId="0" fontId="0" fillId="0" borderId="0" xfId="0" applyNumberFormat="1" applyAlignment="1">
      <alignment wrapText="1"/>
    </xf>
    <xf numFmtId="0" fontId="57" fillId="0" borderId="0" xfId="0" applyFont="1" applyProtection="1"/>
    <xf numFmtId="0" fontId="76" fillId="0" borderId="0" xfId="0" applyFont="1" applyProtection="1"/>
    <xf numFmtId="0" fontId="0" fillId="0" borderId="0" xfId="0" applyAlignment="1" applyProtection="1">
      <alignment horizontal="center"/>
    </xf>
    <xf numFmtId="0" fontId="0" fillId="0" borderId="30" xfId="0" applyBorder="1" applyAlignment="1" applyProtection="1"/>
    <xf numFmtId="0" fontId="0" fillId="0" borderId="31" xfId="0" applyBorder="1" applyAlignment="1" applyProtection="1"/>
    <xf numFmtId="0" fontId="0" fillId="0" borderId="30" xfId="0" applyNumberFormat="1" applyBorder="1" applyAlignment="1" applyProtection="1"/>
    <xf numFmtId="49" fontId="0" fillId="0" borderId="31" xfId="0" applyNumberFormat="1" applyBorder="1" applyAlignment="1" applyProtection="1"/>
    <xf numFmtId="0" fontId="0" fillId="0" borderId="16" xfId="0" applyBorder="1" applyAlignment="1" applyProtection="1"/>
    <xf numFmtId="0" fontId="0" fillId="0" borderId="30" xfId="0" applyBorder="1" applyAlignment="1" applyProtection="1">
      <alignment vertical="center"/>
    </xf>
    <xf numFmtId="0" fontId="0" fillId="0" borderId="31" xfId="0" applyBorder="1" applyAlignment="1" applyProtection="1">
      <alignment vertical="center"/>
    </xf>
    <xf numFmtId="164" fontId="0" fillId="0" borderId="1" xfId="0" applyNumberFormat="1" applyBorder="1" applyAlignment="1" applyProtection="1">
      <alignment horizontal="center" vertical="center"/>
    </xf>
    <xf numFmtId="49" fontId="0" fillId="0" borderId="1" xfId="0" applyNumberFormat="1" applyBorder="1" applyAlignment="1" applyProtection="1">
      <alignment horizontal="center" vertical="center"/>
    </xf>
    <xf numFmtId="0" fontId="0" fillId="0" borderId="0" xfId="0" applyProtection="1"/>
    <xf numFmtId="0" fontId="0" fillId="0" borderId="0" xfId="0" applyFont="1" applyProtection="1"/>
    <xf numFmtId="0" fontId="0" fillId="0" borderId="0" xfId="0" applyNumberFormat="1" applyAlignment="1" applyProtection="1">
      <alignment horizontal="center"/>
    </xf>
    <xf numFmtId="0" fontId="0" fillId="0" borderId="0" xfId="0" applyAlignment="1" applyProtection="1">
      <alignment horizontal="center" vertical="center"/>
    </xf>
    <xf numFmtId="164" fontId="0" fillId="0" borderId="0" xfId="0" applyNumberFormat="1" applyAlignment="1" applyProtection="1">
      <alignment horizontal="center" vertical="center"/>
    </xf>
    <xf numFmtId="49" fontId="0" fillId="0" borderId="0" xfId="0" applyNumberFormat="1" applyAlignment="1" applyProtection="1">
      <alignment horizontal="center" vertical="center"/>
    </xf>
    <xf numFmtId="0" fontId="1" fillId="0" borderId="2" xfId="0" applyFont="1" applyBorder="1" applyAlignment="1" applyProtection="1">
      <alignment horizontal="center" vertical="center" wrapText="1"/>
    </xf>
    <xf numFmtId="0" fontId="0" fillId="0" borderId="7" xfId="0" applyFont="1" applyBorder="1" applyAlignment="1" applyProtection="1">
      <alignment horizontal="center" vertical="center" wrapText="1"/>
    </xf>
    <xf numFmtId="0" fontId="1" fillId="0" borderId="7" xfId="0" applyFont="1" applyBorder="1" applyAlignment="1" applyProtection="1">
      <alignment horizontal="center" vertical="center" wrapText="1"/>
    </xf>
    <xf numFmtId="0" fontId="1" fillId="0" borderId="9" xfId="0" applyFont="1" applyBorder="1" applyAlignment="1" applyProtection="1">
      <alignment horizontal="center" vertical="center" wrapText="1"/>
    </xf>
    <xf numFmtId="0" fontId="1" fillId="0" borderId="32" xfId="0" applyNumberFormat="1" applyFont="1" applyBorder="1" applyAlignment="1" applyProtection="1">
      <alignment horizontal="center" vertical="center" wrapText="1"/>
    </xf>
    <xf numFmtId="0" fontId="63" fillId="0" borderId="41" xfId="0" applyFont="1" applyBorder="1" applyAlignment="1" applyProtection="1">
      <alignment horizontal="center" vertical="center" wrapText="1"/>
    </xf>
    <xf numFmtId="0" fontId="1" fillId="0" borderId="11" xfId="0" applyFont="1" applyBorder="1" applyAlignment="1" applyProtection="1">
      <alignment horizontal="center" vertical="center" wrapText="1"/>
    </xf>
    <xf numFmtId="0" fontId="1" fillId="0" borderId="32" xfId="0" applyFont="1" applyBorder="1" applyAlignment="1" applyProtection="1">
      <alignment horizontal="center" vertical="center" wrapText="1"/>
    </xf>
    <xf numFmtId="0" fontId="63" fillId="0" borderId="42" xfId="0" applyFont="1" applyBorder="1" applyAlignment="1" applyProtection="1">
      <alignment horizontal="center" vertical="center" wrapText="1"/>
    </xf>
    <xf numFmtId="0" fontId="63" fillId="0" borderId="0" xfId="0" applyFont="1" applyBorder="1" applyAlignment="1" applyProtection="1">
      <alignment horizontal="center" vertical="center" wrapText="1"/>
    </xf>
    <xf numFmtId="0" fontId="63" fillId="0" borderId="43" xfId="0" applyFont="1" applyBorder="1" applyAlignment="1" applyProtection="1">
      <alignment horizontal="center" vertical="center" wrapText="1"/>
    </xf>
    <xf numFmtId="164" fontId="1" fillId="0" borderId="2" xfId="0" applyNumberFormat="1" applyFont="1" applyBorder="1" applyAlignment="1" applyProtection="1">
      <alignment horizontal="center" vertical="center" wrapText="1"/>
    </xf>
    <xf numFmtId="49" fontId="1" fillId="0" borderId="2" xfId="0" applyNumberFormat="1" applyFont="1" applyBorder="1" applyAlignment="1" applyProtection="1">
      <alignment horizontal="center" vertical="center" wrapText="1"/>
    </xf>
    <xf numFmtId="0" fontId="1" fillId="0" borderId="0" xfId="0" applyFont="1" applyAlignment="1" applyProtection="1">
      <alignment horizontal="center" vertical="center" wrapText="1"/>
    </xf>
    <xf numFmtId="0" fontId="4" fillId="0" borderId="0" xfId="0" applyFont="1" applyBorder="1" applyAlignment="1" applyProtection="1">
      <alignment vertical="top"/>
    </xf>
    <xf numFmtId="0" fontId="4" fillId="0" borderId="0" xfId="0" applyNumberFormat="1" applyFont="1" applyBorder="1" applyAlignment="1" applyProtection="1">
      <alignment vertical="center"/>
    </xf>
    <xf numFmtId="0" fontId="64" fillId="0" borderId="0" xfId="0" applyFont="1" applyBorder="1" applyAlignment="1" applyProtection="1">
      <alignment vertical="center"/>
    </xf>
    <xf numFmtId="0" fontId="4" fillId="0" borderId="0" xfId="0" applyFont="1" applyBorder="1" applyAlignment="1" applyProtection="1">
      <alignment horizontal="center" vertical="center"/>
    </xf>
    <xf numFmtId="0" fontId="64" fillId="0" borderId="0" xfId="0" applyFont="1" applyBorder="1" applyAlignment="1" applyProtection="1">
      <alignment horizontal="center" vertical="center"/>
    </xf>
    <xf numFmtId="164" fontId="4" fillId="0" borderId="0" xfId="0" applyNumberFormat="1" applyFont="1" applyBorder="1" applyAlignment="1" applyProtection="1">
      <alignment vertical="center"/>
    </xf>
    <xf numFmtId="0" fontId="4" fillId="0" borderId="0" xfId="0" applyFont="1" applyAlignment="1" applyProtection="1">
      <alignment vertical="center"/>
    </xf>
    <xf numFmtId="0" fontId="0" fillId="0" borderId="0" xfId="0" applyAlignment="1">
      <alignment horizontal="center" vertical="center"/>
    </xf>
    <xf numFmtId="0" fontId="0" fillId="0" borderId="16" xfId="0" applyBorder="1" applyAlignment="1" applyProtection="1">
      <alignment horizontal="left"/>
    </xf>
    <xf numFmtId="0" fontId="0" fillId="0" borderId="0" xfId="0" applyAlignment="1" applyProtection="1">
      <alignment horizontal="left"/>
    </xf>
    <xf numFmtId="0" fontId="0" fillId="0" borderId="7" xfId="0" applyFont="1" applyBorder="1" applyAlignment="1" applyProtection="1">
      <alignment horizontal="left" vertical="center" wrapText="1"/>
    </xf>
    <xf numFmtId="0" fontId="1" fillId="0" borderId="7" xfId="0" applyFont="1" applyBorder="1" applyAlignment="1" applyProtection="1">
      <alignment horizontal="left" vertical="center" wrapText="1"/>
    </xf>
    <xf numFmtId="0" fontId="4" fillId="0" borderId="0" xfId="0" applyFont="1" applyBorder="1" applyAlignment="1" applyProtection="1">
      <alignment horizontal="left" vertical="center"/>
    </xf>
    <xf numFmtId="0" fontId="84" fillId="0" borderId="0" xfId="0" applyFont="1"/>
    <xf numFmtId="0" fontId="85" fillId="0" borderId="0" xfId="0" applyFont="1"/>
    <xf numFmtId="165" fontId="0" fillId="0" borderId="0" xfId="0" applyNumberFormat="1" applyAlignment="1">
      <alignment horizontal="center" vertical="center"/>
    </xf>
    <xf numFmtId="165" fontId="1" fillId="0" borderId="1" xfId="0" applyNumberFormat="1" applyFont="1" applyBorder="1" applyAlignment="1">
      <alignment horizontal="center" vertical="center" wrapText="1"/>
    </xf>
    <xf numFmtId="166" fontId="0" fillId="0" borderId="0" xfId="0" applyNumberFormat="1" applyAlignment="1">
      <alignment horizontal="center" vertical="center"/>
    </xf>
    <xf numFmtId="166" fontId="1" fillId="0" borderId="1" xfId="0" applyNumberFormat="1" applyFont="1" applyBorder="1" applyAlignment="1">
      <alignment horizontal="center" vertical="center" wrapText="1"/>
    </xf>
    <xf numFmtId="0" fontId="86" fillId="0" borderId="0" xfId="0" applyFont="1"/>
    <xf numFmtId="0" fontId="33" fillId="7" borderId="0" xfId="0" applyFont="1" applyFill="1" applyAlignment="1">
      <alignment horizontal="left"/>
    </xf>
    <xf numFmtId="0" fontId="61" fillId="9" borderId="0" xfId="0" applyFont="1" applyFill="1" applyAlignment="1">
      <alignment horizontal="center" vertical="center" wrapText="1"/>
    </xf>
    <xf numFmtId="0" fontId="23" fillId="3" borderId="27" xfId="0" applyFont="1" applyFill="1" applyBorder="1" applyAlignment="1">
      <alignment horizontal="left"/>
    </xf>
    <xf numFmtId="0" fontId="23" fillId="3" borderId="0" xfId="0" applyFont="1" applyFill="1" applyBorder="1" applyAlignment="1">
      <alignment horizontal="left"/>
    </xf>
    <xf numFmtId="0" fontId="60" fillId="2" borderId="0" xfId="0" applyFont="1" applyFill="1" applyAlignment="1">
      <alignment horizontal="center"/>
    </xf>
    <xf numFmtId="0" fontId="80" fillId="0" borderId="21" xfId="0" applyFont="1" applyBorder="1" applyAlignment="1">
      <alignment horizontal="center" vertical="center" wrapText="1"/>
    </xf>
    <xf numFmtId="0" fontId="80" fillId="0" borderId="0" xfId="0" applyFont="1" applyBorder="1" applyAlignment="1">
      <alignment horizontal="center" vertical="center" wrapText="1"/>
    </xf>
    <xf numFmtId="0" fontId="4" fillId="6" borderId="2" xfId="0" applyFont="1" applyFill="1" applyBorder="1" applyAlignment="1" applyProtection="1">
      <alignment horizontal="center" vertical="center"/>
      <protection locked="0"/>
    </xf>
    <xf numFmtId="0" fontId="4" fillId="6" borderId="6" xfId="0" applyFont="1" applyFill="1" applyBorder="1" applyAlignment="1" applyProtection="1">
      <alignment horizontal="center" vertical="center"/>
      <protection locked="0"/>
    </xf>
    <xf numFmtId="0" fontId="4" fillId="6" borderId="9" xfId="0" applyFont="1" applyFill="1" applyBorder="1" applyAlignment="1" applyProtection="1">
      <alignment horizontal="center" vertical="center"/>
      <protection locked="0"/>
    </xf>
    <xf numFmtId="0" fontId="4" fillId="6" borderId="10" xfId="0" applyFont="1" applyFill="1" applyBorder="1" applyAlignment="1" applyProtection="1">
      <alignment horizontal="center" vertical="center"/>
      <protection locked="0"/>
    </xf>
    <xf numFmtId="0" fontId="0" fillId="0" borderId="16" xfId="0" applyBorder="1" applyAlignment="1">
      <alignment horizontal="left" vertical="center" wrapText="1"/>
    </xf>
    <xf numFmtId="0" fontId="4" fillId="5" borderId="11" xfId="0" applyFont="1" applyFill="1" applyBorder="1" applyAlignment="1" applyProtection="1">
      <alignment horizontal="center" vertical="center"/>
      <protection locked="0"/>
    </xf>
    <xf numFmtId="0" fontId="4" fillId="5" borderId="12" xfId="0" applyFont="1" applyFill="1" applyBorder="1" applyAlignment="1" applyProtection="1">
      <alignment horizontal="center" vertical="center"/>
      <protection locked="0"/>
    </xf>
    <xf numFmtId="0" fontId="0" fillId="0" borderId="2" xfId="0" applyFont="1" applyBorder="1" applyAlignment="1" applyProtection="1">
      <alignment horizontal="center" vertical="center" wrapText="1"/>
      <protection locked="0"/>
    </xf>
    <xf numFmtId="0" fontId="0" fillId="0" borderId="6" xfId="0" applyFont="1" applyBorder="1" applyAlignment="1" applyProtection="1">
      <alignment horizontal="center" vertical="center" wrapText="1"/>
      <protection locked="0"/>
    </xf>
    <xf numFmtId="0" fontId="4" fillId="5" borderId="7" xfId="0" applyFont="1" applyFill="1" applyBorder="1" applyAlignment="1" applyProtection="1">
      <alignment horizontal="center" vertical="center"/>
      <protection locked="0"/>
    </xf>
    <xf numFmtId="0" fontId="4" fillId="5" borderId="8" xfId="0" applyFont="1" applyFill="1" applyBorder="1" applyAlignment="1" applyProtection="1">
      <alignment horizontal="center" vertical="center"/>
      <protection locked="0"/>
    </xf>
    <xf numFmtId="0" fontId="4" fillId="5" borderId="9" xfId="0" applyFont="1" applyFill="1" applyBorder="1" applyAlignment="1" applyProtection="1">
      <alignment horizontal="center" vertical="center"/>
      <protection locked="0"/>
    </xf>
    <xf numFmtId="0" fontId="4" fillId="5" borderId="10" xfId="0" applyFont="1" applyFill="1" applyBorder="1" applyAlignment="1" applyProtection="1">
      <alignment horizontal="center" vertical="center"/>
      <protection locked="0"/>
    </xf>
    <xf numFmtId="0" fontId="4" fillId="5" borderId="2" xfId="0" quotePrefix="1" applyFont="1" applyFill="1" applyBorder="1" applyAlignment="1" applyProtection="1">
      <alignment horizontal="center" vertical="top"/>
      <protection locked="0"/>
    </xf>
    <xf numFmtId="0" fontId="4" fillId="5" borderId="6" xfId="0" applyFont="1" applyFill="1" applyBorder="1" applyAlignment="1" applyProtection="1">
      <alignment horizontal="center" vertical="top"/>
      <protection locked="0"/>
    </xf>
    <xf numFmtId="0" fontId="81" fillId="6" borderId="33" xfId="0" applyFont="1" applyFill="1" applyBorder="1" applyAlignment="1">
      <alignment horizontal="center" vertical="center" wrapText="1"/>
    </xf>
    <xf numFmtId="0" fontId="81" fillId="6" borderId="34" xfId="0" applyFont="1" applyFill="1" applyBorder="1" applyAlignment="1">
      <alignment horizontal="center" vertical="center" wrapText="1"/>
    </xf>
    <xf numFmtId="0" fontId="81" fillId="6" borderId="35" xfId="0" applyFont="1" applyFill="1" applyBorder="1" applyAlignment="1">
      <alignment horizontal="center" vertical="center" wrapText="1"/>
    </xf>
    <xf numFmtId="0" fontId="81" fillId="6" borderId="36" xfId="0" applyFont="1" applyFill="1" applyBorder="1" applyAlignment="1">
      <alignment horizontal="center" vertical="center" wrapText="1"/>
    </xf>
    <xf numFmtId="0" fontId="81" fillId="6" borderId="0" xfId="0" applyFont="1" applyFill="1" applyBorder="1" applyAlignment="1">
      <alignment horizontal="center" vertical="center" wrapText="1"/>
    </xf>
    <xf numFmtId="0" fontId="81" fillId="6" borderId="37" xfId="0" applyFont="1" applyFill="1" applyBorder="1" applyAlignment="1">
      <alignment horizontal="center" vertical="center" wrapText="1"/>
    </xf>
    <xf numFmtId="0" fontId="81" fillId="6" borderId="38" xfId="0" applyFont="1" applyFill="1" applyBorder="1" applyAlignment="1">
      <alignment horizontal="center" vertical="center" wrapText="1"/>
    </xf>
    <xf numFmtId="0" fontId="81" fillId="6" borderId="39" xfId="0" applyFont="1" applyFill="1" applyBorder="1" applyAlignment="1">
      <alignment horizontal="center" vertical="center" wrapText="1"/>
    </xf>
    <xf numFmtId="0" fontId="81" fillId="6" borderId="40" xfId="0" applyFont="1" applyFill="1" applyBorder="1" applyAlignment="1">
      <alignment horizontal="center" vertical="center" wrapText="1"/>
    </xf>
    <xf numFmtId="0" fontId="29" fillId="5" borderId="0" xfId="0" applyFont="1" applyFill="1" applyAlignment="1">
      <alignment horizontal="center" vertical="center"/>
    </xf>
    <xf numFmtId="0" fontId="29" fillId="6" borderId="0" xfId="0" applyFont="1" applyFill="1" applyAlignment="1">
      <alignment horizontal="center" vertical="center"/>
    </xf>
    <xf numFmtId="0" fontId="7" fillId="0" borderId="0" xfId="0" applyFont="1" applyAlignment="1">
      <alignment horizontal="center" vertical="center" wrapText="1"/>
    </xf>
    <xf numFmtId="0" fontId="0" fillId="0" borderId="0" xfId="0" applyAlignment="1">
      <alignment horizontal="center" vertical="center"/>
    </xf>
    <xf numFmtId="0" fontId="31" fillId="0" borderId="23" xfId="0" applyFont="1" applyBorder="1" applyAlignment="1">
      <alignment horizontal="center" textRotation="90" wrapText="1"/>
    </xf>
    <xf numFmtId="0" fontId="32" fillId="0" borderId="23" xfId="0" applyFont="1" applyBorder="1" applyAlignment="1">
      <alignment horizontal="center" textRotation="90"/>
    </xf>
    <xf numFmtId="0" fontId="4" fillId="5" borderId="2" xfId="0" quotePrefix="1" applyFont="1" applyFill="1" applyBorder="1" applyAlignment="1" applyProtection="1">
      <alignment horizontal="center" vertical="top" wrapText="1"/>
      <protection locked="0"/>
    </xf>
    <xf numFmtId="0" fontId="49" fillId="0" borderId="2" xfId="1" applyFont="1" applyBorder="1" applyAlignment="1">
      <alignment horizontal="center" vertical="center" textRotation="255"/>
    </xf>
    <xf numFmtId="0" fontId="49" fillId="0" borderId="22" xfId="1" applyFont="1" applyBorder="1" applyAlignment="1">
      <alignment horizontal="center" vertical="center" textRotation="255"/>
    </xf>
    <xf numFmtId="0" fontId="49" fillId="0" borderId="6" xfId="1" applyFont="1" applyBorder="1" applyAlignment="1">
      <alignment horizontal="center" vertical="center" textRotation="255"/>
    </xf>
    <xf numFmtId="0" fontId="42" fillId="0" borderId="0" xfId="1" applyFont="1" applyAlignment="1">
      <alignment horizontal="center" vertical="center"/>
    </xf>
    <xf numFmtId="0" fontId="54" fillId="0" borderId="0" xfId="1" applyFont="1" applyFill="1" applyAlignment="1">
      <alignment horizontal="center" vertical="center" wrapText="1"/>
    </xf>
    <xf numFmtId="0" fontId="54" fillId="0" borderId="0" xfId="1" applyFont="1" applyFill="1" applyAlignment="1">
      <alignment horizontal="left" vertical="center"/>
    </xf>
    <xf numFmtId="0" fontId="50" fillId="0" borderId="0" xfId="1" applyFont="1" applyAlignment="1">
      <alignment horizontal="center" vertical="center" wrapText="1"/>
    </xf>
    <xf numFmtId="0" fontId="12" fillId="0" borderId="0" xfId="1" applyFont="1" applyAlignment="1">
      <alignment horizontal="center" vertical="center" wrapText="1"/>
    </xf>
    <xf numFmtId="0" fontId="42" fillId="0" borderId="24" xfId="1" applyFont="1" applyBorder="1" applyAlignment="1">
      <alignment horizontal="center" vertical="center"/>
    </xf>
    <xf numFmtId="0" fontId="42" fillId="0" borderId="26" xfId="1" applyFont="1" applyBorder="1" applyAlignment="1">
      <alignment horizontal="center" vertical="center"/>
    </xf>
    <xf numFmtId="0" fontId="54" fillId="0" borderId="0" xfId="1" applyFont="1" applyAlignment="1">
      <alignment horizontal="left" vertical="center" wrapText="1"/>
    </xf>
    <xf numFmtId="0" fontId="4" fillId="0" borderId="2" xfId="0" applyFont="1" applyBorder="1" applyAlignment="1" applyProtection="1">
      <alignment horizontal="center" vertical="top"/>
      <protection locked="0"/>
    </xf>
    <xf numFmtId="0" fontId="4" fillId="0" borderId="6" xfId="0" applyFont="1" applyBorder="1" applyAlignment="1" applyProtection="1">
      <alignment horizontal="center" vertical="top"/>
      <protection locked="0"/>
    </xf>
    <xf numFmtId="0" fontId="37" fillId="0" borderId="2" xfId="0" applyFont="1" applyBorder="1" applyAlignment="1" applyProtection="1">
      <alignment horizontal="center" vertical="center"/>
      <protection locked="0"/>
    </xf>
    <xf numFmtId="0" fontId="37" fillId="0" borderId="6" xfId="0" applyFont="1" applyBorder="1" applyAlignment="1" applyProtection="1">
      <alignment horizontal="center" vertical="center"/>
      <protection locked="0"/>
    </xf>
    <xf numFmtId="165" fontId="4" fillId="0" borderId="2" xfId="0" applyNumberFormat="1" applyFont="1" applyBorder="1" applyAlignment="1" applyProtection="1">
      <alignment horizontal="center" vertical="center"/>
      <protection locked="0"/>
    </xf>
    <xf numFmtId="165" fontId="4" fillId="0" borderId="6" xfId="0" applyNumberFormat="1" applyFont="1" applyBorder="1" applyAlignment="1" applyProtection="1">
      <alignment horizontal="center" vertical="center"/>
      <protection locked="0"/>
    </xf>
    <xf numFmtId="166" fontId="4" fillId="0" borderId="2" xfId="0" applyNumberFormat="1" applyFont="1" applyBorder="1" applyAlignment="1" applyProtection="1">
      <alignment horizontal="center" vertical="center"/>
      <protection locked="0"/>
    </xf>
    <xf numFmtId="166" fontId="4" fillId="0" borderId="6" xfId="0" applyNumberFormat="1" applyFont="1" applyBorder="1" applyAlignment="1" applyProtection="1">
      <alignment horizontal="center" vertical="center"/>
      <protection locked="0"/>
    </xf>
  </cellXfs>
  <cellStyles count="2">
    <cellStyle name="Normal" xfId="0" builtinId="0"/>
    <cellStyle name="Normal 2" xfId="1" xr:uid="{00000000-0005-0000-0000-000001000000}"/>
  </cellStyles>
  <dxfs count="118">
    <dxf>
      <font>
        <b/>
        <i val="0"/>
        <color theme="0"/>
      </font>
      <fill>
        <patternFill>
          <bgColor rgb="FFFF0000"/>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ont>
        <color rgb="FF00B050"/>
      </font>
    </dxf>
    <dxf>
      <fill>
        <patternFill>
          <bgColor rgb="FFCCFFCC"/>
        </patternFill>
      </fill>
    </dxf>
    <dxf>
      <fill>
        <patternFill>
          <bgColor rgb="FFFF0000"/>
        </patternFill>
      </fill>
    </dxf>
    <dxf>
      <font>
        <color rgb="FF00B050"/>
      </font>
    </dxf>
    <dxf>
      <font>
        <color rgb="FF00B050"/>
      </font>
    </dxf>
    <dxf>
      <font>
        <color rgb="FF00B050"/>
      </font>
    </dxf>
    <dxf>
      <font>
        <color rgb="FF00B050"/>
      </font>
    </dxf>
    <dxf>
      <fill>
        <patternFill>
          <bgColor rgb="FFCCFFCC"/>
        </patternFill>
      </fill>
    </dxf>
    <dxf>
      <fill>
        <patternFill>
          <bgColor rgb="FFFF0000"/>
        </patternFill>
      </fill>
    </dxf>
    <dxf>
      <font>
        <color rgb="FF00B050"/>
      </font>
    </dxf>
    <dxf>
      <font>
        <color rgb="FF00B050"/>
      </font>
    </dxf>
    <dxf>
      <fill>
        <patternFill>
          <bgColor rgb="FFCCFFCC"/>
        </patternFill>
      </fill>
    </dxf>
    <dxf>
      <fill>
        <patternFill>
          <bgColor rgb="FFFF0000"/>
        </patternFill>
      </fill>
    </dxf>
    <dxf>
      <font>
        <color rgb="FF00B050"/>
      </font>
    </dxf>
    <dxf>
      <font>
        <color rgb="FF00B050"/>
      </font>
    </dxf>
    <dxf>
      <font>
        <color rgb="FF00B050"/>
      </font>
    </dxf>
    <dxf>
      <font>
        <color rgb="FF00B050"/>
      </font>
    </dxf>
    <dxf>
      <font>
        <color rgb="FF00B050"/>
      </font>
    </dxf>
    <dxf>
      <font>
        <b/>
        <i val="0"/>
        <color theme="0"/>
      </font>
      <fill>
        <patternFill>
          <bgColor rgb="FFFF0000"/>
        </patternFill>
      </fill>
    </dxf>
    <dxf>
      <fill>
        <patternFill>
          <bgColor rgb="FF92D050"/>
        </patternFill>
      </fill>
    </dxf>
    <dxf>
      <fill>
        <patternFill>
          <bgColor rgb="FFFF0000"/>
        </patternFill>
      </fill>
    </dxf>
    <dxf>
      <font>
        <b/>
        <i val="0"/>
        <color theme="0"/>
      </font>
      <fill>
        <patternFill>
          <bgColor rgb="FFFF0000"/>
        </patternFill>
      </fill>
    </dxf>
    <dxf>
      <fill>
        <patternFill>
          <bgColor rgb="FF92D050"/>
        </patternFill>
      </fill>
    </dxf>
    <dxf>
      <fill>
        <patternFill>
          <bgColor rgb="FFFF0000"/>
        </patternFill>
      </fill>
    </dxf>
    <dxf>
      <fill>
        <patternFill>
          <bgColor rgb="FFCCFFCC"/>
        </patternFill>
      </fill>
    </dxf>
    <dxf>
      <fill>
        <patternFill>
          <bgColor rgb="FFFFC000"/>
        </patternFill>
      </fill>
    </dxf>
    <dxf>
      <fill>
        <patternFill>
          <bgColor rgb="FFFF0000"/>
        </patternFill>
      </fill>
    </dxf>
    <dxf>
      <fill>
        <patternFill>
          <bgColor rgb="FFCCFFCC"/>
        </patternFill>
      </fill>
    </dxf>
    <dxf>
      <fill>
        <patternFill>
          <bgColor rgb="FFFFC000"/>
        </patternFill>
      </fill>
    </dxf>
    <dxf>
      <fill>
        <patternFill>
          <bgColor rgb="FFFF0000"/>
        </patternFill>
      </fill>
    </dxf>
    <dxf>
      <fill>
        <patternFill>
          <bgColor rgb="FFCCFFCC"/>
        </patternFill>
      </fill>
    </dxf>
    <dxf>
      <fill>
        <patternFill>
          <bgColor rgb="FFFFC000"/>
        </patternFill>
      </fill>
    </dxf>
    <dxf>
      <fill>
        <patternFill>
          <bgColor rgb="FFFF0000"/>
        </patternFill>
      </fill>
    </dxf>
  </dxfs>
  <tableStyles count="0" defaultTableStyle="TableStyleMedium2" defaultPivotStyle="PivotStyleLight16"/>
  <colors>
    <mruColors>
      <color rgb="FFFF00FF"/>
      <color rgb="FFCCECFF"/>
      <color rgb="FF66CCFF"/>
      <color rgb="FFCCCCFF"/>
      <color rgb="FF9933FF"/>
      <color rgb="FFCCFF66"/>
      <color rgb="FFC8F4B2"/>
      <color rgb="FFFF99CC"/>
      <color rgb="FF66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781050</xdr:colOff>
      <xdr:row>13</xdr:row>
      <xdr:rowOff>133350</xdr:rowOff>
    </xdr:from>
    <xdr:to>
      <xdr:col>5</xdr:col>
      <xdr:colOff>523875</xdr:colOff>
      <xdr:row>25</xdr:row>
      <xdr:rowOff>57150</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781050" y="3695700"/>
          <a:ext cx="8524875" cy="2133600"/>
        </a:xfrm>
        <a:prstGeom prst="rect">
          <a:avLst/>
        </a:prstGeom>
        <a:noFill/>
        <a:ln w="76200">
          <a:solidFill>
            <a:srgbClr val="FF0000"/>
          </a:solid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403416</xdr:colOff>
      <xdr:row>14</xdr:row>
      <xdr:rowOff>22411</xdr:rowOff>
    </xdr:from>
    <xdr:to>
      <xdr:col>12</xdr:col>
      <xdr:colOff>44824</xdr:colOff>
      <xdr:row>17</xdr:row>
      <xdr:rowOff>145677</xdr:rowOff>
    </xdr:to>
    <xdr:cxnSp macro="">
      <xdr:nvCxnSpPr>
        <xdr:cNvPr id="14" name="Connecteur en angle 13">
          <a:extLst>
            <a:ext uri="{FF2B5EF4-FFF2-40B4-BE49-F238E27FC236}">
              <a16:creationId xmlns:a16="http://schemas.microsoft.com/office/drawing/2014/main" id="{00000000-0008-0000-0100-00000E000000}"/>
            </a:ext>
          </a:extLst>
        </xdr:cNvPr>
        <xdr:cNvCxnSpPr/>
      </xdr:nvCxnSpPr>
      <xdr:spPr>
        <a:xfrm rot="16200000" flipV="1">
          <a:off x="11368370" y="4465546"/>
          <a:ext cx="1871383" cy="672349"/>
        </a:xfrm>
        <a:prstGeom prst="bentConnector3">
          <a:avLst>
            <a:gd name="adj1" fmla="val 62500"/>
          </a:avLst>
        </a:prstGeom>
        <a:ln w="66675">
          <a:solidFill>
            <a:srgbClr val="66CCFF"/>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78441</xdr:colOff>
      <xdr:row>11</xdr:row>
      <xdr:rowOff>22412</xdr:rowOff>
    </xdr:from>
    <xdr:to>
      <xdr:col>0</xdr:col>
      <xdr:colOff>89647</xdr:colOff>
      <xdr:row>11</xdr:row>
      <xdr:rowOff>369794</xdr:rowOff>
    </xdr:to>
    <xdr:cxnSp macro="">
      <xdr:nvCxnSpPr>
        <xdr:cNvPr id="3" name="Connecteur droit avec flèche 2">
          <a:extLst>
            <a:ext uri="{FF2B5EF4-FFF2-40B4-BE49-F238E27FC236}">
              <a16:creationId xmlns:a16="http://schemas.microsoft.com/office/drawing/2014/main" id="{00000000-0008-0000-0100-000003000000}"/>
            </a:ext>
          </a:extLst>
        </xdr:cNvPr>
        <xdr:cNvCxnSpPr/>
      </xdr:nvCxnSpPr>
      <xdr:spPr>
        <a:xfrm flipH="1">
          <a:off x="78441" y="2017059"/>
          <a:ext cx="11206" cy="347382"/>
        </a:xfrm>
        <a:prstGeom prst="straightConnector1">
          <a:avLst/>
        </a:prstGeom>
        <a:ln w="25400">
          <a:solidFill>
            <a:sysClr val="windowText" lastClr="000000"/>
          </a:solidFill>
          <a:headEnd type="triangle" w="lg" len="lg"/>
          <a:tailEnd type="triangle" w="lg" len="lg"/>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2037790</xdr:colOff>
      <xdr:row>7</xdr:row>
      <xdr:rowOff>18490</xdr:rowOff>
    </xdr:from>
    <xdr:to>
      <xdr:col>2</xdr:col>
      <xdr:colOff>2286000</xdr:colOff>
      <xdr:row>19</xdr:row>
      <xdr:rowOff>212912</xdr:rowOff>
    </xdr:to>
    <xdr:sp macro="" textlink="">
      <xdr:nvSpPr>
        <xdr:cNvPr id="2" name="AutoShape 52">
          <a:extLst>
            <a:ext uri="{FF2B5EF4-FFF2-40B4-BE49-F238E27FC236}">
              <a16:creationId xmlns:a16="http://schemas.microsoft.com/office/drawing/2014/main" id="{00000000-0008-0000-0300-000002000000}"/>
            </a:ext>
          </a:extLst>
        </xdr:cNvPr>
        <xdr:cNvSpPr>
          <a:spLocks/>
        </xdr:cNvSpPr>
      </xdr:nvSpPr>
      <xdr:spPr bwMode="auto">
        <a:xfrm>
          <a:off x="3808319" y="2259666"/>
          <a:ext cx="248210" cy="2883834"/>
        </a:xfrm>
        <a:prstGeom prst="leftBrace">
          <a:avLst>
            <a:gd name="adj1" fmla="val 47205"/>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3227294</xdr:colOff>
      <xdr:row>7</xdr:row>
      <xdr:rowOff>0</xdr:rowOff>
    </xdr:from>
    <xdr:to>
      <xdr:col>5</xdr:col>
      <xdr:colOff>1</xdr:colOff>
      <xdr:row>20</xdr:row>
      <xdr:rowOff>22412</xdr:rowOff>
    </xdr:to>
    <xdr:sp macro="" textlink="">
      <xdr:nvSpPr>
        <xdr:cNvPr id="6" name="AutoShape 52">
          <a:extLst>
            <a:ext uri="{FF2B5EF4-FFF2-40B4-BE49-F238E27FC236}">
              <a16:creationId xmlns:a16="http://schemas.microsoft.com/office/drawing/2014/main" id="{00000000-0008-0000-0300-000006000000}"/>
            </a:ext>
          </a:extLst>
        </xdr:cNvPr>
        <xdr:cNvSpPr>
          <a:spLocks/>
        </xdr:cNvSpPr>
      </xdr:nvSpPr>
      <xdr:spPr bwMode="auto">
        <a:xfrm flipH="1">
          <a:off x="7989794" y="2095500"/>
          <a:ext cx="302560" cy="2935941"/>
        </a:xfrm>
        <a:prstGeom prst="leftBrace">
          <a:avLst>
            <a:gd name="adj1" fmla="val 4726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876300</xdr:colOff>
      <xdr:row>7</xdr:row>
      <xdr:rowOff>4484</xdr:rowOff>
    </xdr:from>
    <xdr:to>
      <xdr:col>5</xdr:col>
      <xdr:colOff>1049618</xdr:colOff>
      <xdr:row>11</xdr:row>
      <xdr:rowOff>11207</xdr:rowOff>
    </xdr:to>
    <xdr:sp macro="" textlink="">
      <xdr:nvSpPr>
        <xdr:cNvPr id="7" name="AutoShape 52">
          <a:extLst>
            <a:ext uri="{FF2B5EF4-FFF2-40B4-BE49-F238E27FC236}">
              <a16:creationId xmlns:a16="http://schemas.microsoft.com/office/drawing/2014/main" id="{00000000-0008-0000-0300-000007000000}"/>
            </a:ext>
          </a:extLst>
        </xdr:cNvPr>
        <xdr:cNvSpPr>
          <a:spLocks/>
        </xdr:cNvSpPr>
      </xdr:nvSpPr>
      <xdr:spPr bwMode="auto">
        <a:xfrm>
          <a:off x="9271000" y="2138084"/>
          <a:ext cx="173318" cy="870323"/>
        </a:xfrm>
        <a:prstGeom prst="leftBrace">
          <a:avLst>
            <a:gd name="adj1" fmla="val 4618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813147</xdr:colOff>
      <xdr:row>13</xdr:row>
      <xdr:rowOff>22411</xdr:rowOff>
    </xdr:from>
    <xdr:to>
      <xdr:col>5</xdr:col>
      <xdr:colOff>1016000</xdr:colOff>
      <xdr:row>18</xdr:row>
      <xdr:rowOff>190500</xdr:rowOff>
    </xdr:to>
    <xdr:sp macro="" textlink="">
      <xdr:nvSpPr>
        <xdr:cNvPr id="8" name="AutoShape 52">
          <a:extLst>
            <a:ext uri="{FF2B5EF4-FFF2-40B4-BE49-F238E27FC236}">
              <a16:creationId xmlns:a16="http://schemas.microsoft.com/office/drawing/2014/main" id="{00000000-0008-0000-0300-000008000000}"/>
            </a:ext>
          </a:extLst>
        </xdr:cNvPr>
        <xdr:cNvSpPr>
          <a:spLocks/>
        </xdr:cNvSpPr>
      </xdr:nvSpPr>
      <xdr:spPr bwMode="auto">
        <a:xfrm>
          <a:off x="9207847" y="3451411"/>
          <a:ext cx="202853" cy="1031689"/>
        </a:xfrm>
        <a:prstGeom prst="leftBrace">
          <a:avLst>
            <a:gd name="adj1" fmla="val 46648"/>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3305735</xdr:colOff>
      <xdr:row>21</xdr:row>
      <xdr:rowOff>212911</xdr:rowOff>
    </xdr:from>
    <xdr:to>
      <xdr:col>4</xdr:col>
      <xdr:colOff>3518646</xdr:colOff>
      <xdr:row>30</xdr:row>
      <xdr:rowOff>190500</xdr:rowOff>
    </xdr:to>
    <xdr:sp macro="" textlink="">
      <xdr:nvSpPr>
        <xdr:cNvPr id="13" name="AutoShape 52">
          <a:extLst>
            <a:ext uri="{FF2B5EF4-FFF2-40B4-BE49-F238E27FC236}">
              <a16:creationId xmlns:a16="http://schemas.microsoft.com/office/drawing/2014/main" id="{00000000-0008-0000-0300-00000D000000}"/>
            </a:ext>
          </a:extLst>
        </xdr:cNvPr>
        <xdr:cNvSpPr>
          <a:spLocks/>
        </xdr:cNvSpPr>
      </xdr:nvSpPr>
      <xdr:spPr bwMode="auto">
        <a:xfrm flipH="1">
          <a:off x="8068235" y="5446058"/>
          <a:ext cx="212911" cy="1994648"/>
        </a:xfrm>
        <a:prstGeom prst="leftBrace">
          <a:avLst>
            <a:gd name="adj1" fmla="val 4726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56029</xdr:colOff>
      <xdr:row>27</xdr:row>
      <xdr:rowOff>1</xdr:rowOff>
    </xdr:from>
    <xdr:to>
      <xdr:col>6</xdr:col>
      <xdr:colOff>190500</xdr:colOff>
      <xdr:row>29</xdr:row>
      <xdr:rowOff>22411</xdr:rowOff>
    </xdr:to>
    <xdr:sp macro="" textlink="">
      <xdr:nvSpPr>
        <xdr:cNvPr id="9" name="AutoShape 52">
          <a:extLst>
            <a:ext uri="{FF2B5EF4-FFF2-40B4-BE49-F238E27FC236}">
              <a16:creationId xmlns:a16="http://schemas.microsoft.com/office/drawing/2014/main" id="{00000000-0008-0000-0300-000009000000}"/>
            </a:ext>
          </a:extLst>
        </xdr:cNvPr>
        <xdr:cNvSpPr>
          <a:spLocks/>
        </xdr:cNvSpPr>
      </xdr:nvSpPr>
      <xdr:spPr bwMode="auto">
        <a:xfrm>
          <a:off x="8863853" y="6342530"/>
          <a:ext cx="134471" cy="470646"/>
        </a:xfrm>
        <a:prstGeom prst="leftBrace">
          <a:avLst>
            <a:gd name="adj1" fmla="val 4618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85164</xdr:colOff>
      <xdr:row>29</xdr:row>
      <xdr:rowOff>208429</xdr:rowOff>
    </xdr:from>
    <xdr:to>
      <xdr:col>6</xdr:col>
      <xdr:colOff>219635</xdr:colOff>
      <xdr:row>32</xdr:row>
      <xdr:rowOff>6722</xdr:rowOff>
    </xdr:to>
    <xdr:sp macro="" textlink="">
      <xdr:nvSpPr>
        <xdr:cNvPr id="12" name="AutoShape 52">
          <a:extLst>
            <a:ext uri="{FF2B5EF4-FFF2-40B4-BE49-F238E27FC236}">
              <a16:creationId xmlns:a16="http://schemas.microsoft.com/office/drawing/2014/main" id="{00000000-0008-0000-0300-00000C000000}"/>
            </a:ext>
          </a:extLst>
        </xdr:cNvPr>
        <xdr:cNvSpPr>
          <a:spLocks/>
        </xdr:cNvSpPr>
      </xdr:nvSpPr>
      <xdr:spPr bwMode="auto">
        <a:xfrm>
          <a:off x="8892988" y="6999194"/>
          <a:ext cx="134471" cy="470646"/>
        </a:xfrm>
        <a:prstGeom prst="leftBrace">
          <a:avLst>
            <a:gd name="adj1" fmla="val 46181"/>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829235</xdr:colOff>
      <xdr:row>20</xdr:row>
      <xdr:rowOff>11206</xdr:rowOff>
    </xdr:from>
    <xdr:to>
      <xdr:col>5</xdr:col>
      <xdr:colOff>1038411</xdr:colOff>
      <xdr:row>32</xdr:row>
      <xdr:rowOff>0</xdr:rowOff>
    </xdr:to>
    <xdr:sp macro="" textlink="">
      <xdr:nvSpPr>
        <xdr:cNvPr id="15" name="AutoShape 52">
          <a:extLst>
            <a:ext uri="{FF2B5EF4-FFF2-40B4-BE49-F238E27FC236}">
              <a16:creationId xmlns:a16="http://schemas.microsoft.com/office/drawing/2014/main" id="{00000000-0008-0000-0300-00000F000000}"/>
            </a:ext>
          </a:extLst>
        </xdr:cNvPr>
        <xdr:cNvSpPr>
          <a:spLocks/>
        </xdr:cNvSpPr>
      </xdr:nvSpPr>
      <xdr:spPr bwMode="auto">
        <a:xfrm>
          <a:off x="9223935" y="4735606"/>
          <a:ext cx="209176" cy="2579594"/>
        </a:xfrm>
        <a:prstGeom prst="leftBrace">
          <a:avLst>
            <a:gd name="adj1" fmla="val 46648"/>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806823</xdr:colOff>
      <xdr:row>42</xdr:row>
      <xdr:rowOff>11206</xdr:rowOff>
    </xdr:from>
    <xdr:to>
      <xdr:col>6</xdr:col>
      <xdr:colOff>201704</xdr:colOff>
      <xdr:row>47</xdr:row>
      <xdr:rowOff>212912</xdr:rowOff>
    </xdr:to>
    <xdr:sp macro="" textlink="">
      <xdr:nvSpPr>
        <xdr:cNvPr id="17" name="AutoShape 52">
          <a:extLst>
            <a:ext uri="{FF2B5EF4-FFF2-40B4-BE49-F238E27FC236}">
              <a16:creationId xmlns:a16="http://schemas.microsoft.com/office/drawing/2014/main" id="{00000000-0008-0000-0300-000011000000}"/>
            </a:ext>
          </a:extLst>
        </xdr:cNvPr>
        <xdr:cNvSpPr>
          <a:spLocks/>
        </xdr:cNvSpPr>
      </xdr:nvSpPr>
      <xdr:spPr bwMode="auto">
        <a:xfrm>
          <a:off x="9107180" y="9495385"/>
          <a:ext cx="224917" cy="1358313"/>
        </a:xfrm>
        <a:prstGeom prst="leftBrace">
          <a:avLst>
            <a:gd name="adj1" fmla="val 46648"/>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940147</xdr:colOff>
      <xdr:row>33</xdr:row>
      <xdr:rowOff>35111</xdr:rowOff>
    </xdr:from>
    <xdr:to>
      <xdr:col>6</xdr:col>
      <xdr:colOff>50800</xdr:colOff>
      <xdr:row>39</xdr:row>
      <xdr:rowOff>0</xdr:rowOff>
    </xdr:to>
    <xdr:sp macro="" textlink="">
      <xdr:nvSpPr>
        <xdr:cNvPr id="11" name="AutoShape 52">
          <a:extLst>
            <a:ext uri="{FF2B5EF4-FFF2-40B4-BE49-F238E27FC236}">
              <a16:creationId xmlns:a16="http://schemas.microsoft.com/office/drawing/2014/main" id="{00000000-0008-0000-0300-00000B000000}"/>
            </a:ext>
          </a:extLst>
        </xdr:cNvPr>
        <xdr:cNvSpPr>
          <a:spLocks/>
        </xdr:cNvSpPr>
      </xdr:nvSpPr>
      <xdr:spPr bwMode="auto">
        <a:xfrm>
          <a:off x="9334847" y="7566211"/>
          <a:ext cx="164753" cy="1298389"/>
        </a:xfrm>
        <a:prstGeom prst="leftBrace">
          <a:avLst>
            <a:gd name="adj1" fmla="val 46648"/>
            <a:gd name="adj2" fmla="val 5040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oneCellAnchor>
    <xdr:from>
      <xdr:col>5</xdr:col>
      <xdr:colOff>597744</xdr:colOff>
      <xdr:row>0</xdr:row>
      <xdr:rowOff>274136</xdr:rowOff>
    </xdr:from>
    <xdr:ext cx="316656" cy="335464"/>
    <xdr:sp macro="" textlink="">
      <xdr:nvSpPr>
        <xdr:cNvPr id="2" name="Rectangle 1">
          <a:extLst>
            <a:ext uri="{FF2B5EF4-FFF2-40B4-BE49-F238E27FC236}">
              <a16:creationId xmlns:a16="http://schemas.microsoft.com/office/drawing/2014/main" id="{81DD648B-DCAE-4C85-8FE5-D63CD5FA9242}"/>
            </a:ext>
          </a:extLst>
        </xdr:cNvPr>
        <xdr:cNvSpPr/>
      </xdr:nvSpPr>
      <xdr:spPr>
        <a:xfrm>
          <a:off x="5645994" y="274136"/>
          <a:ext cx="316656" cy="335464"/>
        </a:xfrm>
        <a:prstGeom prst="rect">
          <a:avLst/>
        </a:prstGeom>
        <a:noFill/>
      </xdr:spPr>
      <xdr:txBody>
        <a:bodyPr wrap="none" lIns="91440" tIns="45720" rIns="91440" bIns="45720">
          <a:prstTxWarp prst="textSlantUp">
            <a:avLst/>
          </a:prstTxWarp>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fr-FR" sz="5400" b="1" cap="none" spc="0">
              <a:ln w="11430"/>
              <a:solidFill>
                <a:schemeClr val="accent5"/>
              </a:solidFill>
              <a:effectLst>
                <a:outerShdw blurRad="50800" dist="39000" dir="5460000" algn="tl">
                  <a:srgbClr val="000000">
                    <a:alpha val="38000"/>
                  </a:srgbClr>
                </a:outerShdw>
              </a:effectLst>
            </a:rPr>
            <a:t>ou</a:t>
          </a:r>
        </a:p>
      </xdr:txBody>
    </xdr:sp>
    <xdr:clientData/>
  </xdr:oneCellAnchor>
  <xdr:twoCellAnchor>
    <xdr:from>
      <xdr:col>2</xdr:col>
      <xdr:colOff>180975</xdr:colOff>
      <xdr:row>0</xdr:row>
      <xdr:rowOff>485775</xdr:rowOff>
    </xdr:from>
    <xdr:to>
      <xdr:col>3</xdr:col>
      <xdr:colOff>828675</xdr:colOff>
      <xdr:row>0</xdr:row>
      <xdr:rowOff>733425</xdr:rowOff>
    </xdr:to>
    <xdr:sp macro="" textlink="">
      <xdr:nvSpPr>
        <xdr:cNvPr id="4" name="ZoneTexte 3">
          <a:extLst>
            <a:ext uri="{FF2B5EF4-FFF2-40B4-BE49-F238E27FC236}">
              <a16:creationId xmlns:a16="http://schemas.microsoft.com/office/drawing/2014/main" id="{D5B60850-457F-4AAE-BF2C-F7B375B60A1B}"/>
            </a:ext>
          </a:extLst>
        </xdr:cNvPr>
        <xdr:cNvSpPr txBox="1"/>
      </xdr:nvSpPr>
      <xdr:spPr>
        <a:xfrm>
          <a:off x="1704975" y="485775"/>
          <a:ext cx="1409700"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200" b="1">
              <a:solidFill>
                <a:srgbClr val="FF0000"/>
              </a:solidFill>
            </a:rPr>
            <a:t>Au moins 1 des 2 !</a:t>
          </a:r>
        </a:p>
      </xdr:txBody>
    </xdr:sp>
    <xdr:clientData/>
  </xdr:twoCellAnchor>
  <xdr:twoCellAnchor>
    <xdr:from>
      <xdr:col>4</xdr:col>
      <xdr:colOff>1085850</xdr:colOff>
      <xdr:row>0</xdr:row>
      <xdr:rowOff>190500</xdr:rowOff>
    </xdr:from>
    <xdr:to>
      <xdr:col>5</xdr:col>
      <xdr:colOff>38100</xdr:colOff>
      <xdr:row>0</xdr:row>
      <xdr:rowOff>457200</xdr:rowOff>
    </xdr:to>
    <xdr:sp macro="" textlink="">
      <xdr:nvSpPr>
        <xdr:cNvPr id="5" name="ZoneTexte 4">
          <a:extLst>
            <a:ext uri="{FF2B5EF4-FFF2-40B4-BE49-F238E27FC236}">
              <a16:creationId xmlns:a16="http://schemas.microsoft.com/office/drawing/2014/main" id="{F25DE4FC-A0D0-496A-943C-78BFCE9947BD}"/>
            </a:ext>
          </a:extLst>
        </xdr:cNvPr>
        <xdr:cNvSpPr txBox="1"/>
      </xdr:nvSpPr>
      <xdr:spPr>
        <a:xfrm>
          <a:off x="4476750" y="190500"/>
          <a:ext cx="609600" cy="26670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Pas qté</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Controle%20de%20gestion\BASE%20ARTICLE%20GERALDINE\INF-F-004-R%20-Tableau%20Cr&#233;ation%20de%20r&#233;f&#233;rences%20PRODUIT%20FINI%20en%20cours%20modif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LIRE AVANT"/>
      <sheetName val="Exemples"/>
      <sheetName val="Créa NOM (col B)"/>
      <sheetName val="CODIFICATEUR Colonne B"/>
      <sheetName val="Tableau"/>
      <sheetName val="Groupes"/>
      <sheetName val="Ajouts"/>
      <sheetName val="Validation des données"/>
      <sheetName val="Données annexes"/>
    </sheetNames>
    <sheetDataSet>
      <sheetData sheetId="0"/>
      <sheetData sheetId="1"/>
      <sheetData sheetId="2"/>
      <sheetData sheetId="3"/>
      <sheetData sheetId="4"/>
      <sheetData sheetId="5"/>
      <sheetData sheetId="6"/>
      <sheetData sheetId="7"/>
      <sheetData sheetId="8"/>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3" xr16:uid="{00000000-0016-0000-0800-000000000000}" autoFormatId="16" applyNumberFormats="0" applyBorderFormats="0" applyFontFormats="0" applyPatternFormats="0" applyAlignmentFormats="0" applyWidthHeightFormats="0">
  <queryTableRefresh preserveSortFilterLayout="0" nextId="12">
    <queryTableFields count="11">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 id="8" name="Column8" tableColumnId="8"/>
      <queryTableField id="9" name="Column9" tableColumnId="9"/>
      <queryTableField id="10" name="Column10" tableColumnId="10"/>
      <queryTableField id="11" name="Column11" tableColumnId="11"/>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2" xr16:uid="{00000000-0016-0000-0900-000001000000}" autoFormatId="16" applyNumberFormats="0" applyBorderFormats="0" applyFontFormats="0" applyPatternFormats="0" applyAlignmentFormats="0" applyWidthHeightFormats="0">
  <queryTableRefresh preserveSortFilterLayout="0" nextId="8">
    <queryTableFields count="7">
      <queryTableField id="1" name="Ligne / Produit" tableColumnId="1"/>
      <queryTableField id="2" name="Gpe Appro" tableColumnId="2"/>
      <queryTableField id="3" name="Table_x000a_POINT ECLAIR" tableColumnId="3"/>
      <queryTableField id="4" name="% Alcool" tableColumnId="4"/>
      <queryTableField id="5" name="N° ONU" tableColumnId="5"/>
      <queryTableField id="6" name="Code ONU" tableColumnId="6"/>
      <queryTableField id="7" name="Code douane" tableColumnId="7"/>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1" xr16:uid="{00000000-0016-0000-0A00-000002000000}" autoFormatId="16" applyNumberFormats="0" applyBorderFormats="0" applyFontFormats="0" applyPatternFormats="0" applyAlignmentFormats="0" applyWidthHeightFormats="0">
  <queryTableRefresh preserveSortFilterLayout="0" nextId="8">
    <queryTableFields count="7">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5" xr16:uid="{00000000-0016-0000-0B00-000003000000}" autoFormatId="16" applyNumberFormats="0" applyBorderFormats="0" applyFontFormats="0" applyPatternFormats="0" applyAlignmentFormats="0" applyWidthHeightFormats="0">
  <queryTableRefresh preserveSortFilterLayout="0" nextId="26">
    <queryTableFields count="25">
      <queryTableField id="1" name="Column1" tableColumnId="1"/>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 id="8" name="Column8" tableColumnId="8"/>
      <queryTableField id="9" name="Column9" tableColumnId="9"/>
      <queryTableField id="10" name="Column10" tableColumnId="10"/>
      <queryTableField id="11" name="Column11" tableColumnId="11"/>
      <queryTableField id="12" name="Column12" tableColumnId="12"/>
      <queryTableField id="13" name="Column13" tableColumnId="13"/>
      <queryTableField id="14" name="Column14" tableColumnId="14"/>
      <queryTableField id="15" name="Column15" tableColumnId="15"/>
      <queryTableField id="16" name="Column16" tableColumnId="16"/>
      <queryTableField id="17" name="Column17" tableColumnId="17"/>
      <queryTableField id="18" name="Column18" tableColumnId="18"/>
      <queryTableField id="19" name="Column19" tableColumnId="19"/>
      <queryTableField id="20" name="Column20" tableColumnId="20"/>
      <queryTableField id="21" name="Column21" tableColumnId="21"/>
      <queryTableField id="22" name="Column22" tableColumnId="22"/>
      <queryTableField id="23" name="Column23" tableColumnId="23"/>
      <queryTableField id="24" name="Column24" tableColumnId="24"/>
      <queryTableField id="25" name="Column25" tableColumnId="25"/>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1" refreshOnLoad="1" connectionId="4" xr16:uid="{678FDBA4-B3CD-4ECD-9DDB-CFA2E7D730D3}" autoFormatId="16" applyNumberFormats="0" applyBorderFormats="0" applyFontFormats="0" applyPatternFormats="0" applyAlignmentFormats="0" applyWidthHeightFormats="0">
  <queryTableRefresh nextId="37">
    <queryTableFields count="36">
      <queryTableField id="1" name="TYPE ARTICLE" tableColumnId="1"/>
      <queryTableField id="2" name="LIBELLE" tableColumnId="2"/>
      <queryTableField id="3" name="Column3" tableColumnId="3"/>
      <queryTableField id="4" name="SECTEUR ACTIVITE" tableColumnId="4"/>
      <queryTableField id="5" name="LIBELLE_1" tableColumnId="5"/>
      <queryTableField id="6" name="CLASSEMENT" tableColumnId="6"/>
      <queryTableField id="7" name="SUPER SECTEUR" tableColumnId="7"/>
      <queryTableField id="8" name="LIBELLE_2" tableColumnId="8"/>
      <queryTableField id="9" name="STOCKAGE" tableColumnId="9"/>
      <queryTableField id="10" name="GRP SECTEUR" tableColumnId="10"/>
      <queryTableField id="11" name="Column11" tableColumnId="11"/>
      <queryTableField id="12" name="Groupe produit" tableColumnId="12"/>
      <queryTableField id="13" name="LIBELLE_3" tableColumnId="13"/>
      <queryTableField id="14" name="SUPER GRP PRODUIT" tableColumnId="14"/>
      <queryTableField id="15" name="LIBELLE_4" tableColumnId="15"/>
      <queryTableField id="16" name="CODE BNPE ASSOCIE" tableColumnId="16"/>
      <queryTableField id="17" name="Column17" tableColumnId="17"/>
      <queryTableField id="18" name="CODE BNPE" tableColumnId="18"/>
      <queryTableField id="19" name="LIBELLE_5" tableColumnId="19"/>
      <queryTableField id="20" name="Column20" tableColumnId="20"/>
      <queryTableField id="21" name="GROUPE APPRO" tableColumnId="21"/>
      <queryTableField id="22" name="LIBELLE_6" tableColumnId="22"/>
      <queryTableField id="23" name="SUPRE GROUPE APPRO" tableColumnId="23"/>
      <queryTableField id="24" name="LIBELLE_7" tableColumnId="24"/>
      <queryTableField id="25" name="GRP PRODUIT DEB" tableColumnId="25"/>
      <queryTableField id="26" name="GROUPE PRD FIN" tableColumnId="26"/>
      <queryTableField id="27" name="Column27" tableColumnId="27"/>
      <queryTableField id="28" name="Groupe article" tableColumnId="28"/>
      <queryTableField id="29" name="Libellé" tableColumnId="29"/>
      <queryTableField id="30" name="Type groupe article" tableColumnId="30"/>
      <queryTableField id="31" name="Libellé_8" tableColumnId="31"/>
      <queryTableField id="32" name="Super groupe article" tableColumnId="32"/>
      <queryTableField id="33" name="Libellé_9" tableColumnId="33"/>
      <queryTableField id="34" name="Column34" tableColumnId="34"/>
      <queryTableField id="35" name="Code Action" tableColumnId="35"/>
      <queryTableField id="36" name="Libellé_10" tableColumnId="3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Hiérarchies" displayName="Hiérarchies" ref="A1:K282" tableType="queryTable" totalsRowShown="0">
  <autoFilter ref="A1:K282" xr:uid="{C1A59548-E296-4F53-9438-3385BFE7DD8E}"/>
  <tableColumns count="11">
    <tableColumn id="1" xr3:uid="{72588D00-A7FC-4D3E-B107-CABCB30A7118}" uniqueName="1" name="Column1" queryTableFieldId="1"/>
    <tableColumn id="2" xr3:uid="{576826AE-5309-49BD-9444-ED5109618666}" uniqueName="2" name="Column2" queryTableFieldId="2"/>
    <tableColumn id="3" xr3:uid="{FC02B2E1-190B-4621-B84F-DA339B856A11}" uniqueName="3" name="Column3" queryTableFieldId="3"/>
    <tableColumn id="4" xr3:uid="{F76B7501-4280-456A-945D-B0BB2DCEAB08}" uniqueName="4" name="Column4" queryTableFieldId="4"/>
    <tableColumn id="5" xr3:uid="{ADAF5ADD-FBFF-4C56-888F-B3700A9C0AE3}" uniqueName="5" name="Column5" queryTableFieldId="5"/>
    <tableColumn id="6" xr3:uid="{68850CEF-65B3-42BC-BE24-2C6AD24ACF5B}" uniqueName="6" name="Column6" queryTableFieldId="6"/>
    <tableColumn id="7" xr3:uid="{B16BDD40-A264-425A-85C3-4E3E2B12DFC5}" uniqueName="7" name="Column7" queryTableFieldId="7"/>
    <tableColumn id="8" xr3:uid="{19E9CFED-A62D-44DE-B126-1532B4FDC513}" uniqueName="8" name="Column8" queryTableFieldId="8"/>
    <tableColumn id="9" xr3:uid="{954F8DDD-DCFE-4B46-A175-71D4DB2D1B5A}" uniqueName="9" name="Column9" queryTableFieldId="9"/>
    <tableColumn id="10" xr3:uid="{01C1A95E-EA1B-4AF2-AE66-EB7477B1DDFF}" uniqueName="10" name="Column10" queryTableFieldId="10"/>
    <tableColumn id="11" xr3:uid="{8C9E08E6-FDD0-4795-BEAE-EFF4D4BB71DC}" uniqueName="11" name="Column11" queryTableFieldId="11"/>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Données_stock_transp" displayName="Données_stock_transp" ref="A1:G229" tableType="queryTable" totalsRowShown="0">
  <autoFilter ref="A1:G229" xr:uid="{C9CA656C-9EB0-48C0-883A-48565FA6B576}"/>
  <tableColumns count="7">
    <tableColumn id="1" xr3:uid="{811629EF-EA35-4107-AFBC-F36CF5E3B899}" uniqueName="1" name="Ligne / Produit" queryTableFieldId="1" dataDxfId="73"/>
    <tableColumn id="2" xr3:uid="{2394E9BD-AC92-406E-89E5-A8CA7AA5BE40}" uniqueName="2" name="Gpe Appro" queryTableFieldId="2" dataDxfId="72"/>
    <tableColumn id="3" xr3:uid="{E5F77CD9-EC0D-4EDE-805C-315C02D2EB93}" uniqueName="3" name="Table_x000a_POINT ECLAIR" queryTableFieldId="3" dataDxfId="71"/>
    <tableColumn id="4" xr3:uid="{9AC2B628-4FA0-4CF8-9064-8CAD87F6AD87}" uniqueName="4" name="% Alcool" queryTableFieldId="4" dataDxfId="70"/>
    <tableColumn id="5" xr3:uid="{D0940ADE-9F08-459D-B99E-EA1A410BA28A}" uniqueName="5" name="N° ONU" queryTableFieldId="5" dataDxfId="69"/>
    <tableColumn id="6" xr3:uid="{12F4070D-3C2C-4049-952A-789BA5A5EEB7}" uniqueName="6" name="Code ONU" queryTableFieldId="6" dataDxfId="68"/>
    <tableColumn id="7" xr3:uid="{5EE41A51-FF6A-4B20-BB19-064CE926E242}" uniqueName="7" name="Code douane" queryTableFieldId="7" dataDxfId="67"/>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Abréviations" displayName="Abréviations" ref="A1:G122" tableType="queryTable" totalsRowShown="0">
  <autoFilter ref="A1:G122" xr:uid="{169CDB6F-B986-4D53-9797-D150D1975AE1}"/>
  <tableColumns count="7">
    <tableColumn id="1" xr3:uid="{A238372D-7155-4D36-B142-FFCF6541BA83}" uniqueName="1" name="Column1" queryTableFieldId="1" dataDxfId="66"/>
    <tableColumn id="2" xr3:uid="{D5FC1AAA-2A1E-4F0A-8443-3BD979AC6040}" uniqueName="2" name="Column2" queryTableFieldId="2" dataDxfId="65"/>
    <tableColumn id="3" xr3:uid="{E4343B23-2E71-4539-8E39-B08AB4AE563B}" uniqueName="3" name="Column3" queryTableFieldId="3" dataDxfId="64"/>
    <tableColumn id="4" xr3:uid="{0566FA8B-3C8D-40D8-A7C7-401723506832}" uniqueName="4" name="Column4" queryTableFieldId="4" dataDxfId="63"/>
    <tableColumn id="5" xr3:uid="{760B61FE-ECA1-4E27-B7D9-77C1546887E6}" uniqueName="5" name="Column5" queryTableFieldId="5" dataDxfId="62"/>
    <tableColumn id="6" xr3:uid="{DBFD7AF4-0423-4DDF-A7D6-6FB21BAF81CE}" uniqueName="6" name="Column6" queryTableFieldId="6" dataDxfId="61"/>
    <tableColumn id="7" xr3:uid="{8A0E8841-910E-4089-A84A-4478DE2C0430}" uniqueName="7" name="Column7" queryTableFieldId="7" dataDxfId="60"/>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Validation_des_données__2" displayName="Validation_des_données__2" ref="A1:Y253" tableType="queryTable" totalsRowShown="0">
  <autoFilter ref="A1:Y253" xr:uid="{5E409435-6540-4458-933C-614DF17EB83E}"/>
  <tableColumns count="25">
    <tableColumn id="1" xr3:uid="{68782127-F2CF-4475-B096-124AE3735599}" uniqueName="1" name="Column1" queryTableFieldId="1" dataDxfId="59"/>
    <tableColumn id="2" xr3:uid="{D387E582-FCCE-4C96-9ADB-B7F7BD8C9CFE}" uniqueName="2" name="Column2" queryTableFieldId="2" dataDxfId="58"/>
    <tableColumn id="3" xr3:uid="{7DFB3542-66BE-42D8-AEC6-01633527248C}" uniqueName="3" name="Column3" queryTableFieldId="3" dataDxfId="57"/>
    <tableColumn id="4" xr3:uid="{3F8E0B65-DC90-44F9-A675-0C23AF748B8F}" uniqueName="4" name="Column4" queryTableFieldId="4" dataDxfId="56"/>
    <tableColumn id="5" xr3:uid="{296664E6-DB6C-4471-8607-1D49F0E35A3B}" uniqueName="5" name="Column5" queryTableFieldId="5" dataDxfId="55"/>
    <tableColumn id="6" xr3:uid="{2B9500E6-54FB-4F3E-94EB-8F3CEFB25E72}" uniqueName="6" name="Column6" queryTableFieldId="6" dataDxfId="54"/>
    <tableColumn id="7" xr3:uid="{79B15F88-27D1-4C9D-A5DB-6442137D9167}" uniqueName="7" name="Column7" queryTableFieldId="7" dataDxfId="53"/>
    <tableColumn id="8" xr3:uid="{B9389664-DFE1-4ED8-A147-18291FA518BA}" uniqueName="8" name="Column8" queryTableFieldId="8" dataDxfId="52"/>
    <tableColumn id="9" xr3:uid="{1BED11EA-C27A-461F-81CF-80241D9233E8}" uniqueName="9" name="Column9" queryTableFieldId="9" dataDxfId="51"/>
    <tableColumn id="10" xr3:uid="{9A3B7F5C-1E74-4917-A72F-B79CF7FD3B2A}" uniqueName="10" name="Column10" queryTableFieldId="10" dataDxfId="50"/>
    <tableColumn id="11" xr3:uid="{FA187891-7044-4A81-BC9C-87719BB369C8}" uniqueName="11" name="Column11" queryTableFieldId="11" dataDxfId="49"/>
    <tableColumn id="12" xr3:uid="{CBB1D4D1-05FE-4261-9FF6-405C637948E6}" uniqueName="12" name="Column12" queryTableFieldId="12" dataDxfId="48"/>
    <tableColumn id="13" xr3:uid="{46CB8F0F-F797-460A-B427-A5ED4B3410F3}" uniqueName="13" name="Column13" queryTableFieldId="13" dataDxfId="47"/>
    <tableColumn id="14" xr3:uid="{0A333AAE-A21D-4746-BAB7-5F1F7B49A516}" uniqueName="14" name="Column14" queryTableFieldId="14" dataDxfId="46"/>
    <tableColumn id="15" xr3:uid="{90D842AE-F20C-42B4-A6D6-0909D63CEDF5}" uniqueName="15" name="Column15" queryTableFieldId="15" dataDxfId="45"/>
    <tableColumn id="16" xr3:uid="{089B1EAC-4BFE-4B33-9FA4-CAF2DF6EB141}" uniqueName="16" name="Column16" queryTableFieldId="16" dataDxfId="44"/>
    <tableColumn id="17" xr3:uid="{7B5C7554-560B-49CA-9C9D-7C0DEC46BEF0}" uniqueName="17" name="Column17" queryTableFieldId="17" dataDxfId="43"/>
    <tableColumn id="18" xr3:uid="{D12DC309-39D3-4333-8BAD-C7E1617D39A7}" uniqueName="18" name="Column18" queryTableFieldId="18" dataDxfId="42"/>
    <tableColumn id="19" xr3:uid="{CD23123E-3520-4BF3-9367-5AB0DDDB7E36}" uniqueName="19" name="Column19" queryTableFieldId="19" dataDxfId="41"/>
    <tableColumn id="20" xr3:uid="{7E4709D4-EE50-4B9B-9FB0-6130987A4FB8}" uniqueName="20" name="Column20" queryTableFieldId="20" dataDxfId="40"/>
    <tableColumn id="21" xr3:uid="{0C7E39FB-1ECF-4BDE-A82B-101F152B9326}" uniqueName="21" name="Column21" queryTableFieldId="21" dataDxfId="39"/>
    <tableColumn id="22" xr3:uid="{9BA1531D-7C4D-43FB-8740-731E78CDCBA7}" uniqueName="22" name="Column22" queryTableFieldId="22" dataDxfId="38"/>
    <tableColumn id="23" xr3:uid="{92931AAF-BDB6-41F5-9043-6079CD5E9D97}" uniqueName="23" name="Column23" queryTableFieldId="23" dataDxfId="37"/>
    <tableColumn id="24" xr3:uid="{41E0D90F-D162-491D-83B3-95C0D04D3EC0}" uniqueName="24" name="Column24" queryTableFieldId="24" dataDxfId="36"/>
    <tableColumn id="25" xr3:uid="{3E474975-F433-4F73-B7A8-932D4745B9AC}" uniqueName="25" name="Column25" queryTableFieldId="25" dataDxfId="35"/>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060CA32-74E6-46B2-BF2F-B9F246B18915}" name="Tables" displayName="Tables" ref="A1:AJ59" tableType="queryTable" totalsRowShown="0">
  <autoFilter ref="A1:AJ59" xr:uid="{BB2E16F8-71F5-4FBC-A2FA-70A22BAC39C6}"/>
  <tableColumns count="36">
    <tableColumn id="1" xr3:uid="{F4D9E09A-3D5D-4DD4-B4ED-797485B1B816}" uniqueName="1" name="TYPE ARTICLE" queryTableFieldId="1" dataDxfId="34"/>
    <tableColumn id="2" xr3:uid="{FA197A24-9482-40D8-A2D6-C217015C0F79}" uniqueName="2" name="LIBELLE" queryTableFieldId="2" dataDxfId="33"/>
    <tableColumn id="3" xr3:uid="{C1EDC8D4-AED5-4E97-8688-3275089D9F97}" uniqueName="3" name="Column3" queryTableFieldId="3" dataDxfId="32"/>
    <tableColumn id="4" xr3:uid="{75FCD8A2-3E5A-42C5-96FA-15277CC2429B}" uniqueName="4" name="SECTEUR ACTIVITE" queryTableFieldId="4" dataDxfId="31"/>
    <tableColumn id="5" xr3:uid="{20321082-8AC0-4607-84D2-C6A69D7EA8AF}" uniqueName="5" name="LIBELLE_1" queryTableFieldId="5" dataDxfId="30"/>
    <tableColumn id="6" xr3:uid="{C3E90A9F-4DBF-47EC-800C-233B1C4EF374}" uniqueName="6" name="CLASSEMENT" queryTableFieldId="6"/>
    <tableColumn id="7" xr3:uid="{3B2936E5-B29A-49CE-AF26-B69989EED196}" uniqueName="7" name="SUPER SECTEUR" queryTableFieldId="7" dataDxfId="29"/>
    <tableColumn id="8" xr3:uid="{BA3C4A02-14DD-45D3-9476-F6A3CA8AEE70}" uniqueName="8" name="LIBELLE_2" queryTableFieldId="8" dataDxfId="28"/>
    <tableColumn id="9" xr3:uid="{06F9BF73-4DFD-48EA-972A-EA925A297EBD}" uniqueName="9" name="STOCKAGE" queryTableFieldId="9"/>
    <tableColumn id="10" xr3:uid="{52B7513A-FBC3-416E-B4A4-5E478CCE8E37}" uniqueName="10" name="GRP SECTEUR" queryTableFieldId="10" dataDxfId="27"/>
    <tableColumn id="11" xr3:uid="{12F1BB26-1A87-487A-B8F4-A5CC825D033A}" uniqueName="11" name="Column11" queryTableFieldId="11" dataDxfId="26"/>
    <tableColumn id="12" xr3:uid="{AFCDA0AB-1DBB-402E-B897-361C25432029}" uniqueName="12" name="Groupe produit" queryTableFieldId="12" dataDxfId="25"/>
    <tableColumn id="13" xr3:uid="{83E0EDF3-E901-48ED-A5BB-E7A7F80081C4}" uniqueName="13" name="LIBELLE_3" queryTableFieldId="13" dataDxfId="24"/>
    <tableColumn id="14" xr3:uid="{E83AEE14-CEFB-4DC1-A4C9-D26B232AFC9E}" uniqueName="14" name="SUPER GRP PRODUIT" queryTableFieldId="14" dataDxfId="23"/>
    <tableColumn id="15" xr3:uid="{D682B499-E669-4564-BF01-2AC28EBF5546}" uniqueName="15" name="LIBELLE_4" queryTableFieldId="15" dataDxfId="22"/>
    <tableColumn id="16" xr3:uid="{8BBA078A-C7E9-45BB-9D16-48F80E8B4006}" uniqueName="16" name="CODE BNPE ASSOCIE" queryTableFieldId="16" dataDxfId="21"/>
    <tableColumn id="17" xr3:uid="{14BAB68B-D02B-4755-9AEB-7797F6B469A4}" uniqueName="17" name="Column17" queryTableFieldId="17" dataDxfId="20"/>
    <tableColumn id="18" xr3:uid="{CF664E3A-175D-4B02-8B7D-005825416529}" uniqueName="18" name="CODE BNPE" queryTableFieldId="18" dataDxfId="19"/>
    <tableColumn id="19" xr3:uid="{E2EC74B7-701C-4B10-9AB0-8E5D869A1568}" uniqueName="19" name="LIBELLE_5" queryTableFieldId="19" dataDxfId="18"/>
    <tableColumn id="20" xr3:uid="{2A9B65EB-0504-4FBA-BEFC-FA337D2D020F}" uniqueName="20" name="Column20" queryTableFieldId="20" dataDxfId="17"/>
    <tableColumn id="21" xr3:uid="{9881D2D5-A842-4E86-A8C9-0BCF724F447F}" uniqueName="21" name="GROUPE APPRO" queryTableFieldId="21" dataDxfId="16"/>
    <tableColumn id="22" xr3:uid="{4E9F48C6-AEA6-4557-A650-4963A63AB9A8}" uniqueName="22" name="LIBELLE_6" queryTableFieldId="22" dataDxfId="15"/>
    <tableColumn id="23" xr3:uid="{FB71B071-E5E3-4B0A-AFA1-71BECE0C55E1}" uniqueName="23" name="SUPRE GROUPE APPRO" queryTableFieldId="23" dataDxfId="14"/>
    <tableColumn id="24" xr3:uid="{2ABEB0D4-1D7E-41D7-A789-E9F7320FC4F1}" uniqueName="24" name="LIBELLE_7" queryTableFieldId="24" dataDxfId="13"/>
    <tableColumn id="25" xr3:uid="{A2000896-82DA-4167-BD19-B39BBD1C5478}" uniqueName="25" name="GRP PRODUIT DEB" queryTableFieldId="25" dataDxfId="12"/>
    <tableColumn id="26" xr3:uid="{AC04B628-3C0E-4486-8F5B-2EEBF389F68D}" uniqueName="26" name="GROUPE PRD FIN" queryTableFieldId="26" dataDxfId="11"/>
    <tableColumn id="27" xr3:uid="{B6EDB46A-CE5E-45DD-84E9-2AB07E45017B}" uniqueName="27" name="Column27" queryTableFieldId="27" dataDxfId="10"/>
    <tableColumn id="28" xr3:uid="{F1A76979-EB84-433A-9538-88B5730E625D}" uniqueName="28" name="Groupe article" queryTableFieldId="28" dataDxfId="9"/>
    <tableColumn id="29" xr3:uid="{B9A512FC-50C7-49D1-9A8F-324C6C5791B4}" uniqueName="29" name="Libellé" queryTableFieldId="29" dataDxfId="8"/>
    <tableColumn id="30" xr3:uid="{4B4895D4-DC47-43B8-A5BE-3F78CC8927FC}" uniqueName="30" name="Type groupe article" queryTableFieldId="30" dataDxfId="7"/>
    <tableColumn id="31" xr3:uid="{EFE66159-AA86-42AE-9FB5-7DCA883CB87A}" uniqueName="31" name="Libellé_8" queryTableFieldId="31" dataDxfId="6"/>
    <tableColumn id="32" xr3:uid="{80527E6F-000F-451E-9EFD-242E2CE33854}" uniqueName="32" name="Super groupe article" queryTableFieldId="32" dataDxfId="5"/>
    <tableColumn id="33" xr3:uid="{9CE06208-D2BD-446D-AEF9-B802BBF22E21}" uniqueName="33" name="Libellé_9" queryTableFieldId="33" dataDxfId="4"/>
    <tableColumn id="34" xr3:uid="{FC7B650C-EB9A-47D1-A5AE-45123EA2C8A1}" uniqueName="34" name="Column34" queryTableFieldId="34" dataDxfId="3"/>
    <tableColumn id="35" xr3:uid="{C0C93220-6489-416E-B003-5CBD2B3CA85A}" uniqueName="35" name="Code Action" queryTableFieldId="35" dataDxfId="2"/>
    <tableColumn id="36" xr3:uid="{A9855D6B-1377-4095-8FF0-16A780A0DAC1}" uniqueName="36" name="Libellé_10" queryTableFieldId="36" dataDxfId="1"/>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9.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4.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00B0F0"/>
    <pageSetUpPr fitToPage="1"/>
  </sheetPr>
  <dimension ref="A1:I72"/>
  <sheetViews>
    <sheetView zoomScaleNormal="100" workbookViewId="0">
      <selection activeCell="I25" sqref="I25"/>
    </sheetView>
  </sheetViews>
  <sheetFormatPr baseColWidth="10" defaultRowHeight="13.5"/>
  <cols>
    <col min="1" max="1" width="14.85546875" customWidth="1"/>
    <col min="2" max="2" width="66" customWidth="1"/>
    <col min="5" max="5" width="28" customWidth="1"/>
  </cols>
  <sheetData>
    <row r="1" spans="1:9" s="9" customFormat="1"/>
    <row r="2" spans="1:9" ht="109.5" customHeight="1">
      <c r="A2" s="197" t="s">
        <v>716</v>
      </c>
      <c r="B2" s="197"/>
      <c r="C2" s="197"/>
      <c r="D2" s="197"/>
      <c r="E2" s="197"/>
      <c r="F2" s="197"/>
      <c r="G2" s="197"/>
    </row>
    <row r="3" spans="1:9" s="9" customFormat="1"/>
    <row r="4" spans="1:9" s="9" customFormat="1"/>
    <row r="5" spans="1:9" s="9" customFormat="1" ht="33.75" customHeight="1">
      <c r="A5" s="201" t="s">
        <v>2943</v>
      </c>
      <c r="B5" s="202"/>
      <c r="C5" s="202"/>
      <c r="D5" s="202"/>
      <c r="E5" s="202"/>
      <c r="F5" s="202"/>
      <c r="G5" s="202"/>
      <c r="H5" s="202"/>
      <c r="I5" s="202"/>
    </row>
    <row r="6" spans="1:9" s="9" customFormat="1"/>
    <row r="7" spans="1:9" s="9" customFormat="1"/>
    <row r="8" spans="1:9" s="9" customFormat="1" ht="20.25">
      <c r="A8" s="30" t="s">
        <v>825</v>
      </c>
      <c r="B8" s="27"/>
      <c r="C8" s="27"/>
      <c r="D8" s="27"/>
      <c r="E8" s="28"/>
      <c r="F8" s="28"/>
      <c r="G8" s="28"/>
      <c r="H8" s="28"/>
      <c r="I8" s="28"/>
    </row>
    <row r="9" spans="1:9" s="9" customFormat="1">
      <c r="A9" s="10"/>
    </row>
    <row r="10" spans="1:9" s="9" customFormat="1" ht="15.75">
      <c r="A10" s="198" t="s">
        <v>923</v>
      </c>
      <c r="B10" s="199"/>
      <c r="C10" s="199"/>
      <c r="D10" s="199"/>
      <c r="E10" s="199"/>
      <c r="F10" s="199"/>
      <c r="G10" s="199"/>
      <c r="H10" s="199"/>
      <c r="I10" s="199"/>
    </row>
    <row r="11" spans="1:9" s="9" customFormat="1">
      <c r="A11" s="24"/>
    </row>
    <row r="12" spans="1:9" s="9" customFormat="1">
      <c r="A12" s="29" t="s">
        <v>715</v>
      </c>
    </row>
    <row r="13" spans="1:9" s="9" customFormat="1">
      <c r="A13" s="29"/>
    </row>
    <row r="14" spans="1:9" s="9" customFormat="1">
      <c r="A14" s="29"/>
    </row>
    <row r="16" spans="1:9" s="9" customFormat="1" ht="25.5">
      <c r="B16" s="200" t="s">
        <v>704</v>
      </c>
      <c r="C16" s="200"/>
      <c r="D16" s="200"/>
      <c r="E16" s="200"/>
    </row>
    <row r="17" spans="1:3" s="9" customFormat="1">
      <c r="B17" s="9" t="s">
        <v>721</v>
      </c>
    </row>
    <row r="18" spans="1:3" s="9" customFormat="1">
      <c r="B18" s="9" t="s">
        <v>722</v>
      </c>
    </row>
    <row r="19" spans="1:3" s="9" customFormat="1">
      <c r="B19" s="9" t="s">
        <v>777</v>
      </c>
    </row>
    <row r="20" spans="1:3" s="9" customFormat="1">
      <c r="B20" s="9" t="s">
        <v>705</v>
      </c>
    </row>
    <row r="21" spans="1:3" s="9" customFormat="1">
      <c r="B21" s="9" t="s">
        <v>711</v>
      </c>
    </row>
    <row r="22" spans="1:3" s="9" customFormat="1">
      <c r="B22" s="9" t="s">
        <v>706</v>
      </c>
    </row>
    <row r="23" spans="1:3" s="9" customFormat="1">
      <c r="B23" s="9" t="s">
        <v>924</v>
      </c>
      <c r="C23" s="127" t="s">
        <v>826</v>
      </c>
    </row>
    <row r="24" spans="1:3" s="9" customFormat="1">
      <c r="B24" s="9" t="s">
        <v>525</v>
      </c>
    </row>
    <row r="25" spans="1:3" s="9" customFormat="1"/>
    <row r="26" spans="1:3" s="9" customFormat="1"/>
    <row r="27" spans="1:3" s="9" customFormat="1"/>
    <row r="28" spans="1:3" s="9" customFormat="1">
      <c r="A28" s="9" t="s">
        <v>697</v>
      </c>
    </row>
    <row r="29" spans="1:3" s="9" customFormat="1"/>
    <row r="30" spans="1:3">
      <c r="A30" t="s">
        <v>698</v>
      </c>
    </row>
    <row r="31" spans="1:3" s="9" customFormat="1">
      <c r="A31" s="9" t="s">
        <v>38</v>
      </c>
    </row>
    <row r="32" spans="1:3" s="9" customFormat="1"/>
    <row r="33" spans="1:5" s="9" customFormat="1">
      <c r="A33" s="9" t="s">
        <v>699</v>
      </c>
    </row>
    <row r="34" spans="1:5" s="9" customFormat="1">
      <c r="A34" s="9" t="s">
        <v>389</v>
      </c>
      <c r="B34" s="9" t="s">
        <v>390</v>
      </c>
    </row>
    <row r="35" spans="1:5">
      <c r="A35" t="s">
        <v>391</v>
      </c>
      <c r="B35" t="s">
        <v>392</v>
      </c>
    </row>
    <row r="36" spans="1:5" s="9" customFormat="1"/>
    <row r="37" spans="1:5" s="9" customFormat="1">
      <c r="A37" s="9" t="s">
        <v>700</v>
      </c>
    </row>
    <row r="38" spans="1:5" s="9" customFormat="1">
      <c r="A38" s="9" t="s">
        <v>701</v>
      </c>
    </row>
    <row r="39" spans="1:5" s="9" customFormat="1">
      <c r="A39" s="9" t="s">
        <v>370</v>
      </c>
    </row>
    <row r="40" spans="1:5" s="9" customFormat="1">
      <c r="A40" s="9" t="s">
        <v>2938</v>
      </c>
    </row>
    <row r="41" spans="1:5" s="9" customFormat="1">
      <c r="A41" s="9" t="s">
        <v>827</v>
      </c>
    </row>
    <row r="42" spans="1:5" s="9" customFormat="1">
      <c r="A42" s="9" t="s">
        <v>386</v>
      </c>
    </row>
    <row r="43" spans="1:5" s="9" customFormat="1"/>
    <row r="44" spans="1:5">
      <c r="A44" t="s">
        <v>828</v>
      </c>
    </row>
    <row r="45" spans="1:5">
      <c r="A45" t="s">
        <v>37</v>
      </c>
    </row>
    <row r="47" spans="1:5" ht="15.75">
      <c r="A47" s="11" t="s">
        <v>891</v>
      </c>
      <c r="B47" s="195" t="s">
        <v>2939</v>
      </c>
      <c r="E47" t="s">
        <v>55</v>
      </c>
    </row>
    <row r="48" spans="1:5" ht="15.75">
      <c r="A48" s="11" t="s">
        <v>893</v>
      </c>
      <c r="B48" s="195" t="s">
        <v>2940</v>
      </c>
      <c r="E48" t="s">
        <v>53</v>
      </c>
    </row>
    <row r="49" spans="1:5" ht="15.75">
      <c r="A49" s="11" t="s">
        <v>892</v>
      </c>
      <c r="B49" s="195" t="s">
        <v>2941</v>
      </c>
      <c r="E49" t="s">
        <v>54</v>
      </c>
    </row>
    <row r="52" spans="1:5" s="9" customFormat="1" ht="17.25">
      <c r="A52" s="31" t="s">
        <v>710</v>
      </c>
    </row>
    <row r="53" spans="1:5" s="9" customFormat="1"/>
    <row r="54" spans="1:5" ht="18">
      <c r="A54" s="35" t="s">
        <v>73</v>
      </c>
      <c r="B54" s="37"/>
      <c r="C54" s="37"/>
      <c r="D54" s="37"/>
      <c r="E54" s="37"/>
    </row>
    <row r="55" spans="1:5" s="9" customFormat="1">
      <c r="A55" s="36" t="s">
        <v>526</v>
      </c>
    </row>
    <row r="56" spans="1:5">
      <c r="A56" s="36" t="s">
        <v>808</v>
      </c>
      <c r="B56" s="9"/>
    </row>
    <row r="57" spans="1:5" s="9" customFormat="1">
      <c r="A57" s="36" t="s">
        <v>829</v>
      </c>
    </row>
    <row r="58" spans="1:5">
      <c r="A58" s="9"/>
      <c r="B58" s="9"/>
    </row>
    <row r="59" spans="1:5">
      <c r="A59" s="9" t="s">
        <v>74</v>
      </c>
      <c r="B59" s="9"/>
    </row>
    <row r="60" spans="1:5">
      <c r="A60" s="9"/>
      <c r="B60" s="9" t="s">
        <v>75</v>
      </c>
    </row>
    <row r="61" spans="1:5">
      <c r="A61" s="9"/>
      <c r="B61" s="9" t="s">
        <v>76</v>
      </c>
    </row>
    <row r="62" spans="1:5">
      <c r="A62" s="9"/>
      <c r="B62" s="9" t="s">
        <v>77</v>
      </c>
    </row>
    <row r="63" spans="1:5">
      <c r="A63" s="9"/>
      <c r="B63" s="9" t="s">
        <v>78</v>
      </c>
    </row>
    <row r="64" spans="1:5">
      <c r="A64" s="9"/>
      <c r="B64" s="9" t="s">
        <v>79</v>
      </c>
    </row>
    <row r="65" spans="1:5">
      <c r="A65" s="9"/>
      <c r="B65" s="9"/>
    </row>
    <row r="66" spans="1:5">
      <c r="A66" s="9"/>
      <c r="B66" s="9"/>
    </row>
    <row r="67" spans="1:5">
      <c r="A67" s="9" t="s">
        <v>80</v>
      </c>
      <c r="B67" s="9"/>
    </row>
    <row r="68" spans="1:5">
      <c r="A68" s="9"/>
      <c r="B68" s="9" t="s">
        <v>81</v>
      </c>
    </row>
    <row r="70" spans="1:5" ht="15">
      <c r="A70" s="196" t="s">
        <v>527</v>
      </c>
      <c r="B70" s="196"/>
      <c r="C70" s="196"/>
      <c r="D70" s="196"/>
      <c r="E70" s="196"/>
    </row>
    <row r="71" spans="1:5" s="9" customFormat="1">
      <c r="A71" s="9" t="s">
        <v>2942</v>
      </c>
    </row>
    <row r="72" spans="1:5" s="9" customFormat="1"/>
  </sheetData>
  <mergeCells count="5">
    <mergeCell ref="A70:E70"/>
    <mergeCell ref="A2:G2"/>
    <mergeCell ref="A10:I10"/>
    <mergeCell ref="B16:E16"/>
    <mergeCell ref="A5:I5"/>
  </mergeCells>
  <pageMargins left="0.23622047244094491" right="0.23622047244094491" top="0.74803149606299213" bottom="0.74803149606299213" header="0.31496062992125984" footer="0.31496062992125984"/>
  <pageSetup paperSize="9" scale="43" orientation="landscape" r:id="rId1"/>
  <headerFooter>
    <oddHeader>&amp;C&amp;F&amp;R&amp;D</oddHeader>
    <oddFooter>&amp;LINF-F-004/R - &amp;A&amp;CDate d'application : 29/03/2019&amp;RPage &amp;P/&amp;N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rgb="FF00B0F0"/>
    <pageSetUpPr fitToPage="1"/>
  </sheetPr>
  <dimension ref="A1:R22"/>
  <sheetViews>
    <sheetView zoomScale="85" zoomScaleNormal="85" workbookViewId="0">
      <selection activeCell="D21" sqref="D21"/>
    </sheetView>
  </sheetViews>
  <sheetFormatPr baseColWidth="10" defaultRowHeight="13.5"/>
  <cols>
    <col min="1" max="1" width="15.85546875" style="9" bestFit="1" customWidth="1"/>
    <col min="2" max="2" width="40.140625" style="9" bestFit="1" customWidth="1"/>
    <col min="3" max="3" width="5.85546875" style="2" customWidth="1"/>
    <col min="4" max="4" width="73.5703125" style="9" bestFit="1" customWidth="1"/>
    <col min="5" max="5" width="6.28515625" style="2" customWidth="1"/>
    <col min="6" max="12" width="7.7109375" style="2" customWidth="1"/>
    <col min="13" max="13" width="2.28515625" style="9" customWidth="1"/>
    <col min="14" max="14" width="7.7109375" style="2" customWidth="1"/>
    <col min="15" max="15" width="2.28515625" style="9" customWidth="1"/>
    <col min="16" max="18" width="15.140625" style="12" customWidth="1"/>
    <col min="19" max="19" width="2.28515625" customWidth="1"/>
  </cols>
  <sheetData>
    <row r="1" spans="1:18" s="9" customFormat="1" ht="17.25">
      <c r="A1" s="11" t="s">
        <v>816</v>
      </c>
      <c r="B1" s="38" t="s">
        <v>830</v>
      </c>
      <c r="C1" s="11"/>
      <c r="D1" s="11"/>
      <c r="E1" s="2"/>
      <c r="F1" s="2"/>
      <c r="G1" s="2"/>
      <c r="H1" s="2"/>
      <c r="I1" s="2"/>
      <c r="J1" s="2"/>
      <c r="K1" s="2"/>
      <c r="L1" s="2"/>
      <c r="N1" s="2"/>
      <c r="P1" s="12"/>
      <c r="Q1" s="12"/>
      <c r="R1" s="12"/>
    </row>
    <row r="2" spans="1:18" s="9" customFormat="1" ht="4.5" customHeight="1" thickBot="1">
      <c r="C2" s="2"/>
      <c r="E2" s="2"/>
      <c r="F2" s="2"/>
      <c r="G2" s="2"/>
      <c r="H2" s="2"/>
      <c r="I2" s="2"/>
      <c r="J2" s="2"/>
      <c r="K2" s="2"/>
      <c r="L2" s="2"/>
      <c r="N2" s="2"/>
      <c r="P2" s="12"/>
      <c r="Q2" s="12"/>
      <c r="R2" s="12"/>
    </row>
    <row r="3" spans="1:18" s="1" customFormat="1" ht="64.5" thickBot="1">
      <c r="A3" s="3" t="s">
        <v>0</v>
      </c>
      <c r="B3" s="5" t="s">
        <v>802</v>
      </c>
      <c r="C3" s="8" t="s">
        <v>59</v>
      </c>
      <c r="D3" s="5" t="s">
        <v>739</v>
      </c>
      <c r="E3" s="8" t="s">
        <v>59</v>
      </c>
      <c r="F3" s="5" t="s">
        <v>890</v>
      </c>
      <c r="G3" s="7" t="s">
        <v>897</v>
      </c>
      <c r="H3" s="7" t="s">
        <v>898</v>
      </c>
      <c r="I3" s="7" t="s">
        <v>862</v>
      </c>
      <c r="J3" s="7" t="s">
        <v>878</v>
      </c>
      <c r="K3" s="126" t="s">
        <v>817</v>
      </c>
      <c r="L3" s="6" t="s">
        <v>32</v>
      </c>
      <c r="N3" s="3" t="s">
        <v>925</v>
      </c>
      <c r="P3" s="3" t="s">
        <v>62</v>
      </c>
      <c r="Q3" s="3" t="s">
        <v>64</v>
      </c>
      <c r="R3" s="3" t="s">
        <v>63</v>
      </c>
    </row>
    <row r="4" spans="1:18" s="4" customFormat="1" ht="20.100000000000001" customHeight="1">
      <c r="A4" s="210" t="s">
        <v>387</v>
      </c>
      <c r="B4" s="106" t="s">
        <v>801</v>
      </c>
      <c r="C4" s="107"/>
      <c r="D4" s="106" t="s">
        <v>33</v>
      </c>
      <c r="E4" s="32">
        <f t="shared" ref="E4:E9" si="0">60-(LEN(D4))</f>
        <v>52</v>
      </c>
      <c r="F4" s="212"/>
      <c r="G4" s="214"/>
      <c r="H4" s="214"/>
      <c r="I4" s="214"/>
      <c r="J4" s="214"/>
      <c r="K4" s="205"/>
      <c r="L4" s="208"/>
      <c r="N4" s="203"/>
      <c r="P4" s="203"/>
      <c r="Q4" s="203"/>
      <c r="R4" s="203"/>
    </row>
    <row r="5" spans="1:18" s="4" customFormat="1" ht="20.100000000000001" customHeight="1" thickBot="1">
      <c r="A5" s="211"/>
      <c r="B5" s="108" t="s">
        <v>34</v>
      </c>
      <c r="C5" s="109">
        <f t="shared" ref="C5:C9" si="1">30-(LEN(B5))</f>
        <v>23</v>
      </c>
      <c r="D5" s="108" t="s">
        <v>34</v>
      </c>
      <c r="E5" s="33">
        <f t="shared" si="0"/>
        <v>53</v>
      </c>
      <c r="F5" s="213"/>
      <c r="G5" s="215"/>
      <c r="H5" s="215"/>
      <c r="I5" s="215"/>
      <c r="J5" s="215"/>
      <c r="K5" s="206"/>
      <c r="L5" s="209"/>
      <c r="N5" s="204"/>
      <c r="P5" s="204"/>
      <c r="Q5" s="204"/>
      <c r="R5" s="204"/>
    </row>
    <row r="6" spans="1:18" s="4" customFormat="1" ht="20.100000000000001" customHeight="1">
      <c r="A6" s="210"/>
      <c r="B6" s="40" t="s">
        <v>336</v>
      </c>
      <c r="C6" s="32"/>
      <c r="D6" s="40" t="s">
        <v>337</v>
      </c>
      <c r="E6" s="32">
        <f t="shared" si="0"/>
        <v>30</v>
      </c>
      <c r="F6" s="212" t="s">
        <v>893</v>
      </c>
      <c r="G6" s="214" t="s">
        <v>894</v>
      </c>
      <c r="H6" s="214" t="s">
        <v>899</v>
      </c>
      <c r="I6" s="214" t="s">
        <v>901</v>
      </c>
      <c r="J6" s="214" t="s">
        <v>892</v>
      </c>
      <c r="K6" s="205">
        <v>100</v>
      </c>
      <c r="L6" s="208" t="s">
        <v>921</v>
      </c>
      <c r="N6" s="203"/>
      <c r="P6" s="203"/>
      <c r="Q6" s="203"/>
      <c r="R6" s="203"/>
    </row>
    <row r="7" spans="1:18" s="4" customFormat="1" ht="20.100000000000001" customHeight="1" thickBot="1">
      <c r="A7" s="211"/>
      <c r="B7" s="41" t="s">
        <v>338</v>
      </c>
      <c r="C7" s="33">
        <f t="shared" si="1"/>
        <v>5</v>
      </c>
      <c r="D7" s="41" t="s">
        <v>339</v>
      </c>
      <c r="E7" s="33">
        <f t="shared" si="0"/>
        <v>33</v>
      </c>
      <c r="F7" s="213"/>
      <c r="G7" s="215"/>
      <c r="H7" s="215"/>
      <c r="I7" s="215"/>
      <c r="J7" s="215"/>
      <c r="K7" s="206"/>
      <c r="L7" s="209"/>
      <c r="N7" s="204"/>
      <c r="P7" s="204"/>
      <c r="Q7" s="204"/>
      <c r="R7" s="204"/>
    </row>
    <row r="8" spans="1:18" s="4" customFormat="1" ht="20.100000000000001" customHeight="1">
      <c r="A8" s="210"/>
      <c r="B8" s="40" t="s">
        <v>2900</v>
      </c>
      <c r="C8" s="32"/>
      <c r="D8" s="40" t="s">
        <v>2902</v>
      </c>
      <c r="E8" s="32">
        <f t="shared" si="0"/>
        <v>2</v>
      </c>
      <c r="F8" s="212" t="s">
        <v>892</v>
      </c>
      <c r="G8" s="214" t="s">
        <v>896</v>
      </c>
      <c r="H8" s="214" t="s">
        <v>900</v>
      </c>
      <c r="I8" s="214" t="s">
        <v>903</v>
      </c>
      <c r="J8" s="214" t="s">
        <v>895</v>
      </c>
      <c r="K8" s="205"/>
      <c r="L8" s="208" t="s">
        <v>922</v>
      </c>
      <c r="N8" s="203">
        <v>3</v>
      </c>
      <c r="P8" s="203"/>
      <c r="Q8" s="203"/>
      <c r="R8" s="203"/>
    </row>
    <row r="9" spans="1:18" s="4" customFormat="1" ht="20.100000000000001" customHeight="1" thickBot="1">
      <c r="A9" s="211"/>
      <c r="B9" s="41" t="s">
        <v>2901</v>
      </c>
      <c r="C9" s="33">
        <f t="shared" si="1"/>
        <v>5</v>
      </c>
      <c r="D9" s="41" t="s">
        <v>2903</v>
      </c>
      <c r="E9" s="33">
        <f t="shared" si="0"/>
        <v>2</v>
      </c>
      <c r="F9" s="213"/>
      <c r="G9" s="215"/>
      <c r="H9" s="215"/>
      <c r="I9" s="215"/>
      <c r="J9" s="215"/>
      <c r="K9" s="206"/>
      <c r="L9" s="209"/>
      <c r="N9" s="204"/>
      <c r="P9" s="204"/>
      <c r="Q9" s="204"/>
      <c r="R9" s="204"/>
    </row>
    <row r="10" spans="1:18" s="4" customFormat="1" ht="20.100000000000001" customHeight="1">
      <c r="A10" s="216" t="s">
        <v>853</v>
      </c>
      <c r="B10" s="40"/>
      <c r="C10" s="32"/>
      <c r="D10" s="40"/>
      <c r="E10" s="32">
        <f t="shared" ref="E10:E11" si="2">60-(LEN(D10))</f>
        <v>60</v>
      </c>
      <c r="F10" s="212"/>
      <c r="G10" s="214"/>
      <c r="H10" s="214"/>
      <c r="I10" s="214"/>
      <c r="J10" s="214"/>
      <c r="K10" s="205"/>
      <c r="L10" s="208"/>
      <c r="N10" s="203"/>
      <c r="P10" s="203"/>
      <c r="Q10" s="203"/>
      <c r="R10" s="203"/>
    </row>
    <row r="11" spans="1:18" s="4" customFormat="1" ht="20.100000000000001" customHeight="1" thickBot="1">
      <c r="A11" s="217"/>
      <c r="B11" s="41"/>
      <c r="C11" s="33">
        <f t="shared" ref="C11" si="3">30-(LEN(B11))</f>
        <v>30</v>
      </c>
      <c r="D11" s="41"/>
      <c r="E11" s="33">
        <f t="shared" si="2"/>
        <v>60</v>
      </c>
      <c r="F11" s="213"/>
      <c r="G11" s="215"/>
      <c r="H11" s="215"/>
      <c r="I11" s="215"/>
      <c r="J11" s="215"/>
      <c r="K11" s="206"/>
      <c r="L11" s="209"/>
      <c r="N11" s="204"/>
      <c r="P11" s="204"/>
      <c r="Q11" s="204"/>
      <c r="R11" s="204"/>
    </row>
    <row r="12" spans="1:18" s="9" customFormat="1" ht="33" customHeight="1" thickBot="1">
      <c r="A12" s="207" t="s">
        <v>332</v>
      </c>
      <c r="B12" s="207"/>
      <c r="C12" s="207"/>
      <c r="D12" s="207"/>
      <c r="E12" s="207"/>
      <c r="F12" s="207"/>
      <c r="G12" s="207"/>
      <c r="H12" s="207"/>
      <c r="I12" s="207"/>
      <c r="J12" s="207"/>
      <c r="K12" s="207"/>
      <c r="L12" s="207"/>
      <c r="M12" s="39"/>
      <c r="N12" s="183"/>
      <c r="O12" s="39"/>
      <c r="P12" s="12"/>
      <c r="Q12" s="12"/>
      <c r="R12" s="12"/>
    </row>
    <row r="13" spans="1:18" s="4" customFormat="1" ht="20.100000000000001" customHeight="1">
      <c r="A13" s="233" t="s">
        <v>854</v>
      </c>
      <c r="B13" s="40"/>
      <c r="C13" s="32"/>
      <c r="D13" s="40"/>
      <c r="E13" s="32">
        <f t="shared" ref="E13:E14" si="4">60-(LEN(D13))</f>
        <v>60</v>
      </c>
      <c r="F13" s="212"/>
      <c r="G13" s="214"/>
      <c r="H13" s="214"/>
      <c r="I13" s="214"/>
      <c r="J13" s="214"/>
      <c r="K13" s="205"/>
      <c r="L13" s="208"/>
      <c r="N13" s="203"/>
      <c r="P13" s="203"/>
      <c r="Q13" s="203"/>
      <c r="R13" s="203"/>
    </row>
    <row r="14" spans="1:18" s="4" customFormat="1" ht="20.100000000000001" customHeight="1" thickBot="1">
      <c r="A14" s="217"/>
      <c r="B14" s="41"/>
      <c r="C14" s="33">
        <f t="shared" ref="C14" si="5">30-(LEN(B14))</f>
        <v>30</v>
      </c>
      <c r="D14" s="41"/>
      <c r="E14" s="33">
        <f t="shared" si="4"/>
        <v>60</v>
      </c>
      <c r="F14" s="213"/>
      <c r="G14" s="215"/>
      <c r="H14" s="215"/>
      <c r="I14" s="215"/>
      <c r="J14" s="215"/>
      <c r="K14" s="206"/>
      <c r="L14" s="209"/>
      <c r="N14" s="204"/>
      <c r="P14" s="204"/>
      <c r="Q14" s="204"/>
      <c r="R14" s="204"/>
    </row>
    <row r="15" spans="1:18">
      <c r="F15" s="231"/>
      <c r="G15" s="232"/>
      <c r="H15" s="232"/>
      <c r="I15" s="232"/>
      <c r="J15" s="232"/>
      <c r="K15" s="232"/>
      <c r="L15" s="232"/>
      <c r="N15" s="9"/>
    </row>
    <row r="16" spans="1:18" ht="104.25">
      <c r="B16" s="102" t="s">
        <v>712</v>
      </c>
      <c r="D16" s="42" t="s">
        <v>335</v>
      </c>
      <c r="F16" s="229" t="s">
        <v>919</v>
      </c>
      <c r="G16" s="230"/>
      <c r="H16" s="230"/>
      <c r="I16" s="230"/>
      <c r="J16" s="230"/>
      <c r="K16" s="230"/>
      <c r="L16" s="230"/>
      <c r="N16" s="9"/>
    </row>
    <row r="17" spans="7:17" ht="14.25" thickBot="1"/>
    <row r="18" spans="7:17" ht="14.25" thickTop="1">
      <c r="G18" s="218" t="s">
        <v>855</v>
      </c>
      <c r="H18" s="219"/>
      <c r="I18" s="219"/>
      <c r="J18" s="219"/>
      <c r="K18" s="219"/>
      <c r="L18" s="220"/>
      <c r="N18" s="9"/>
    </row>
    <row r="19" spans="7:17" ht="18" customHeight="1">
      <c r="G19" s="221"/>
      <c r="H19" s="222"/>
      <c r="I19" s="222"/>
      <c r="J19" s="222"/>
      <c r="K19" s="222"/>
      <c r="L19" s="223"/>
      <c r="N19" s="9"/>
      <c r="P19" s="227" t="s">
        <v>333</v>
      </c>
      <c r="Q19" s="227"/>
    </row>
    <row r="20" spans="7:17" ht="16.5" customHeight="1">
      <c r="G20" s="221"/>
      <c r="H20" s="222"/>
      <c r="I20" s="222"/>
      <c r="J20" s="222"/>
      <c r="K20" s="222"/>
      <c r="L20" s="223"/>
      <c r="N20" s="9"/>
      <c r="P20" s="4"/>
      <c r="Q20" s="4"/>
    </row>
    <row r="21" spans="7:17" ht="18.75" thickBot="1">
      <c r="G21" s="224"/>
      <c r="H21" s="225"/>
      <c r="I21" s="225"/>
      <c r="J21" s="225"/>
      <c r="K21" s="225"/>
      <c r="L21" s="226"/>
      <c r="N21" s="9"/>
      <c r="P21" s="228" t="s">
        <v>334</v>
      </c>
      <c r="Q21" s="228"/>
    </row>
    <row r="22" spans="7:17" ht="14.25" thickTop="1"/>
  </sheetData>
  <mergeCells count="66">
    <mergeCell ref="P10:P11"/>
    <mergeCell ref="Q10:Q11"/>
    <mergeCell ref="R10:R11"/>
    <mergeCell ref="I10:I11"/>
    <mergeCell ref="N10:N11"/>
    <mergeCell ref="A13:A14"/>
    <mergeCell ref="F13:F14"/>
    <mergeCell ref="G13:G14"/>
    <mergeCell ref="H13:H14"/>
    <mergeCell ref="I13:I14"/>
    <mergeCell ref="I6:I7"/>
    <mergeCell ref="J6:J7"/>
    <mergeCell ref="L6:L7"/>
    <mergeCell ref="P6:P7"/>
    <mergeCell ref="I8:I9"/>
    <mergeCell ref="J8:J9"/>
    <mergeCell ref="R8:R9"/>
    <mergeCell ref="L4:L5"/>
    <mergeCell ref="P4:P5"/>
    <mergeCell ref="Q4:Q5"/>
    <mergeCell ref="R4:R5"/>
    <mergeCell ref="R6:R7"/>
    <mergeCell ref="Q6:Q7"/>
    <mergeCell ref="N4:N5"/>
    <mergeCell ref="N6:N7"/>
    <mergeCell ref="N8:N9"/>
    <mergeCell ref="A8:A9"/>
    <mergeCell ref="F8:F9"/>
    <mergeCell ref="G8:G9"/>
    <mergeCell ref="H8:H9"/>
    <mergeCell ref="A6:A7"/>
    <mergeCell ref="F6:F7"/>
    <mergeCell ref="G6:G7"/>
    <mergeCell ref="H6:H7"/>
    <mergeCell ref="R13:R14"/>
    <mergeCell ref="J4:J5"/>
    <mergeCell ref="G18:L21"/>
    <mergeCell ref="J10:J11"/>
    <mergeCell ref="P19:Q19"/>
    <mergeCell ref="P21:Q21"/>
    <mergeCell ref="F16:L16"/>
    <mergeCell ref="F15:L15"/>
    <mergeCell ref="J13:J14"/>
    <mergeCell ref="L13:L14"/>
    <mergeCell ref="P13:P14"/>
    <mergeCell ref="Q13:Q14"/>
    <mergeCell ref="I4:I5"/>
    <mergeCell ref="L8:L9"/>
    <mergeCell ref="P8:P9"/>
    <mergeCell ref="Q8:Q9"/>
    <mergeCell ref="N13:N14"/>
    <mergeCell ref="K4:K5"/>
    <mergeCell ref="K6:K7"/>
    <mergeCell ref="K8:K9"/>
    <mergeCell ref="K10:K11"/>
    <mergeCell ref="K13:K14"/>
    <mergeCell ref="A12:L12"/>
    <mergeCell ref="L10:L11"/>
    <mergeCell ref="A4:A5"/>
    <mergeCell ref="F4:F5"/>
    <mergeCell ref="G4:G5"/>
    <mergeCell ref="H4:H5"/>
    <mergeCell ref="A10:A11"/>
    <mergeCell ref="F10:F11"/>
    <mergeCell ref="G10:G11"/>
    <mergeCell ref="H10:H11"/>
  </mergeCells>
  <conditionalFormatting sqref="C13:C14 E13:E14">
    <cfRule type="cellIs" dxfId="117" priority="4" operator="lessThan">
      <formula>0</formula>
    </cfRule>
    <cfRule type="cellIs" dxfId="116" priority="5" operator="between">
      <formula>0</formula>
      <formula>3</formula>
    </cfRule>
    <cfRule type="cellIs" dxfId="115" priority="6" operator="greaterThan">
      <formula>3</formula>
    </cfRule>
  </conditionalFormatting>
  <conditionalFormatting sqref="C4:C5 E4:E5 E10:E11 C10:C11">
    <cfRule type="cellIs" dxfId="114" priority="16" operator="lessThan">
      <formula>0</formula>
    </cfRule>
    <cfRule type="cellIs" dxfId="113" priority="17" operator="between">
      <formula>0</formula>
      <formula>3</formula>
    </cfRule>
    <cfRule type="cellIs" dxfId="112" priority="18" operator="greaterThan">
      <formula>3</formula>
    </cfRule>
  </conditionalFormatting>
  <conditionalFormatting sqref="C6:C9 E6:E9">
    <cfRule type="cellIs" dxfId="111" priority="1" operator="lessThan">
      <formula>0</formula>
    </cfRule>
    <cfRule type="cellIs" dxfId="110" priority="2" operator="between">
      <formula>0</formula>
      <formula>3</formula>
    </cfRule>
    <cfRule type="cellIs" dxfId="109" priority="3" operator="greaterThan">
      <formula>3</formula>
    </cfRule>
  </conditionalFormatting>
  <dataValidations count="6">
    <dataValidation type="list" allowBlank="1" showInputMessage="1" showErrorMessage="1" sqref="L13:L14" xr:uid="{00000000-0002-0000-0100-000000000000}">
      <formula1>$L$2:$L$10</formula1>
    </dataValidation>
    <dataValidation type="list" allowBlank="1" showInputMessage="1" showErrorMessage="1" sqref="F13:F14" xr:uid="{00000000-0002-0000-0100-000001000000}">
      <formula1>$B$2:$B$4</formula1>
    </dataValidation>
    <dataValidation type="list" allowBlank="1" showInputMessage="1" showErrorMessage="1" sqref="G13:G14" xr:uid="{00000000-0002-0000-0100-000002000000}">
      <formula1>$D$2:$D$37</formula1>
    </dataValidation>
    <dataValidation type="list" allowBlank="1" showInputMessage="1" showErrorMessage="1" sqref="J13:J14" xr:uid="{00000000-0002-0000-0100-000003000000}">
      <formula1>$J$2:$J$39</formula1>
    </dataValidation>
    <dataValidation type="list" allowBlank="1" showInputMessage="1" showErrorMessage="1" sqref="L4:L11 H13:I14 F4:J11" xr:uid="{00000000-0002-0000-0100-000004000000}">
      <formula1>#REF!</formula1>
    </dataValidation>
    <dataValidation allowBlank="1" showInputMessage="1" showErrorMessage="1" sqref="K13" xr:uid="{1BDA0164-99FB-48C0-B311-7BC90DD22DF7}"/>
  </dataValidations>
  <pageMargins left="0.23622047244094491" right="0.23622047244094491" top="0.74803149606299213" bottom="0.74803149606299213" header="0.31496062992125984" footer="0.31496062992125984"/>
  <pageSetup paperSize="9" scale="49" orientation="landscape" r:id="rId1"/>
  <headerFooter>
    <oddHeader>&amp;C&amp;F&amp;R&amp;D</oddHeader>
    <oddFooter>&amp;LINF-F-004/R - &amp;A&amp;CDate d'application : 29/03/2019&amp;RPage &amp;P/&amp;N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pageSetUpPr fitToPage="1"/>
  </sheetPr>
  <dimension ref="A1:AD48"/>
  <sheetViews>
    <sheetView zoomScale="63" zoomScaleNormal="63" workbookViewId="0">
      <selection activeCell="C48" sqref="C48"/>
    </sheetView>
  </sheetViews>
  <sheetFormatPr baseColWidth="10" defaultRowHeight="18"/>
  <cols>
    <col min="1" max="1" width="11.5703125" style="13" customWidth="1"/>
    <col min="2" max="2" width="13.28515625" style="51" customWidth="1"/>
    <col min="3" max="3" width="34.7109375" style="57" customWidth="1"/>
    <col min="4" max="4" width="13.28515625" style="51" customWidth="1"/>
    <col min="5" max="5" width="53" style="65" customWidth="1"/>
    <col min="6" max="6" width="15.85546875" style="13" customWidth="1"/>
    <col min="7" max="7" width="13.28515625" style="51" customWidth="1"/>
    <col min="8" max="8" width="57.7109375" style="52" customWidth="1"/>
    <col min="9" max="9" width="8.28515625" style="13" customWidth="1"/>
    <col min="10" max="10" width="13.28515625" style="51" customWidth="1"/>
    <col min="11" max="11" width="46.42578125" style="52" customWidth="1"/>
    <col min="12" max="12" width="6.42578125" style="13" customWidth="1"/>
    <col min="13" max="13" width="10.28515625" style="51" customWidth="1"/>
    <col min="14" max="14" width="51.42578125" style="52" customWidth="1"/>
    <col min="15" max="15" width="5.28515625" style="13" customWidth="1"/>
    <col min="16" max="16" width="18.42578125" style="13" customWidth="1"/>
    <col min="17" max="16384" width="11.42578125" style="13"/>
  </cols>
  <sheetData>
    <row r="1" spans="1:18" ht="43.5" customHeight="1">
      <c r="A1" s="240" t="s">
        <v>426</v>
      </c>
      <c r="B1" s="240"/>
      <c r="C1" s="240"/>
      <c r="D1" s="240"/>
      <c r="E1" s="240"/>
      <c r="F1" s="240"/>
      <c r="G1" s="240"/>
      <c r="H1" s="240"/>
      <c r="I1" s="240"/>
      <c r="J1" s="240"/>
      <c r="K1" s="240"/>
      <c r="L1" s="240"/>
      <c r="M1" s="240"/>
      <c r="N1" s="240"/>
      <c r="O1" s="48"/>
    </row>
    <row r="2" spans="1:18">
      <c r="A2" s="49"/>
      <c r="E2" s="66"/>
      <c r="F2" s="15"/>
      <c r="H2" s="60"/>
      <c r="I2" s="15"/>
      <c r="K2" s="60"/>
      <c r="L2" s="15"/>
      <c r="N2" s="60"/>
      <c r="O2" s="49"/>
      <c r="P2" s="20"/>
      <c r="Q2" s="20"/>
      <c r="R2" s="20"/>
    </row>
    <row r="3" spans="1:18" ht="36.75" customHeight="1">
      <c r="A3" s="70" t="s">
        <v>1</v>
      </c>
      <c r="B3" s="242" t="s">
        <v>421</v>
      </c>
      <c r="C3" s="243"/>
      <c r="D3" s="242" t="s">
        <v>422</v>
      </c>
      <c r="E3" s="243"/>
      <c r="F3" s="23"/>
      <c r="G3" s="242" t="s">
        <v>423</v>
      </c>
      <c r="H3" s="243"/>
      <c r="I3" s="23"/>
      <c r="J3" s="242" t="s">
        <v>410</v>
      </c>
      <c r="K3" s="243"/>
      <c r="L3" s="23"/>
      <c r="M3" s="242" t="s">
        <v>32</v>
      </c>
      <c r="N3" s="243"/>
      <c r="O3" s="47"/>
      <c r="P3" s="20"/>
      <c r="Q3" s="20"/>
      <c r="R3" s="20"/>
    </row>
    <row r="4" spans="1:18" ht="18" customHeight="1">
      <c r="A4" s="23"/>
      <c r="C4" s="61"/>
      <c r="E4" s="67"/>
      <c r="F4" s="241" t="s">
        <v>427</v>
      </c>
      <c r="H4" s="59"/>
      <c r="I4" s="23"/>
      <c r="K4" s="59"/>
      <c r="L4" s="23"/>
      <c r="N4" s="59"/>
      <c r="O4" s="23"/>
      <c r="P4" s="20"/>
      <c r="Q4" s="20"/>
      <c r="R4" s="20"/>
    </row>
    <row r="5" spans="1:18" ht="20.25" thickBot="1">
      <c r="C5" s="62"/>
      <c r="E5" s="67"/>
      <c r="F5" s="241"/>
      <c r="H5" s="59"/>
      <c r="I5" s="23"/>
      <c r="J5" s="51" t="s">
        <v>891</v>
      </c>
      <c r="K5" s="87" t="s">
        <v>52</v>
      </c>
      <c r="L5" s="23"/>
      <c r="N5" s="59"/>
      <c r="O5" s="23"/>
      <c r="P5" s="20"/>
      <c r="Q5" s="20"/>
      <c r="R5" s="20"/>
    </row>
    <row r="6" spans="1:18" ht="15.75" customHeight="1">
      <c r="A6" s="234" t="s">
        <v>2926</v>
      </c>
      <c r="C6" s="53"/>
      <c r="E6" s="68"/>
      <c r="F6" s="241"/>
      <c r="H6" s="55"/>
      <c r="I6" s="16"/>
      <c r="J6" s="51" t="s">
        <v>1157</v>
      </c>
      <c r="K6" s="86" t="s">
        <v>16</v>
      </c>
      <c r="L6" s="16"/>
      <c r="N6" s="54"/>
      <c r="O6" s="16"/>
      <c r="P6" s="20"/>
      <c r="Q6" s="20"/>
      <c r="R6" s="20"/>
    </row>
    <row r="7" spans="1:18" ht="15" customHeight="1">
      <c r="A7" s="235"/>
      <c r="C7" s="63"/>
      <c r="E7" s="56"/>
      <c r="F7" s="16"/>
      <c r="H7" s="54"/>
      <c r="I7" s="16"/>
      <c r="J7" s="51" t="s">
        <v>892</v>
      </c>
      <c r="K7" s="86" t="s">
        <v>17</v>
      </c>
      <c r="L7" s="16"/>
      <c r="N7" s="54"/>
      <c r="O7" s="16"/>
      <c r="P7" s="20"/>
      <c r="Q7" s="20"/>
      <c r="R7" s="20"/>
    </row>
    <row r="8" spans="1:18" ht="17.25" customHeight="1">
      <c r="A8" s="235"/>
      <c r="C8" s="63"/>
      <c r="D8" s="51" t="s">
        <v>1132</v>
      </c>
      <c r="E8" s="82" t="s">
        <v>13</v>
      </c>
      <c r="F8" s="17"/>
      <c r="G8" s="51" t="s">
        <v>1131</v>
      </c>
      <c r="H8" s="86" t="s">
        <v>51</v>
      </c>
      <c r="I8" s="16"/>
      <c r="J8" s="51" t="s">
        <v>893</v>
      </c>
      <c r="K8" s="86" t="s">
        <v>326</v>
      </c>
      <c r="L8" s="16"/>
      <c r="N8" s="54"/>
      <c r="O8" s="16"/>
      <c r="P8" s="20"/>
      <c r="Q8" s="20"/>
      <c r="R8" s="20"/>
    </row>
    <row r="9" spans="1:18" ht="17.25" customHeight="1">
      <c r="A9" s="235"/>
      <c r="C9" s="63"/>
      <c r="D9" s="51" t="s">
        <v>899</v>
      </c>
      <c r="E9" s="82" t="s">
        <v>436</v>
      </c>
      <c r="F9" s="18" t="s">
        <v>47</v>
      </c>
      <c r="G9" s="51" t="s">
        <v>901</v>
      </c>
      <c r="H9" s="86" t="s">
        <v>49</v>
      </c>
      <c r="I9" s="16"/>
      <c r="J9" s="51" t="s">
        <v>894</v>
      </c>
      <c r="K9" s="86" t="s">
        <v>18</v>
      </c>
      <c r="L9" s="16"/>
      <c r="N9" s="54"/>
      <c r="O9" s="16"/>
      <c r="P9" s="20"/>
      <c r="Q9" s="20"/>
      <c r="R9" s="20"/>
    </row>
    <row r="10" spans="1:18" ht="17.25" customHeight="1">
      <c r="A10" s="235"/>
      <c r="C10" s="63"/>
      <c r="D10" s="128" t="s">
        <v>1155</v>
      </c>
      <c r="E10" s="129" t="s">
        <v>411</v>
      </c>
      <c r="F10" s="72" t="s">
        <v>45</v>
      </c>
      <c r="G10" s="51" t="s">
        <v>1153</v>
      </c>
      <c r="H10" s="86" t="s">
        <v>46</v>
      </c>
      <c r="I10" s="16"/>
      <c r="J10" s="51" t="s">
        <v>1144</v>
      </c>
      <c r="K10" s="86" t="s">
        <v>19</v>
      </c>
      <c r="L10" s="21"/>
      <c r="N10" s="54"/>
      <c r="O10" s="16"/>
      <c r="P10" s="20"/>
      <c r="Q10" s="20"/>
      <c r="R10" s="20"/>
    </row>
    <row r="11" spans="1:18" ht="17.25" customHeight="1">
      <c r="A11" s="235"/>
      <c r="C11" s="63"/>
      <c r="D11" s="51" t="s">
        <v>1166</v>
      </c>
      <c r="E11" s="83" t="s">
        <v>412</v>
      </c>
      <c r="G11" s="51" t="s">
        <v>1164</v>
      </c>
      <c r="H11" s="86" t="s">
        <v>399</v>
      </c>
      <c r="I11" s="16"/>
      <c r="J11" s="51" t="s">
        <v>1410</v>
      </c>
      <c r="K11" s="86" t="s">
        <v>20</v>
      </c>
      <c r="L11" s="21"/>
      <c r="N11" s="54"/>
      <c r="O11" s="16"/>
      <c r="P11" s="20"/>
      <c r="Q11" s="20"/>
      <c r="R11" s="20"/>
    </row>
    <row r="12" spans="1:18" ht="17.25" customHeight="1">
      <c r="A12" s="235"/>
      <c r="B12" s="51" t="s">
        <v>893</v>
      </c>
      <c r="C12" s="77" t="s">
        <v>403</v>
      </c>
      <c r="E12" s="82" t="s">
        <v>416</v>
      </c>
      <c r="F12" s="16"/>
      <c r="H12" s="87"/>
      <c r="I12" s="16"/>
      <c r="J12" s="51" t="s">
        <v>1240</v>
      </c>
      <c r="K12" s="86" t="s">
        <v>50</v>
      </c>
      <c r="L12" s="21"/>
      <c r="M12" s="13"/>
      <c r="N12" s="13"/>
      <c r="O12" s="16"/>
      <c r="P12" s="20"/>
      <c r="Q12" s="20"/>
      <c r="R12" s="20"/>
    </row>
    <row r="13" spans="1:18" ht="17.25" customHeight="1">
      <c r="A13" s="235"/>
      <c r="C13" s="78"/>
      <c r="D13" s="51" t="s">
        <v>1177</v>
      </c>
      <c r="E13" s="82" t="s">
        <v>413</v>
      </c>
      <c r="F13" s="16"/>
      <c r="H13" s="87"/>
      <c r="I13" s="16"/>
      <c r="J13" s="51" t="s">
        <v>1218</v>
      </c>
      <c r="K13" s="86" t="s">
        <v>21</v>
      </c>
      <c r="L13" s="21"/>
      <c r="M13" s="51" t="s">
        <v>921</v>
      </c>
      <c r="N13" s="86" t="s">
        <v>13</v>
      </c>
      <c r="Q13" s="20"/>
      <c r="R13" s="20"/>
    </row>
    <row r="14" spans="1:18" ht="17.25" customHeight="1">
      <c r="A14" s="235"/>
      <c r="B14" s="51" t="s">
        <v>894</v>
      </c>
      <c r="C14" s="77" t="s">
        <v>404</v>
      </c>
      <c r="E14" s="82"/>
      <c r="F14" s="16"/>
      <c r="G14" s="51" t="s">
        <v>1175</v>
      </c>
      <c r="H14" s="86" t="s">
        <v>400</v>
      </c>
      <c r="I14" s="16"/>
      <c r="J14" s="51" t="s">
        <v>895</v>
      </c>
      <c r="K14" s="86" t="s">
        <v>22</v>
      </c>
      <c r="L14" s="16"/>
      <c r="N14" s="87"/>
      <c r="O14" s="19"/>
      <c r="P14" s="34"/>
    </row>
    <row r="15" spans="1:18" ht="17.25" customHeight="1">
      <c r="A15" s="235"/>
      <c r="C15" s="78"/>
      <c r="D15" s="51" t="s">
        <v>1190</v>
      </c>
      <c r="E15" s="83" t="s">
        <v>415</v>
      </c>
      <c r="F15" s="16"/>
      <c r="G15" s="51" t="s">
        <v>1188</v>
      </c>
      <c r="H15" s="86" t="s">
        <v>401</v>
      </c>
      <c r="I15" s="16"/>
      <c r="J15" s="51" t="s">
        <v>1327</v>
      </c>
      <c r="K15" s="86" t="s">
        <v>65</v>
      </c>
      <c r="L15" s="16"/>
      <c r="M15" s="51" t="s">
        <v>1126</v>
      </c>
      <c r="N15" s="91" t="s">
        <v>48</v>
      </c>
      <c r="O15" s="19"/>
      <c r="P15" s="34"/>
    </row>
    <row r="16" spans="1:18" ht="17.25" customHeight="1">
      <c r="A16" s="235"/>
      <c r="B16" s="51" t="s">
        <v>1144</v>
      </c>
      <c r="C16" s="77" t="s">
        <v>414</v>
      </c>
      <c r="D16" s="13"/>
      <c r="E16" s="75" t="s">
        <v>417</v>
      </c>
      <c r="F16" s="18" t="s">
        <v>41</v>
      </c>
      <c r="G16" s="51" t="s">
        <v>1201</v>
      </c>
      <c r="H16" s="86" t="s">
        <v>402</v>
      </c>
      <c r="I16" s="16"/>
      <c r="J16" s="51" t="s">
        <v>1306</v>
      </c>
      <c r="K16" s="86" t="s">
        <v>66</v>
      </c>
      <c r="L16" s="16"/>
      <c r="N16" s="91"/>
      <c r="O16" s="16"/>
      <c r="P16" s="34"/>
    </row>
    <row r="17" spans="1:30" ht="17.25" customHeight="1">
      <c r="A17" s="235"/>
      <c r="B17" s="13"/>
      <c r="C17" s="79"/>
      <c r="D17" s="51" t="s">
        <v>1203</v>
      </c>
      <c r="E17" s="82" t="s">
        <v>428</v>
      </c>
      <c r="F17" s="72" t="s">
        <v>40</v>
      </c>
      <c r="G17" s="51" t="s">
        <v>1214</v>
      </c>
      <c r="H17" s="86" t="s">
        <v>234</v>
      </c>
      <c r="I17" s="16"/>
      <c r="J17" s="51" t="s">
        <v>1416</v>
      </c>
      <c r="K17" s="86" t="s">
        <v>329</v>
      </c>
      <c r="L17" s="16"/>
      <c r="M17" s="51" t="s">
        <v>1136</v>
      </c>
      <c r="N17" s="86" t="s">
        <v>44</v>
      </c>
      <c r="O17" s="19"/>
      <c r="P17" s="34"/>
    </row>
    <row r="18" spans="1:30" ht="17.25" customHeight="1">
      <c r="A18" s="235"/>
      <c r="B18" s="13"/>
      <c r="C18" s="79"/>
      <c r="D18" s="51" t="s">
        <v>1216</v>
      </c>
      <c r="E18" s="82" t="s">
        <v>437</v>
      </c>
      <c r="F18" s="72"/>
      <c r="G18" s="111" t="s">
        <v>1248</v>
      </c>
      <c r="H18" s="86" t="s">
        <v>57</v>
      </c>
      <c r="I18" s="16"/>
      <c r="J18" s="51" t="s">
        <v>1174</v>
      </c>
      <c r="K18" s="86" t="s">
        <v>23</v>
      </c>
      <c r="L18" s="16"/>
      <c r="M18" s="13"/>
      <c r="N18" s="81"/>
      <c r="O18" s="19"/>
      <c r="P18" s="34"/>
    </row>
    <row r="19" spans="1:30" ht="17.25" customHeight="1">
      <c r="A19" s="235"/>
      <c r="B19" s="13"/>
      <c r="C19" s="79"/>
      <c r="D19" s="51" t="s">
        <v>1226</v>
      </c>
      <c r="E19" s="83" t="s">
        <v>429</v>
      </c>
      <c r="G19" s="51" t="s">
        <v>1224</v>
      </c>
      <c r="H19" s="86" t="s">
        <v>815</v>
      </c>
      <c r="I19" s="16"/>
      <c r="J19" s="51" t="s">
        <v>1134</v>
      </c>
      <c r="K19" s="86" t="s">
        <v>24</v>
      </c>
      <c r="L19" s="16"/>
      <c r="M19" s="51" t="s">
        <v>1146</v>
      </c>
      <c r="N19" s="91" t="s">
        <v>43</v>
      </c>
      <c r="O19" s="16"/>
      <c r="P19" s="34"/>
    </row>
    <row r="20" spans="1:30" ht="17.25" customHeight="1">
      <c r="A20" s="235"/>
      <c r="C20" s="79"/>
      <c r="E20" s="82" t="s">
        <v>418</v>
      </c>
      <c r="I20" s="16"/>
      <c r="J20" s="51" t="s">
        <v>1228</v>
      </c>
      <c r="K20" s="86" t="s">
        <v>25</v>
      </c>
      <c r="L20" s="16"/>
      <c r="N20" s="244" t="s">
        <v>425</v>
      </c>
      <c r="O20" s="16"/>
      <c r="P20" s="34"/>
    </row>
    <row r="21" spans="1:30" ht="17.25" customHeight="1">
      <c r="A21" s="235"/>
      <c r="C21" s="79"/>
      <c r="D21" s="13"/>
      <c r="E21" s="81"/>
      <c r="F21" s="16"/>
      <c r="G21" s="51" t="s">
        <v>1236</v>
      </c>
      <c r="H21" s="86" t="s">
        <v>72</v>
      </c>
      <c r="I21" s="16"/>
      <c r="J21" s="51" t="s">
        <v>1267</v>
      </c>
      <c r="K21" s="86" t="s">
        <v>26</v>
      </c>
      <c r="L21" s="16"/>
      <c r="M21" s="13"/>
      <c r="N21" s="244"/>
      <c r="O21" s="16"/>
      <c r="P21" s="34"/>
    </row>
    <row r="22" spans="1:30" ht="17.25" customHeight="1">
      <c r="A22" s="235"/>
      <c r="C22" s="79"/>
      <c r="E22" s="82"/>
      <c r="F22" s="16"/>
      <c r="H22" s="87"/>
      <c r="I22" s="16"/>
      <c r="J22" s="51" t="s">
        <v>1279</v>
      </c>
      <c r="K22" s="86" t="s">
        <v>67</v>
      </c>
      <c r="L22" s="16"/>
      <c r="O22" s="16"/>
      <c r="P22" s="34"/>
    </row>
    <row r="23" spans="1:30" ht="17.25" customHeight="1">
      <c r="A23" s="235"/>
      <c r="B23" s="51" t="s">
        <v>895</v>
      </c>
      <c r="C23" s="80" t="s">
        <v>405</v>
      </c>
      <c r="D23" s="51" t="s">
        <v>900</v>
      </c>
      <c r="E23" s="84" t="s">
        <v>803</v>
      </c>
      <c r="F23" s="16"/>
      <c r="H23" s="87"/>
      <c r="I23" s="16"/>
      <c r="J23" s="51" t="s">
        <v>1179</v>
      </c>
      <c r="K23" s="86" t="s">
        <v>27</v>
      </c>
      <c r="L23" s="16"/>
      <c r="M23" s="51" t="s">
        <v>922</v>
      </c>
      <c r="N23" s="86" t="s">
        <v>15</v>
      </c>
      <c r="O23" s="16"/>
      <c r="AD23" s="50"/>
    </row>
    <row r="24" spans="1:30" ht="17.25" customHeight="1">
      <c r="A24" s="235"/>
      <c r="B24" s="51" t="s">
        <v>896</v>
      </c>
      <c r="C24" s="80" t="s">
        <v>407</v>
      </c>
      <c r="D24" s="51" t="s">
        <v>1258</v>
      </c>
      <c r="E24" s="84" t="s">
        <v>804</v>
      </c>
      <c r="F24" s="22"/>
      <c r="G24" s="51" t="s">
        <v>903</v>
      </c>
      <c r="H24" s="88" t="s">
        <v>394</v>
      </c>
      <c r="I24" s="16"/>
      <c r="J24" s="51" t="s">
        <v>1302</v>
      </c>
      <c r="K24" s="86" t="s">
        <v>28</v>
      </c>
      <c r="L24" s="16"/>
      <c r="M24" s="13"/>
      <c r="N24" s="81"/>
      <c r="O24" s="16"/>
      <c r="AD24" s="50"/>
    </row>
    <row r="25" spans="1:30" ht="17.25" customHeight="1">
      <c r="A25" s="235"/>
      <c r="B25" s="13"/>
      <c r="C25" s="81"/>
      <c r="D25" s="13"/>
      <c r="E25" s="81"/>
      <c r="G25" s="51" t="s">
        <v>903</v>
      </c>
      <c r="H25" s="88" t="s">
        <v>394</v>
      </c>
      <c r="I25" s="16"/>
      <c r="J25" s="51" t="s">
        <v>1311</v>
      </c>
      <c r="K25" s="86" t="s">
        <v>29</v>
      </c>
      <c r="L25" s="16"/>
      <c r="M25" s="51" t="s">
        <v>1168</v>
      </c>
      <c r="N25" s="86" t="s">
        <v>42</v>
      </c>
      <c r="O25" s="16"/>
      <c r="P25" s="17"/>
      <c r="Q25" s="17"/>
      <c r="R25" s="17"/>
      <c r="AD25" s="50"/>
    </row>
    <row r="26" spans="1:30" ht="17.25" customHeight="1">
      <c r="A26" s="235"/>
      <c r="B26" s="51" t="s">
        <v>1200</v>
      </c>
      <c r="C26" s="78" t="s">
        <v>408</v>
      </c>
      <c r="D26" s="51" t="s">
        <v>1270</v>
      </c>
      <c r="E26" s="85" t="s">
        <v>397</v>
      </c>
      <c r="G26" s="13"/>
      <c r="H26" s="81"/>
      <c r="I26" s="16"/>
      <c r="J26" s="51" t="s">
        <v>1347</v>
      </c>
      <c r="K26" s="86" t="s">
        <v>30</v>
      </c>
      <c r="L26" s="16"/>
      <c r="M26" s="13"/>
      <c r="N26" s="81"/>
      <c r="O26" s="16"/>
      <c r="AD26" s="50"/>
    </row>
    <row r="27" spans="1:30" ht="17.25" customHeight="1">
      <c r="A27" s="235"/>
      <c r="B27" s="237" t="s">
        <v>1174</v>
      </c>
      <c r="C27" s="238" t="s">
        <v>406</v>
      </c>
      <c r="D27" s="237" t="s">
        <v>1238</v>
      </c>
      <c r="E27" s="239" t="s">
        <v>395</v>
      </c>
      <c r="F27" s="18" t="s">
        <v>419</v>
      </c>
      <c r="G27" s="51" t="s">
        <v>1334</v>
      </c>
      <c r="H27" s="76" t="s">
        <v>396</v>
      </c>
      <c r="I27" s="16"/>
      <c r="J27" s="51" t="s">
        <v>1338</v>
      </c>
      <c r="K27" s="86" t="s">
        <v>68</v>
      </c>
      <c r="L27" s="16"/>
      <c r="M27" s="51" t="s">
        <v>1180</v>
      </c>
      <c r="N27" s="86" t="s">
        <v>36</v>
      </c>
      <c r="O27" s="16"/>
      <c r="AD27" s="50"/>
    </row>
    <row r="28" spans="1:30" ht="17.25" customHeight="1">
      <c r="A28" s="235"/>
      <c r="B28" s="237"/>
      <c r="C28" s="238"/>
      <c r="D28" s="237"/>
      <c r="E28" s="239"/>
      <c r="F28" s="72" t="s">
        <v>420</v>
      </c>
      <c r="G28" s="51" t="s">
        <v>1334</v>
      </c>
      <c r="H28" s="76" t="s">
        <v>396</v>
      </c>
      <c r="I28" s="16"/>
      <c r="J28" s="51" t="s">
        <v>1283</v>
      </c>
      <c r="K28" s="86" t="s">
        <v>69</v>
      </c>
      <c r="L28" s="16"/>
      <c r="M28" s="13"/>
      <c r="N28" s="81"/>
      <c r="O28" s="16"/>
      <c r="AD28" s="50"/>
    </row>
    <row r="29" spans="1:30" ht="17.25" customHeight="1">
      <c r="A29" s="235"/>
      <c r="B29" s="13"/>
      <c r="C29" s="81"/>
      <c r="D29" s="13"/>
      <c r="E29" s="81"/>
      <c r="G29" s="51" t="s">
        <v>1268</v>
      </c>
      <c r="H29" s="88" t="s">
        <v>393</v>
      </c>
      <c r="I29" s="15"/>
      <c r="J29" s="51" t="s">
        <v>1372</v>
      </c>
      <c r="K29" s="86" t="s">
        <v>31</v>
      </c>
      <c r="L29" s="15"/>
      <c r="M29" s="51" t="s">
        <v>1194</v>
      </c>
      <c r="N29" s="86" t="s">
        <v>424</v>
      </c>
      <c r="O29" s="15"/>
      <c r="AD29" s="50"/>
    </row>
    <row r="30" spans="1:30" ht="17.25" customHeight="1">
      <c r="A30" s="235"/>
      <c r="B30" s="237" t="s">
        <v>1213</v>
      </c>
      <c r="C30" s="238" t="s">
        <v>409</v>
      </c>
      <c r="D30" s="237" t="s">
        <v>1238</v>
      </c>
      <c r="E30" s="239" t="s">
        <v>395</v>
      </c>
      <c r="G30" s="13"/>
      <c r="H30" s="81"/>
      <c r="J30" s="51" t="s">
        <v>1322</v>
      </c>
      <c r="K30" s="89" t="s">
        <v>56</v>
      </c>
      <c r="AD30" s="50"/>
    </row>
    <row r="31" spans="1:30" ht="17.25" customHeight="1">
      <c r="A31" s="235"/>
      <c r="B31" s="237"/>
      <c r="C31" s="238"/>
      <c r="D31" s="237"/>
      <c r="E31" s="239"/>
      <c r="F31" s="22"/>
      <c r="G31" s="51" t="s">
        <v>1268</v>
      </c>
      <c r="H31" s="88" t="s">
        <v>393</v>
      </c>
      <c r="J31" s="51" t="s">
        <v>1192</v>
      </c>
      <c r="K31" s="86" t="s">
        <v>60</v>
      </c>
      <c r="AD31" s="50"/>
    </row>
    <row r="32" spans="1:30" ht="17.25" customHeight="1">
      <c r="A32" s="235"/>
      <c r="B32" s="13"/>
      <c r="C32" s="13"/>
      <c r="D32" s="13"/>
      <c r="E32" s="13"/>
      <c r="F32" s="22"/>
      <c r="G32" s="51" t="s">
        <v>1281</v>
      </c>
      <c r="H32" s="88" t="s">
        <v>398</v>
      </c>
      <c r="J32" s="51" t="s">
        <v>1362</v>
      </c>
      <c r="K32" s="86" t="s">
        <v>61</v>
      </c>
      <c r="AD32" s="50"/>
    </row>
    <row r="33" spans="1:30" ht="17.25" customHeight="1">
      <c r="A33" s="235"/>
      <c r="B33" s="13"/>
      <c r="G33" s="13"/>
      <c r="H33" s="13"/>
      <c r="J33" s="51" t="s">
        <v>1342</v>
      </c>
      <c r="K33" s="86" t="s">
        <v>375</v>
      </c>
      <c r="AD33" s="50"/>
    </row>
    <row r="34" spans="1:30" ht="17.25" customHeight="1">
      <c r="A34" s="235"/>
      <c r="B34" s="13"/>
      <c r="C34" s="64"/>
      <c r="E34" s="69"/>
      <c r="F34" s="18" t="s">
        <v>730</v>
      </c>
      <c r="G34" s="51" t="s">
        <v>1257</v>
      </c>
      <c r="H34" s="88" t="s">
        <v>748</v>
      </c>
      <c r="J34" s="51" t="s">
        <v>1350</v>
      </c>
      <c r="K34" s="86" t="s">
        <v>388</v>
      </c>
      <c r="AD34" s="50"/>
    </row>
    <row r="35" spans="1:30" ht="17.25" customHeight="1">
      <c r="A35" s="235"/>
      <c r="F35" s="72" t="s">
        <v>747</v>
      </c>
      <c r="G35" s="51" t="s">
        <v>2916</v>
      </c>
      <c r="H35" s="88" t="s">
        <v>749</v>
      </c>
      <c r="J35" s="51" t="s">
        <v>1356</v>
      </c>
      <c r="K35" s="86" t="s">
        <v>70</v>
      </c>
      <c r="AD35" s="50"/>
    </row>
    <row r="36" spans="1:30" ht="17.25" customHeight="1">
      <c r="A36" s="235"/>
      <c r="G36" s="51" t="s">
        <v>2917</v>
      </c>
      <c r="H36" s="88" t="s">
        <v>750</v>
      </c>
      <c r="J36" s="51" t="s">
        <v>1366</v>
      </c>
      <c r="K36" s="86" t="s">
        <v>71</v>
      </c>
      <c r="AD36" s="50"/>
    </row>
    <row r="37" spans="1:30" ht="17.25" customHeight="1" thickBot="1">
      <c r="A37" s="236"/>
      <c r="G37" s="51" t="s">
        <v>2918</v>
      </c>
      <c r="H37" s="88" t="s">
        <v>751</v>
      </c>
      <c r="J37" s="103" t="s">
        <v>1381</v>
      </c>
      <c r="K37" s="86" t="s">
        <v>720</v>
      </c>
      <c r="AD37" s="50"/>
    </row>
    <row r="38" spans="1:30" ht="19.5">
      <c r="A38" s="71"/>
      <c r="G38" s="51" t="s">
        <v>2919</v>
      </c>
      <c r="H38" s="88" t="s">
        <v>2944</v>
      </c>
      <c r="J38" s="103" t="s">
        <v>1316</v>
      </c>
      <c r="K38" s="86" t="s">
        <v>824</v>
      </c>
      <c r="AD38" s="50"/>
    </row>
    <row r="39" spans="1:30" ht="19.5">
      <c r="A39" s="71"/>
      <c r="B39" s="103"/>
      <c r="D39" s="103"/>
      <c r="G39" s="105" t="s">
        <v>2920</v>
      </c>
      <c r="H39" s="88" t="s">
        <v>807</v>
      </c>
      <c r="J39" s="103" t="s">
        <v>1389</v>
      </c>
      <c r="K39" s="86" t="s">
        <v>856</v>
      </c>
      <c r="M39" s="103"/>
      <c r="AD39" s="50"/>
    </row>
    <row r="40" spans="1:30" ht="19.5">
      <c r="A40" s="71"/>
      <c r="B40" s="103"/>
      <c r="D40" s="103"/>
      <c r="J40" s="51" t="s">
        <v>1450</v>
      </c>
      <c r="K40" s="90" t="s">
        <v>39</v>
      </c>
      <c r="M40" s="103"/>
      <c r="AD40" s="50"/>
    </row>
    <row r="41" spans="1:30">
      <c r="AD41" s="50"/>
    </row>
    <row r="42" spans="1:30" ht="19.5" customHeight="1">
      <c r="AD42" s="50"/>
    </row>
    <row r="43" spans="1:30" ht="19.5" customHeight="1">
      <c r="E43" s="112"/>
      <c r="F43" s="112"/>
      <c r="G43" s="73" t="s">
        <v>1175</v>
      </c>
      <c r="H43" s="74" t="s">
        <v>166</v>
      </c>
      <c r="I43" s="86" t="s">
        <v>430</v>
      </c>
      <c r="AD43" s="50"/>
    </row>
    <row r="44" spans="1:30" ht="19.5" customHeight="1">
      <c r="E44" s="112"/>
      <c r="F44" s="112"/>
      <c r="G44" s="73" t="s">
        <v>1224</v>
      </c>
      <c r="H44" s="74" t="s">
        <v>57</v>
      </c>
      <c r="I44" s="86" t="s">
        <v>431</v>
      </c>
      <c r="K44" s="58"/>
      <c r="AD44" s="50"/>
    </row>
    <row r="45" spans="1:30" ht="19.5" customHeight="1">
      <c r="E45" s="112" t="s">
        <v>435</v>
      </c>
      <c r="F45" s="112"/>
      <c r="G45" s="73" t="s">
        <v>1268</v>
      </c>
      <c r="H45" s="74" t="s">
        <v>393</v>
      </c>
      <c r="I45" s="86" t="s">
        <v>713</v>
      </c>
      <c r="K45" s="58"/>
      <c r="AD45" s="50"/>
    </row>
    <row r="46" spans="1:30" ht="19.5" customHeight="1">
      <c r="E46" s="112"/>
      <c r="F46" s="112"/>
      <c r="G46" s="73" t="s">
        <v>1281</v>
      </c>
      <c r="H46" s="74" t="s">
        <v>310</v>
      </c>
      <c r="I46" s="86" t="s">
        <v>432</v>
      </c>
      <c r="O46" s="14"/>
      <c r="AD46" s="50"/>
    </row>
    <row r="47" spans="1:30" ht="19.5" customHeight="1">
      <c r="E47" s="112"/>
      <c r="F47" s="112"/>
      <c r="G47" s="73" t="s">
        <v>903</v>
      </c>
      <c r="H47" s="74" t="s">
        <v>394</v>
      </c>
      <c r="I47" s="86" t="s">
        <v>433</v>
      </c>
      <c r="AD47" s="50"/>
    </row>
    <row r="48" spans="1:30" ht="23.25">
      <c r="F48" s="112"/>
      <c r="G48" s="73" t="s">
        <v>1334</v>
      </c>
      <c r="H48" s="74" t="s">
        <v>434</v>
      </c>
      <c r="I48" s="86" t="s">
        <v>714</v>
      </c>
    </row>
  </sheetData>
  <mergeCells count="17">
    <mergeCell ref="A1:N1"/>
    <mergeCell ref="B27:B28"/>
    <mergeCell ref="C27:C28"/>
    <mergeCell ref="D27:D28"/>
    <mergeCell ref="E27:E28"/>
    <mergeCell ref="F4:F6"/>
    <mergeCell ref="J3:K3"/>
    <mergeCell ref="D3:E3"/>
    <mergeCell ref="G3:H3"/>
    <mergeCell ref="N20:N21"/>
    <mergeCell ref="M3:N3"/>
    <mergeCell ref="B3:C3"/>
    <mergeCell ref="A6:A37"/>
    <mergeCell ref="B30:B31"/>
    <mergeCell ref="C30:C31"/>
    <mergeCell ref="D30:D31"/>
    <mergeCell ref="E30:E31"/>
  </mergeCells>
  <pageMargins left="0.23622047244094491" right="0.23622047244094491" top="0.74803149606299213" bottom="0.74803149606299213" header="0.31496062992125984" footer="0.31496062992125984"/>
  <pageSetup paperSize="9" scale="42" orientation="landscape" r:id="rId1"/>
  <headerFooter>
    <oddHeader>&amp;C&amp;F&amp;R&amp;D</oddHeader>
    <oddFooter>&amp;LINF-F-004/R - &amp;A&amp;CDate d'application : 29/03/2019&amp;RPage &amp;P/&amp;N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0E6D2-7F94-4B69-B5F0-ED4C65FD1E0B}">
  <sheetPr codeName="Feuil4">
    <tabColor rgb="FF92D050"/>
    <pageSetUpPr fitToPage="1"/>
  </sheetPr>
  <dimension ref="A1:X1392"/>
  <sheetViews>
    <sheetView zoomScaleNormal="100" workbookViewId="0">
      <selection activeCell="I35" sqref="I35"/>
    </sheetView>
  </sheetViews>
  <sheetFormatPr baseColWidth="10" defaultRowHeight="19.5"/>
  <cols>
    <col min="1" max="3" width="11.42578125" style="120"/>
    <col min="4" max="4" width="16.5703125" style="120" bestFit="1" customWidth="1"/>
    <col min="5" max="5" width="24.85546875" style="120" bestFit="1" customWidth="1"/>
    <col min="6" max="7" width="11.42578125" style="120"/>
    <col min="8" max="8" width="11.42578125" style="125"/>
    <col min="9" max="9" width="26.28515625" style="120" customWidth="1"/>
    <col min="10" max="10" width="11.42578125" style="120"/>
    <col min="11" max="11" width="69.7109375" style="45" bestFit="1" customWidth="1"/>
    <col min="12" max="12" width="11.42578125" style="2"/>
    <col min="13" max="14" width="11.42578125" style="9" hidden="1" customWidth="1"/>
    <col min="15" max="15" width="15.5703125" style="96" hidden="1" customWidth="1"/>
    <col min="16" max="16" width="4.85546875" style="96" hidden="1" customWidth="1"/>
    <col min="17" max="19" width="11.42578125" style="96" hidden="1" customWidth="1"/>
    <col min="20" max="20" width="24.85546875" style="96" hidden="1" customWidth="1"/>
    <col min="21" max="24" width="11.42578125" style="96" hidden="1" customWidth="1"/>
    <col min="25" max="16384" width="11.42578125" style="9"/>
  </cols>
  <sheetData>
    <row r="1" spans="1:24" s="43" customFormat="1" ht="60">
      <c r="A1" s="113" t="s">
        <v>745</v>
      </c>
      <c r="B1" s="113" t="s">
        <v>373</v>
      </c>
      <c r="C1" s="113" t="s">
        <v>83</v>
      </c>
      <c r="D1" s="113" t="s">
        <v>84</v>
      </c>
      <c r="E1" s="113" t="s">
        <v>776</v>
      </c>
      <c r="F1" s="114" t="s">
        <v>377</v>
      </c>
      <c r="G1" s="114" t="s">
        <v>378</v>
      </c>
      <c r="H1" s="121" t="s">
        <v>744</v>
      </c>
      <c r="I1" s="115" t="s">
        <v>813</v>
      </c>
      <c r="J1" s="116" t="s">
        <v>809</v>
      </c>
      <c r="K1" s="44" t="s">
        <v>731</v>
      </c>
      <c r="L1" s="43" t="s">
        <v>380</v>
      </c>
      <c r="O1" s="93" t="s">
        <v>707</v>
      </c>
      <c r="P1" s="93"/>
      <c r="Q1" s="93" t="s">
        <v>381</v>
      </c>
      <c r="R1" s="93" t="s">
        <v>382</v>
      </c>
      <c r="S1" s="93" t="s">
        <v>741</v>
      </c>
      <c r="T1" s="93" t="s">
        <v>383</v>
      </c>
      <c r="U1" s="94" t="s">
        <v>742</v>
      </c>
      <c r="V1" s="93" t="s">
        <v>384</v>
      </c>
      <c r="W1" s="93" t="s">
        <v>743</v>
      </c>
      <c r="X1" s="93" t="s">
        <v>740</v>
      </c>
    </row>
    <row r="2" spans="1:24" s="43" customFormat="1" ht="12" customHeight="1">
      <c r="A2" s="117"/>
      <c r="B2" s="117"/>
      <c r="C2" s="117"/>
      <c r="D2" s="117"/>
      <c r="E2" s="117"/>
      <c r="F2" s="117"/>
      <c r="G2" s="117"/>
      <c r="H2" s="122" t="s">
        <v>709</v>
      </c>
      <c r="I2" s="118"/>
      <c r="J2" s="117"/>
      <c r="K2" s="101" t="s">
        <v>709</v>
      </c>
      <c r="L2" s="46"/>
      <c r="O2" s="93"/>
      <c r="P2" s="93"/>
      <c r="Q2" s="95"/>
      <c r="R2" s="95"/>
      <c r="S2" s="95"/>
      <c r="T2" s="95"/>
      <c r="U2" s="95"/>
      <c r="V2" s="95"/>
      <c r="W2" s="95"/>
      <c r="X2" s="95"/>
    </row>
    <row r="3" spans="1:24" ht="21" customHeight="1">
      <c r="A3" s="119"/>
      <c r="B3" s="119"/>
      <c r="C3" s="119"/>
      <c r="D3" s="119"/>
      <c r="E3" s="119"/>
      <c r="F3" s="119"/>
      <c r="G3" s="119"/>
      <c r="H3" s="123" t="str">
        <f t="shared" ref="H3:H25" si="0">IF(AND(ISTEXT(F3),ISTEXT(G3)),"Langue OU étiquetage !","")</f>
        <v/>
      </c>
      <c r="I3" s="119"/>
      <c r="J3" s="119"/>
      <c r="K3" s="98" t="str">
        <f t="shared" ref="K3:K66" si="1">TRIM(UPPER(CONCATENATE(IF(ISBLANK(A3),"",A3),Q3,R3,S3,T3,(W3),U3,V3,X3)))</f>
        <v/>
      </c>
      <c r="L3" s="2">
        <f t="shared" ref="L3:L66" si="2">30-LEN(K3)</f>
        <v>30</v>
      </c>
      <c r="M3" s="9" t="s">
        <v>438</v>
      </c>
      <c r="O3" s="96" t="str">
        <f t="shared" ref="O3:O66" si="3">IF(ISBLANK(B3),A3&amp;" "&amp;C3,A3&amp;" "&amp;B3&amp;" "&amp;C3)</f>
        <v xml:space="preserve"> </v>
      </c>
      <c r="Q3" s="97" t="str">
        <f t="shared" ref="Q3:V34" si="4">IF(ISBLANK(B3),""," "&amp;B3)</f>
        <v/>
      </c>
      <c r="R3" s="97" t="str">
        <f t="shared" si="4"/>
        <v/>
      </c>
      <c r="S3" s="97" t="str">
        <f t="shared" si="4"/>
        <v/>
      </c>
      <c r="T3" s="97" t="str">
        <f t="shared" si="4"/>
        <v/>
      </c>
      <c r="U3" s="97" t="str">
        <f t="shared" si="4"/>
        <v/>
      </c>
      <c r="V3" s="97" t="str">
        <f t="shared" si="4"/>
        <v/>
      </c>
      <c r="W3" s="96" t="str">
        <f>IF(ISBLANK(I3),""," "&amp;I3)</f>
        <v/>
      </c>
      <c r="X3" s="96" t="str">
        <f>IF(ISBLANK(J3),""," "&amp;J3)</f>
        <v/>
      </c>
    </row>
    <row r="4" spans="1:24" ht="21" hidden="1" customHeight="1">
      <c r="A4" s="119"/>
      <c r="B4" s="119"/>
      <c r="C4" s="119"/>
      <c r="D4" s="119"/>
      <c r="E4" s="119"/>
      <c r="F4" s="119"/>
      <c r="G4" s="119"/>
      <c r="H4" s="123" t="str">
        <f t="shared" si="0"/>
        <v/>
      </c>
      <c r="I4" s="119"/>
      <c r="J4" s="119"/>
      <c r="K4" s="98" t="str">
        <f t="shared" si="1"/>
        <v/>
      </c>
      <c r="M4" s="9" t="s">
        <v>482</v>
      </c>
      <c r="O4" s="96" t="str">
        <f t="shared" si="3"/>
        <v xml:space="preserve"> </v>
      </c>
      <c r="Q4" s="97" t="str">
        <f t="shared" si="4"/>
        <v/>
      </c>
      <c r="R4" s="97" t="str">
        <f t="shared" si="4"/>
        <v/>
      </c>
      <c r="S4" s="97" t="str">
        <f t="shared" si="4"/>
        <v/>
      </c>
      <c r="T4" s="97" t="str">
        <f t="shared" si="4"/>
        <v/>
      </c>
      <c r="U4" s="97" t="str">
        <f t="shared" si="4"/>
        <v/>
      </c>
      <c r="V4" s="97" t="str">
        <f t="shared" si="4"/>
        <v/>
      </c>
      <c r="W4" s="96" t="str">
        <f t="shared" ref="W4:X35" si="5">IF(ISBLANK(I4),""," "&amp;I4)</f>
        <v/>
      </c>
      <c r="X4" s="96" t="str">
        <f t="shared" si="5"/>
        <v/>
      </c>
    </row>
    <row r="5" spans="1:24" ht="21" customHeight="1">
      <c r="A5" s="119"/>
      <c r="B5" s="119"/>
      <c r="C5" s="119"/>
      <c r="D5" s="119"/>
      <c r="E5" s="119"/>
      <c r="F5" s="119"/>
      <c r="G5" s="119"/>
      <c r="H5" s="123" t="str">
        <f t="shared" si="0"/>
        <v/>
      </c>
      <c r="I5" s="119"/>
      <c r="J5" s="119"/>
      <c r="K5" s="98" t="str">
        <f t="shared" si="1"/>
        <v/>
      </c>
      <c r="L5" s="2">
        <f t="shared" si="2"/>
        <v>30</v>
      </c>
      <c r="M5" s="9" t="s">
        <v>2906</v>
      </c>
      <c r="O5" s="96" t="str">
        <f t="shared" si="3"/>
        <v xml:space="preserve"> </v>
      </c>
      <c r="Q5" s="97" t="str">
        <f t="shared" si="4"/>
        <v/>
      </c>
      <c r="R5" s="97" t="str">
        <f t="shared" si="4"/>
        <v/>
      </c>
      <c r="S5" s="97" t="str">
        <f t="shared" si="4"/>
        <v/>
      </c>
      <c r="T5" s="97" t="str">
        <f t="shared" si="4"/>
        <v/>
      </c>
      <c r="U5" s="97" t="str">
        <f t="shared" si="4"/>
        <v/>
      </c>
      <c r="V5" s="97" t="str">
        <f t="shared" si="4"/>
        <v/>
      </c>
      <c r="W5" s="96" t="str">
        <f t="shared" si="5"/>
        <v/>
      </c>
      <c r="X5" s="96" t="str">
        <f t="shared" si="5"/>
        <v/>
      </c>
    </row>
    <row r="6" spans="1:24" ht="21" hidden="1" customHeight="1">
      <c r="A6" s="119"/>
      <c r="B6" s="119"/>
      <c r="C6" s="119"/>
      <c r="D6" s="119"/>
      <c r="E6" s="119"/>
      <c r="F6" s="119"/>
      <c r="G6" s="119"/>
      <c r="H6" s="123" t="str">
        <f t="shared" si="0"/>
        <v/>
      </c>
      <c r="I6" s="119"/>
      <c r="J6" s="119"/>
      <c r="K6" s="98" t="str">
        <f t="shared" si="1"/>
        <v/>
      </c>
      <c r="L6" s="2">
        <f t="shared" si="2"/>
        <v>30</v>
      </c>
      <c r="M6" s="9" t="s">
        <v>483</v>
      </c>
      <c r="O6" s="96" t="str">
        <f t="shared" si="3"/>
        <v xml:space="preserve"> </v>
      </c>
      <c r="Q6" s="97" t="str">
        <f t="shared" si="4"/>
        <v/>
      </c>
      <c r="R6" s="97" t="str">
        <f t="shared" si="4"/>
        <v/>
      </c>
      <c r="S6" s="97" t="str">
        <f t="shared" si="4"/>
        <v/>
      </c>
      <c r="T6" s="97" t="str">
        <f t="shared" si="4"/>
        <v/>
      </c>
      <c r="U6" s="97" t="str">
        <f t="shared" si="4"/>
        <v/>
      </c>
      <c r="V6" s="97" t="str">
        <f t="shared" si="4"/>
        <v/>
      </c>
      <c r="W6" s="96" t="str">
        <f t="shared" si="5"/>
        <v/>
      </c>
      <c r="X6" s="96" t="str">
        <f t="shared" si="5"/>
        <v/>
      </c>
    </row>
    <row r="7" spans="1:24" ht="21" customHeight="1">
      <c r="A7" s="119"/>
      <c r="B7" s="119"/>
      <c r="C7" s="119"/>
      <c r="D7" s="119"/>
      <c r="E7" s="119"/>
      <c r="F7" s="119"/>
      <c r="G7" s="119"/>
      <c r="H7" s="123" t="str">
        <f t="shared" si="0"/>
        <v/>
      </c>
      <c r="I7" s="119"/>
      <c r="J7" s="119"/>
      <c r="K7" s="98" t="str">
        <f t="shared" si="1"/>
        <v/>
      </c>
      <c r="L7" s="2">
        <f t="shared" si="2"/>
        <v>30</v>
      </c>
      <c r="M7" s="9" t="s">
        <v>439</v>
      </c>
      <c r="O7" s="96" t="str">
        <f t="shared" si="3"/>
        <v xml:space="preserve"> </v>
      </c>
      <c r="Q7" s="97" t="str">
        <f t="shared" si="4"/>
        <v/>
      </c>
      <c r="R7" s="97" t="str">
        <f t="shared" si="4"/>
        <v/>
      </c>
      <c r="S7" s="97" t="str">
        <f t="shared" si="4"/>
        <v/>
      </c>
      <c r="T7" s="97" t="str">
        <f t="shared" si="4"/>
        <v/>
      </c>
      <c r="U7" s="97" t="str">
        <f t="shared" si="4"/>
        <v/>
      </c>
      <c r="V7" s="97" t="str">
        <f t="shared" si="4"/>
        <v/>
      </c>
      <c r="W7" s="96" t="str">
        <f t="shared" si="5"/>
        <v/>
      </c>
      <c r="X7" s="96" t="str">
        <f t="shared" si="5"/>
        <v/>
      </c>
    </row>
    <row r="8" spans="1:24" ht="21" hidden="1" customHeight="1">
      <c r="A8" s="119"/>
      <c r="B8" s="119"/>
      <c r="C8" s="119"/>
      <c r="D8" s="119"/>
      <c r="E8" s="119"/>
      <c r="F8" s="119"/>
      <c r="G8" s="119"/>
      <c r="H8" s="123" t="str">
        <f t="shared" si="0"/>
        <v/>
      </c>
      <c r="I8" s="119"/>
      <c r="J8" s="119"/>
      <c r="K8" s="98" t="str">
        <f t="shared" si="1"/>
        <v/>
      </c>
      <c r="L8" s="2">
        <f t="shared" si="2"/>
        <v>30</v>
      </c>
      <c r="M8" s="9" t="s">
        <v>484</v>
      </c>
      <c r="O8" s="96" t="str">
        <f t="shared" si="3"/>
        <v xml:space="preserve"> </v>
      </c>
      <c r="Q8" s="97" t="str">
        <f t="shared" si="4"/>
        <v/>
      </c>
      <c r="R8" s="97" t="str">
        <f t="shared" si="4"/>
        <v/>
      </c>
      <c r="S8" s="97" t="str">
        <f t="shared" si="4"/>
        <v/>
      </c>
      <c r="T8" s="97" t="str">
        <f t="shared" si="4"/>
        <v/>
      </c>
      <c r="U8" s="97" t="str">
        <f t="shared" si="4"/>
        <v/>
      </c>
      <c r="V8" s="97" t="str">
        <f t="shared" si="4"/>
        <v/>
      </c>
      <c r="W8" s="96" t="str">
        <f t="shared" si="5"/>
        <v/>
      </c>
      <c r="X8" s="96" t="str">
        <f t="shared" si="5"/>
        <v/>
      </c>
    </row>
    <row r="9" spans="1:24" ht="21" customHeight="1">
      <c r="A9" s="119"/>
      <c r="B9" s="119"/>
      <c r="C9" s="119"/>
      <c r="D9" s="119"/>
      <c r="E9" s="119"/>
      <c r="F9" s="119"/>
      <c r="G9" s="119"/>
      <c r="H9" s="123" t="str">
        <f t="shared" si="0"/>
        <v/>
      </c>
      <c r="I9" s="119"/>
      <c r="J9" s="119"/>
      <c r="K9" s="98" t="str">
        <f t="shared" si="1"/>
        <v/>
      </c>
      <c r="L9" s="2">
        <f t="shared" si="2"/>
        <v>30</v>
      </c>
      <c r="M9" s="9" t="s">
        <v>440</v>
      </c>
      <c r="O9" s="96" t="str">
        <f t="shared" si="3"/>
        <v xml:space="preserve"> </v>
      </c>
      <c r="Q9" s="97" t="str">
        <f t="shared" si="4"/>
        <v/>
      </c>
      <c r="R9" s="97" t="str">
        <f t="shared" si="4"/>
        <v/>
      </c>
      <c r="S9" s="97" t="str">
        <f t="shared" si="4"/>
        <v/>
      </c>
      <c r="T9" s="97" t="str">
        <f t="shared" si="4"/>
        <v/>
      </c>
      <c r="U9" s="97" t="str">
        <f t="shared" si="4"/>
        <v/>
      </c>
      <c r="V9" s="97" t="str">
        <f t="shared" si="4"/>
        <v/>
      </c>
      <c r="W9" s="96" t="str">
        <f t="shared" si="5"/>
        <v/>
      </c>
      <c r="X9" s="96" t="str">
        <f t="shared" si="5"/>
        <v/>
      </c>
    </row>
    <row r="10" spans="1:24" ht="21" hidden="1" customHeight="1">
      <c r="A10" s="119"/>
      <c r="B10" s="119"/>
      <c r="C10" s="119"/>
      <c r="D10" s="119"/>
      <c r="E10" s="119"/>
      <c r="F10" s="119"/>
      <c r="G10" s="119"/>
      <c r="H10" s="123" t="str">
        <f t="shared" si="0"/>
        <v/>
      </c>
      <c r="I10" s="119"/>
      <c r="J10" s="119"/>
      <c r="K10" s="98" t="str">
        <f t="shared" si="1"/>
        <v/>
      </c>
      <c r="L10" s="2">
        <f t="shared" si="2"/>
        <v>30</v>
      </c>
      <c r="M10" s="9" t="s">
        <v>485</v>
      </c>
      <c r="O10" s="96" t="str">
        <f t="shared" si="3"/>
        <v xml:space="preserve"> </v>
      </c>
      <c r="Q10" s="97" t="str">
        <f t="shared" si="4"/>
        <v/>
      </c>
      <c r="R10" s="97" t="str">
        <f t="shared" si="4"/>
        <v/>
      </c>
      <c r="S10" s="97" t="str">
        <f t="shared" si="4"/>
        <v/>
      </c>
      <c r="T10" s="97" t="str">
        <f t="shared" si="4"/>
        <v/>
      </c>
      <c r="U10" s="97" t="str">
        <f t="shared" si="4"/>
        <v/>
      </c>
      <c r="V10" s="97" t="str">
        <f t="shared" si="4"/>
        <v/>
      </c>
      <c r="W10" s="96" t="str">
        <f t="shared" si="5"/>
        <v/>
      </c>
      <c r="X10" s="96" t="str">
        <f t="shared" si="5"/>
        <v/>
      </c>
    </row>
    <row r="11" spans="1:24" ht="21" customHeight="1">
      <c r="A11" s="119"/>
      <c r="B11" s="119"/>
      <c r="C11" s="119"/>
      <c r="D11" s="119"/>
      <c r="E11" s="119"/>
      <c r="F11" s="119"/>
      <c r="G11" s="119"/>
      <c r="H11" s="123" t="str">
        <f t="shared" si="0"/>
        <v/>
      </c>
      <c r="I11" s="119"/>
      <c r="J11" s="119"/>
      <c r="K11" s="98" t="str">
        <f t="shared" si="1"/>
        <v/>
      </c>
      <c r="L11" s="2">
        <f t="shared" si="2"/>
        <v>30</v>
      </c>
      <c r="M11" s="9" t="s">
        <v>441</v>
      </c>
      <c r="O11" s="96" t="str">
        <f t="shared" si="3"/>
        <v xml:space="preserve"> </v>
      </c>
      <c r="Q11" s="97" t="str">
        <f t="shared" si="4"/>
        <v/>
      </c>
      <c r="R11" s="97" t="str">
        <f t="shared" si="4"/>
        <v/>
      </c>
      <c r="S11" s="97" t="str">
        <f t="shared" si="4"/>
        <v/>
      </c>
      <c r="T11" s="97" t="str">
        <f t="shared" si="4"/>
        <v/>
      </c>
      <c r="U11" s="97" t="str">
        <f t="shared" si="4"/>
        <v/>
      </c>
      <c r="V11" s="97" t="str">
        <f t="shared" si="4"/>
        <v/>
      </c>
      <c r="W11" s="96" t="str">
        <f t="shared" si="5"/>
        <v/>
      </c>
      <c r="X11" s="96" t="str">
        <f t="shared" si="5"/>
        <v/>
      </c>
    </row>
    <row r="12" spans="1:24" ht="21" hidden="1" customHeight="1">
      <c r="A12" s="119"/>
      <c r="B12" s="119"/>
      <c r="C12" s="119"/>
      <c r="D12" s="119"/>
      <c r="E12" s="119"/>
      <c r="F12" s="119"/>
      <c r="G12" s="119"/>
      <c r="H12" s="123" t="str">
        <f t="shared" si="0"/>
        <v/>
      </c>
      <c r="I12" s="119"/>
      <c r="J12" s="119"/>
      <c r="K12" s="98" t="str">
        <f t="shared" si="1"/>
        <v/>
      </c>
      <c r="L12" s="2">
        <f t="shared" si="2"/>
        <v>30</v>
      </c>
      <c r="M12" s="9" t="s">
        <v>486</v>
      </c>
      <c r="O12" s="96" t="str">
        <f t="shared" si="3"/>
        <v xml:space="preserve"> </v>
      </c>
      <c r="Q12" s="97" t="str">
        <f t="shared" si="4"/>
        <v/>
      </c>
      <c r="R12" s="97" t="str">
        <f t="shared" si="4"/>
        <v/>
      </c>
      <c r="S12" s="97" t="str">
        <f t="shared" si="4"/>
        <v/>
      </c>
      <c r="T12" s="97" t="str">
        <f t="shared" si="4"/>
        <v/>
      </c>
      <c r="U12" s="97" t="str">
        <f t="shared" si="4"/>
        <v/>
      </c>
      <c r="V12" s="97" t="str">
        <f t="shared" si="4"/>
        <v/>
      </c>
      <c r="W12" s="96" t="str">
        <f t="shared" si="5"/>
        <v/>
      </c>
      <c r="X12" s="96" t="str">
        <f t="shared" si="5"/>
        <v/>
      </c>
    </row>
    <row r="13" spans="1:24" ht="21" customHeight="1">
      <c r="A13" s="119"/>
      <c r="B13" s="119"/>
      <c r="C13" s="119"/>
      <c r="D13" s="119"/>
      <c r="E13" s="119"/>
      <c r="F13" s="119"/>
      <c r="G13" s="119"/>
      <c r="H13" s="123" t="str">
        <f t="shared" si="0"/>
        <v/>
      </c>
      <c r="I13" s="119"/>
      <c r="J13" s="119"/>
      <c r="K13" s="98" t="str">
        <f t="shared" si="1"/>
        <v/>
      </c>
      <c r="L13" s="2">
        <f t="shared" si="2"/>
        <v>30</v>
      </c>
      <c r="M13" s="9" t="s">
        <v>442</v>
      </c>
      <c r="O13" s="96" t="str">
        <f t="shared" si="3"/>
        <v xml:space="preserve"> </v>
      </c>
      <c r="Q13" s="97" t="str">
        <f t="shared" si="4"/>
        <v/>
      </c>
      <c r="R13" s="97" t="str">
        <f t="shared" si="4"/>
        <v/>
      </c>
      <c r="S13" s="97" t="str">
        <f t="shared" si="4"/>
        <v/>
      </c>
      <c r="T13" s="97" t="str">
        <f t="shared" si="4"/>
        <v/>
      </c>
      <c r="U13" s="97" t="str">
        <f t="shared" si="4"/>
        <v/>
      </c>
      <c r="V13" s="97" t="str">
        <f t="shared" si="4"/>
        <v/>
      </c>
      <c r="W13" s="96" t="str">
        <f t="shared" si="5"/>
        <v/>
      </c>
      <c r="X13" s="96" t="str">
        <f t="shared" si="5"/>
        <v/>
      </c>
    </row>
    <row r="14" spans="1:24" ht="21" hidden="1" customHeight="1">
      <c r="A14" s="119"/>
      <c r="B14" s="119"/>
      <c r="C14" s="119"/>
      <c r="D14" s="119"/>
      <c r="E14" s="119"/>
      <c r="F14" s="119"/>
      <c r="G14" s="119"/>
      <c r="H14" s="123" t="str">
        <f t="shared" si="0"/>
        <v/>
      </c>
      <c r="I14" s="119"/>
      <c r="J14" s="119"/>
      <c r="K14" s="98" t="str">
        <f t="shared" si="1"/>
        <v/>
      </c>
      <c r="L14" s="2">
        <f t="shared" si="2"/>
        <v>30</v>
      </c>
      <c r="M14" s="9" t="s">
        <v>487</v>
      </c>
      <c r="O14" s="96" t="str">
        <f t="shared" si="3"/>
        <v xml:space="preserve"> </v>
      </c>
      <c r="Q14" s="97" t="str">
        <f t="shared" si="4"/>
        <v/>
      </c>
      <c r="R14" s="97" t="str">
        <f t="shared" si="4"/>
        <v/>
      </c>
      <c r="S14" s="97" t="str">
        <f t="shared" si="4"/>
        <v/>
      </c>
      <c r="T14" s="97" t="str">
        <f t="shared" si="4"/>
        <v/>
      </c>
      <c r="U14" s="97" t="str">
        <f t="shared" si="4"/>
        <v/>
      </c>
      <c r="V14" s="97" t="str">
        <f t="shared" si="4"/>
        <v/>
      </c>
      <c r="W14" s="96" t="str">
        <f t="shared" si="5"/>
        <v/>
      </c>
      <c r="X14" s="96" t="str">
        <f t="shared" si="5"/>
        <v/>
      </c>
    </row>
    <row r="15" spans="1:24" ht="21" customHeight="1">
      <c r="A15" s="119"/>
      <c r="B15" s="119"/>
      <c r="C15" s="119"/>
      <c r="D15" s="119"/>
      <c r="E15" s="119"/>
      <c r="F15" s="119"/>
      <c r="G15" s="119"/>
      <c r="H15" s="123" t="str">
        <f t="shared" si="0"/>
        <v/>
      </c>
      <c r="I15" s="119"/>
      <c r="J15" s="119"/>
      <c r="K15" s="98" t="str">
        <f t="shared" si="1"/>
        <v/>
      </c>
      <c r="L15" s="2">
        <f t="shared" si="2"/>
        <v>30</v>
      </c>
      <c r="M15" s="9" t="s">
        <v>443</v>
      </c>
      <c r="O15" s="96" t="str">
        <f t="shared" si="3"/>
        <v xml:space="preserve"> </v>
      </c>
      <c r="Q15" s="97" t="str">
        <f t="shared" si="4"/>
        <v/>
      </c>
      <c r="R15" s="97" t="str">
        <f t="shared" si="4"/>
        <v/>
      </c>
      <c r="S15" s="97" t="str">
        <f t="shared" si="4"/>
        <v/>
      </c>
      <c r="T15" s="97" t="str">
        <f t="shared" si="4"/>
        <v/>
      </c>
      <c r="U15" s="97" t="str">
        <f t="shared" si="4"/>
        <v/>
      </c>
      <c r="V15" s="97" t="str">
        <f t="shared" si="4"/>
        <v/>
      </c>
      <c r="W15" s="96" t="str">
        <f t="shared" si="5"/>
        <v/>
      </c>
      <c r="X15" s="96" t="str">
        <f t="shared" si="5"/>
        <v/>
      </c>
    </row>
    <row r="16" spans="1:24" ht="21" hidden="1" customHeight="1">
      <c r="A16" s="119"/>
      <c r="B16" s="119"/>
      <c r="C16" s="119"/>
      <c r="D16" s="119"/>
      <c r="E16" s="119"/>
      <c r="F16" s="119"/>
      <c r="G16" s="119"/>
      <c r="H16" s="123" t="str">
        <f t="shared" si="0"/>
        <v/>
      </c>
      <c r="I16" s="119"/>
      <c r="J16" s="119"/>
      <c r="K16" s="98" t="str">
        <f t="shared" si="1"/>
        <v/>
      </c>
      <c r="L16" s="2">
        <f t="shared" si="2"/>
        <v>30</v>
      </c>
      <c r="M16" s="9" t="s">
        <v>488</v>
      </c>
      <c r="O16" s="96" t="str">
        <f t="shared" si="3"/>
        <v xml:space="preserve"> </v>
      </c>
      <c r="Q16" s="97" t="str">
        <f t="shared" si="4"/>
        <v/>
      </c>
      <c r="R16" s="97" t="str">
        <f t="shared" si="4"/>
        <v/>
      </c>
      <c r="S16" s="97" t="str">
        <f t="shared" si="4"/>
        <v/>
      </c>
      <c r="T16" s="97" t="str">
        <f t="shared" si="4"/>
        <v/>
      </c>
      <c r="U16" s="97" t="str">
        <f t="shared" si="4"/>
        <v/>
      </c>
      <c r="V16" s="97" t="str">
        <f t="shared" si="4"/>
        <v/>
      </c>
      <c r="W16" s="96" t="str">
        <f t="shared" si="5"/>
        <v/>
      </c>
      <c r="X16" s="96" t="str">
        <f t="shared" si="5"/>
        <v/>
      </c>
    </row>
    <row r="17" spans="1:24" ht="21" customHeight="1">
      <c r="A17" s="119"/>
      <c r="B17" s="119"/>
      <c r="C17" s="119"/>
      <c r="D17" s="119"/>
      <c r="E17" s="119"/>
      <c r="F17" s="119"/>
      <c r="G17" s="119"/>
      <c r="H17" s="123" t="str">
        <f t="shared" si="0"/>
        <v/>
      </c>
      <c r="I17" s="119"/>
      <c r="J17" s="119"/>
      <c r="K17" s="98" t="str">
        <f t="shared" si="1"/>
        <v/>
      </c>
      <c r="L17" s="2">
        <f t="shared" si="2"/>
        <v>30</v>
      </c>
      <c r="M17" s="9" t="s">
        <v>444</v>
      </c>
      <c r="O17" s="96" t="str">
        <f t="shared" si="3"/>
        <v xml:space="preserve"> </v>
      </c>
      <c r="Q17" s="97" t="str">
        <f t="shared" si="4"/>
        <v/>
      </c>
      <c r="R17" s="97" t="str">
        <f t="shared" si="4"/>
        <v/>
      </c>
      <c r="S17" s="97" t="str">
        <f t="shared" si="4"/>
        <v/>
      </c>
      <c r="T17" s="97" t="str">
        <f t="shared" si="4"/>
        <v/>
      </c>
      <c r="U17" s="97" t="str">
        <f t="shared" si="4"/>
        <v/>
      </c>
      <c r="V17" s="97" t="str">
        <f t="shared" si="4"/>
        <v/>
      </c>
      <c r="W17" s="96" t="str">
        <f t="shared" si="5"/>
        <v/>
      </c>
      <c r="X17" s="96" t="str">
        <f t="shared" si="5"/>
        <v/>
      </c>
    </row>
    <row r="18" spans="1:24" ht="21" hidden="1" customHeight="1">
      <c r="A18" s="119"/>
      <c r="B18" s="119"/>
      <c r="C18" s="119"/>
      <c r="D18" s="119"/>
      <c r="E18" s="119"/>
      <c r="F18" s="119"/>
      <c r="G18" s="119"/>
      <c r="H18" s="123" t="str">
        <f t="shared" si="0"/>
        <v/>
      </c>
      <c r="I18" s="119"/>
      <c r="J18" s="119"/>
      <c r="K18" s="98" t="str">
        <f t="shared" si="1"/>
        <v/>
      </c>
      <c r="L18" s="2">
        <f t="shared" si="2"/>
        <v>30</v>
      </c>
      <c r="M18" s="9" t="s">
        <v>489</v>
      </c>
      <c r="O18" s="96" t="str">
        <f t="shared" si="3"/>
        <v xml:space="preserve"> </v>
      </c>
      <c r="Q18" s="97" t="str">
        <f t="shared" si="4"/>
        <v/>
      </c>
      <c r="R18" s="97" t="str">
        <f t="shared" si="4"/>
        <v/>
      </c>
      <c r="S18" s="97" t="str">
        <f t="shared" si="4"/>
        <v/>
      </c>
      <c r="T18" s="97" t="str">
        <f t="shared" si="4"/>
        <v/>
      </c>
      <c r="U18" s="97" t="str">
        <f t="shared" si="4"/>
        <v/>
      </c>
      <c r="V18" s="97" t="str">
        <f t="shared" si="4"/>
        <v/>
      </c>
      <c r="W18" s="96" t="str">
        <f t="shared" si="5"/>
        <v/>
      </c>
      <c r="X18" s="96" t="str">
        <f t="shared" si="5"/>
        <v/>
      </c>
    </row>
    <row r="19" spans="1:24" ht="21" customHeight="1">
      <c r="A19" s="119"/>
      <c r="B19" s="119"/>
      <c r="C19" s="119"/>
      <c r="D19" s="119"/>
      <c r="E19" s="119"/>
      <c r="F19" s="119"/>
      <c r="G19" s="119"/>
      <c r="H19" s="123" t="str">
        <f t="shared" si="0"/>
        <v/>
      </c>
      <c r="I19" s="119"/>
      <c r="J19" s="119"/>
      <c r="K19" s="98" t="str">
        <f t="shared" si="1"/>
        <v/>
      </c>
      <c r="L19" s="2">
        <f t="shared" si="2"/>
        <v>30</v>
      </c>
      <c r="M19" s="9" t="s">
        <v>445</v>
      </c>
      <c r="O19" s="96" t="str">
        <f t="shared" si="3"/>
        <v xml:space="preserve"> </v>
      </c>
      <c r="Q19" s="97" t="str">
        <f t="shared" si="4"/>
        <v/>
      </c>
      <c r="R19" s="97" t="str">
        <f t="shared" si="4"/>
        <v/>
      </c>
      <c r="S19" s="97" t="str">
        <f t="shared" si="4"/>
        <v/>
      </c>
      <c r="T19" s="97" t="str">
        <f t="shared" si="4"/>
        <v/>
      </c>
      <c r="U19" s="97" t="str">
        <f t="shared" si="4"/>
        <v/>
      </c>
      <c r="V19" s="97" t="str">
        <f t="shared" si="4"/>
        <v/>
      </c>
      <c r="W19" s="96" t="str">
        <f t="shared" si="5"/>
        <v/>
      </c>
      <c r="X19" s="96" t="str">
        <f t="shared" si="5"/>
        <v/>
      </c>
    </row>
    <row r="20" spans="1:24" ht="21" hidden="1" customHeight="1">
      <c r="A20" s="119"/>
      <c r="B20" s="119"/>
      <c r="C20" s="119"/>
      <c r="D20" s="119"/>
      <c r="E20" s="119"/>
      <c r="F20" s="119"/>
      <c r="G20" s="119"/>
      <c r="H20" s="123" t="str">
        <f t="shared" si="0"/>
        <v/>
      </c>
      <c r="I20" s="119"/>
      <c r="J20" s="119"/>
      <c r="K20" s="98" t="str">
        <f t="shared" si="1"/>
        <v/>
      </c>
      <c r="L20" s="2">
        <f t="shared" si="2"/>
        <v>30</v>
      </c>
      <c r="M20" s="9" t="s">
        <v>490</v>
      </c>
      <c r="O20" s="96" t="str">
        <f t="shared" si="3"/>
        <v xml:space="preserve"> </v>
      </c>
      <c r="Q20" s="97" t="str">
        <f t="shared" si="4"/>
        <v/>
      </c>
      <c r="R20" s="97" t="str">
        <f t="shared" si="4"/>
        <v/>
      </c>
      <c r="S20" s="97" t="str">
        <f t="shared" si="4"/>
        <v/>
      </c>
      <c r="T20" s="97" t="str">
        <f t="shared" si="4"/>
        <v/>
      </c>
      <c r="U20" s="97" t="str">
        <f t="shared" si="4"/>
        <v/>
      </c>
      <c r="V20" s="97" t="str">
        <f t="shared" si="4"/>
        <v/>
      </c>
      <c r="W20" s="96" t="str">
        <f t="shared" si="5"/>
        <v/>
      </c>
      <c r="X20" s="96" t="str">
        <f t="shared" si="5"/>
        <v/>
      </c>
    </row>
    <row r="21" spans="1:24" ht="21" customHeight="1">
      <c r="A21" s="119"/>
      <c r="B21" s="119"/>
      <c r="C21" s="119"/>
      <c r="D21" s="119"/>
      <c r="E21" s="119"/>
      <c r="F21" s="119"/>
      <c r="G21" s="119"/>
      <c r="H21" s="123" t="str">
        <f t="shared" si="0"/>
        <v/>
      </c>
      <c r="I21" s="119"/>
      <c r="J21" s="119"/>
      <c r="K21" s="98" t="str">
        <f t="shared" si="1"/>
        <v/>
      </c>
      <c r="L21" s="2">
        <f t="shared" si="2"/>
        <v>30</v>
      </c>
      <c r="M21" s="9" t="s">
        <v>446</v>
      </c>
      <c r="O21" s="96" t="str">
        <f t="shared" si="3"/>
        <v xml:space="preserve"> </v>
      </c>
      <c r="Q21" s="97" t="str">
        <f t="shared" si="4"/>
        <v/>
      </c>
      <c r="R21" s="97" t="str">
        <f t="shared" si="4"/>
        <v/>
      </c>
      <c r="S21" s="97" t="str">
        <f t="shared" si="4"/>
        <v/>
      </c>
      <c r="T21" s="97" t="str">
        <f t="shared" si="4"/>
        <v/>
      </c>
      <c r="U21" s="97" t="str">
        <f t="shared" si="4"/>
        <v/>
      </c>
      <c r="V21" s="97" t="str">
        <f t="shared" si="4"/>
        <v/>
      </c>
      <c r="W21" s="96" t="str">
        <f t="shared" si="5"/>
        <v/>
      </c>
      <c r="X21" s="96" t="str">
        <f t="shared" si="5"/>
        <v/>
      </c>
    </row>
    <row r="22" spans="1:24" ht="21" hidden="1" customHeight="1">
      <c r="A22" s="119"/>
      <c r="B22" s="119"/>
      <c r="C22" s="119"/>
      <c r="D22" s="119"/>
      <c r="E22" s="119"/>
      <c r="F22" s="119"/>
      <c r="G22" s="119"/>
      <c r="H22" s="123" t="str">
        <f t="shared" si="0"/>
        <v/>
      </c>
      <c r="I22" s="119"/>
      <c r="J22" s="119"/>
      <c r="K22" s="98" t="str">
        <f t="shared" si="1"/>
        <v/>
      </c>
      <c r="L22" s="2">
        <f t="shared" si="2"/>
        <v>30</v>
      </c>
      <c r="M22" s="9" t="s">
        <v>491</v>
      </c>
      <c r="O22" s="96" t="str">
        <f t="shared" si="3"/>
        <v xml:space="preserve"> </v>
      </c>
      <c r="Q22" s="97" t="str">
        <f t="shared" si="4"/>
        <v/>
      </c>
      <c r="R22" s="97" t="str">
        <f t="shared" si="4"/>
        <v/>
      </c>
      <c r="S22" s="97" t="str">
        <f t="shared" si="4"/>
        <v/>
      </c>
      <c r="T22" s="97" t="str">
        <f t="shared" si="4"/>
        <v/>
      </c>
      <c r="U22" s="97" t="str">
        <f t="shared" si="4"/>
        <v/>
      </c>
      <c r="V22" s="97" t="str">
        <f t="shared" si="4"/>
        <v/>
      </c>
      <c r="W22" s="96" t="str">
        <f t="shared" si="5"/>
        <v/>
      </c>
      <c r="X22" s="96" t="str">
        <f t="shared" si="5"/>
        <v/>
      </c>
    </row>
    <row r="23" spans="1:24" ht="21" customHeight="1">
      <c r="A23" s="119"/>
      <c r="B23" s="119"/>
      <c r="C23" s="119"/>
      <c r="D23" s="119"/>
      <c r="E23" s="119"/>
      <c r="F23" s="119"/>
      <c r="G23" s="119"/>
      <c r="H23" s="123" t="str">
        <f t="shared" si="0"/>
        <v/>
      </c>
      <c r="I23" s="119"/>
      <c r="J23" s="119"/>
      <c r="K23" s="98" t="str">
        <f t="shared" si="1"/>
        <v/>
      </c>
      <c r="L23" s="2">
        <f t="shared" si="2"/>
        <v>30</v>
      </c>
      <c r="M23" s="9" t="s">
        <v>447</v>
      </c>
      <c r="O23" s="96" t="str">
        <f t="shared" si="3"/>
        <v xml:space="preserve"> </v>
      </c>
      <c r="Q23" s="97" t="str">
        <f t="shared" si="4"/>
        <v/>
      </c>
      <c r="R23" s="97" t="str">
        <f t="shared" si="4"/>
        <v/>
      </c>
      <c r="S23" s="97" t="str">
        <f t="shared" si="4"/>
        <v/>
      </c>
      <c r="T23" s="97" t="str">
        <f t="shared" si="4"/>
        <v/>
      </c>
      <c r="U23" s="97" t="str">
        <f t="shared" si="4"/>
        <v/>
      </c>
      <c r="V23" s="97" t="str">
        <f t="shared" si="4"/>
        <v/>
      </c>
      <c r="W23" s="96" t="str">
        <f t="shared" si="5"/>
        <v/>
      </c>
      <c r="X23" s="96" t="str">
        <f t="shared" si="5"/>
        <v/>
      </c>
    </row>
    <row r="24" spans="1:24" ht="21" hidden="1" customHeight="1">
      <c r="A24" s="119"/>
      <c r="B24" s="119"/>
      <c r="C24" s="119"/>
      <c r="D24" s="119"/>
      <c r="E24" s="119"/>
      <c r="F24" s="119"/>
      <c r="G24" s="119"/>
      <c r="H24" s="123" t="str">
        <f t="shared" si="0"/>
        <v/>
      </c>
      <c r="I24" s="119"/>
      <c r="J24" s="119"/>
      <c r="K24" s="98" t="str">
        <f t="shared" si="1"/>
        <v/>
      </c>
      <c r="L24" s="2">
        <f t="shared" si="2"/>
        <v>30</v>
      </c>
      <c r="M24" s="9" t="s">
        <v>492</v>
      </c>
      <c r="O24" s="96" t="str">
        <f t="shared" si="3"/>
        <v xml:space="preserve"> </v>
      </c>
      <c r="Q24" s="97" t="str">
        <f t="shared" si="4"/>
        <v/>
      </c>
      <c r="R24" s="97" t="str">
        <f t="shared" si="4"/>
        <v/>
      </c>
      <c r="S24" s="97" t="str">
        <f t="shared" si="4"/>
        <v/>
      </c>
      <c r="T24" s="97" t="str">
        <f t="shared" si="4"/>
        <v/>
      </c>
      <c r="U24" s="97" t="str">
        <f t="shared" si="4"/>
        <v/>
      </c>
      <c r="V24" s="97" t="str">
        <f t="shared" si="4"/>
        <v/>
      </c>
      <c r="W24" s="96" t="str">
        <f t="shared" si="5"/>
        <v/>
      </c>
      <c r="X24" s="96" t="str">
        <f t="shared" si="5"/>
        <v/>
      </c>
    </row>
    <row r="25" spans="1:24" ht="21" customHeight="1">
      <c r="A25" s="119"/>
      <c r="B25" s="119"/>
      <c r="C25" s="119"/>
      <c r="D25" s="119"/>
      <c r="E25" s="119"/>
      <c r="F25" s="119"/>
      <c r="G25" s="119"/>
      <c r="H25" s="123" t="str">
        <f t="shared" si="0"/>
        <v/>
      </c>
      <c r="I25" s="119"/>
      <c r="J25" s="119"/>
      <c r="K25" s="98" t="str">
        <f t="shared" si="1"/>
        <v/>
      </c>
      <c r="L25" s="2">
        <f t="shared" si="2"/>
        <v>30</v>
      </c>
      <c r="M25" s="9" t="s">
        <v>448</v>
      </c>
      <c r="O25" s="96" t="str">
        <f t="shared" si="3"/>
        <v xml:space="preserve"> </v>
      </c>
      <c r="Q25" s="97" t="str">
        <f t="shared" si="4"/>
        <v/>
      </c>
      <c r="R25" s="97" t="str">
        <f t="shared" si="4"/>
        <v/>
      </c>
      <c r="S25" s="97" t="str">
        <f t="shared" si="4"/>
        <v/>
      </c>
      <c r="T25" s="97" t="str">
        <f t="shared" si="4"/>
        <v/>
      </c>
      <c r="U25" s="97" t="str">
        <f t="shared" si="4"/>
        <v/>
      </c>
      <c r="V25" s="97" t="str">
        <f t="shared" si="4"/>
        <v/>
      </c>
      <c r="W25" s="96" t="str">
        <f t="shared" si="5"/>
        <v/>
      </c>
      <c r="X25" s="96" t="str">
        <f t="shared" si="5"/>
        <v/>
      </c>
    </row>
    <row r="26" spans="1:24" ht="21" hidden="1" customHeight="1">
      <c r="A26" s="119"/>
      <c r="B26" s="119"/>
      <c r="C26" s="119"/>
      <c r="D26" s="119"/>
      <c r="E26" s="119"/>
      <c r="F26" s="119"/>
      <c r="G26" s="119"/>
      <c r="H26" s="123" t="str">
        <f t="shared" ref="H26:H66" si="6">IF(AND(ISTEXT(F26),ISTEXT(G26)),"Langue OU étiquetage !","")</f>
        <v/>
      </c>
      <c r="I26" s="119"/>
      <c r="J26" s="119"/>
      <c r="K26" s="98" t="str">
        <f t="shared" si="1"/>
        <v/>
      </c>
      <c r="L26" s="2">
        <f t="shared" si="2"/>
        <v>30</v>
      </c>
      <c r="M26" s="9" t="s">
        <v>493</v>
      </c>
      <c r="O26" s="96" t="str">
        <f t="shared" si="3"/>
        <v xml:space="preserve"> </v>
      </c>
      <c r="Q26" s="97" t="str">
        <f t="shared" si="4"/>
        <v/>
      </c>
      <c r="R26" s="97" t="str">
        <f t="shared" si="4"/>
        <v/>
      </c>
      <c r="S26" s="97" t="str">
        <f t="shared" si="4"/>
        <v/>
      </c>
      <c r="T26" s="97" t="str">
        <f t="shared" si="4"/>
        <v/>
      </c>
      <c r="U26" s="97" t="str">
        <f t="shared" si="4"/>
        <v/>
      </c>
      <c r="V26" s="97" t="str">
        <f t="shared" si="4"/>
        <v/>
      </c>
      <c r="W26" s="96" t="str">
        <f t="shared" si="5"/>
        <v/>
      </c>
      <c r="X26" s="96" t="str">
        <f t="shared" si="5"/>
        <v/>
      </c>
    </row>
    <row r="27" spans="1:24" ht="21" customHeight="1">
      <c r="A27" s="119"/>
      <c r="B27" s="119"/>
      <c r="C27" s="119"/>
      <c r="D27" s="119"/>
      <c r="E27" s="119"/>
      <c r="F27" s="119"/>
      <c r="G27" s="119"/>
      <c r="H27" s="123" t="str">
        <f t="shared" si="6"/>
        <v/>
      </c>
      <c r="I27" s="119"/>
      <c r="J27" s="119"/>
      <c r="K27" s="98" t="str">
        <f t="shared" si="1"/>
        <v/>
      </c>
      <c r="L27" s="2">
        <f t="shared" si="2"/>
        <v>30</v>
      </c>
      <c r="M27" s="9" t="s">
        <v>449</v>
      </c>
      <c r="O27" s="96" t="str">
        <f t="shared" si="3"/>
        <v xml:space="preserve"> </v>
      </c>
      <c r="Q27" s="97" t="str">
        <f t="shared" si="4"/>
        <v/>
      </c>
      <c r="R27" s="97" t="str">
        <f t="shared" si="4"/>
        <v/>
      </c>
      <c r="S27" s="97" t="str">
        <f t="shared" si="4"/>
        <v/>
      </c>
      <c r="T27" s="97" t="str">
        <f t="shared" si="4"/>
        <v/>
      </c>
      <c r="U27" s="97" t="str">
        <f t="shared" si="4"/>
        <v/>
      </c>
      <c r="V27" s="97" t="str">
        <f t="shared" si="4"/>
        <v/>
      </c>
      <c r="W27" s="96" t="str">
        <f t="shared" si="5"/>
        <v/>
      </c>
      <c r="X27" s="96" t="str">
        <f t="shared" si="5"/>
        <v/>
      </c>
    </row>
    <row r="28" spans="1:24" ht="21" hidden="1" customHeight="1">
      <c r="A28" s="119"/>
      <c r="B28" s="119"/>
      <c r="C28" s="119"/>
      <c r="D28" s="119"/>
      <c r="E28" s="119"/>
      <c r="F28" s="119"/>
      <c r="G28" s="119"/>
      <c r="H28" s="123" t="str">
        <f t="shared" si="6"/>
        <v/>
      </c>
      <c r="I28" s="119"/>
      <c r="J28" s="119"/>
      <c r="K28" s="98" t="str">
        <f t="shared" si="1"/>
        <v/>
      </c>
      <c r="L28" s="2">
        <f t="shared" si="2"/>
        <v>30</v>
      </c>
      <c r="M28" s="9" t="s">
        <v>494</v>
      </c>
      <c r="O28" s="96" t="str">
        <f t="shared" si="3"/>
        <v xml:space="preserve"> </v>
      </c>
      <c r="Q28" s="97" t="str">
        <f t="shared" si="4"/>
        <v/>
      </c>
      <c r="R28" s="97" t="str">
        <f t="shared" si="4"/>
        <v/>
      </c>
      <c r="S28" s="97" t="str">
        <f t="shared" si="4"/>
        <v/>
      </c>
      <c r="T28" s="97" t="str">
        <f t="shared" si="4"/>
        <v/>
      </c>
      <c r="U28" s="97" t="str">
        <f t="shared" si="4"/>
        <v/>
      </c>
      <c r="V28" s="97" t="str">
        <f t="shared" si="4"/>
        <v/>
      </c>
      <c r="W28" s="96" t="str">
        <f t="shared" si="5"/>
        <v/>
      </c>
      <c r="X28" s="96" t="str">
        <f t="shared" si="5"/>
        <v/>
      </c>
    </row>
    <row r="29" spans="1:24" ht="21" customHeight="1">
      <c r="A29" s="119"/>
      <c r="B29" s="119"/>
      <c r="C29" s="119"/>
      <c r="D29" s="119"/>
      <c r="E29" s="119"/>
      <c r="F29" s="119"/>
      <c r="G29" s="119"/>
      <c r="H29" s="123" t="str">
        <f t="shared" si="6"/>
        <v/>
      </c>
      <c r="I29" s="119"/>
      <c r="J29" s="119"/>
      <c r="K29" s="98" t="str">
        <f t="shared" si="1"/>
        <v/>
      </c>
      <c r="L29" s="2">
        <f t="shared" si="2"/>
        <v>30</v>
      </c>
      <c r="M29" s="9" t="s">
        <v>450</v>
      </c>
      <c r="O29" s="96" t="str">
        <f t="shared" si="3"/>
        <v xml:space="preserve"> </v>
      </c>
      <c r="Q29" s="97" t="str">
        <f t="shared" si="4"/>
        <v/>
      </c>
      <c r="R29" s="97" t="str">
        <f t="shared" si="4"/>
        <v/>
      </c>
      <c r="S29" s="97" t="str">
        <f t="shared" si="4"/>
        <v/>
      </c>
      <c r="T29" s="97" t="str">
        <f t="shared" si="4"/>
        <v/>
      </c>
      <c r="U29" s="97" t="str">
        <f t="shared" si="4"/>
        <v/>
      </c>
      <c r="V29" s="97" t="str">
        <f t="shared" si="4"/>
        <v/>
      </c>
      <c r="W29" s="96" t="str">
        <f t="shared" si="5"/>
        <v/>
      </c>
      <c r="X29" s="96" t="str">
        <f t="shared" si="5"/>
        <v/>
      </c>
    </row>
    <row r="30" spans="1:24" ht="21" hidden="1" customHeight="1">
      <c r="A30" s="119"/>
      <c r="B30" s="119"/>
      <c r="C30" s="119"/>
      <c r="D30" s="119"/>
      <c r="E30" s="119"/>
      <c r="F30" s="119"/>
      <c r="G30" s="119"/>
      <c r="H30" s="123" t="str">
        <f t="shared" si="6"/>
        <v/>
      </c>
      <c r="I30" s="119"/>
      <c r="J30" s="119"/>
      <c r="K30" s="98" t="str">
        <f t="shared" si="1"/>
        <v/>
      </c>
      <c r="L30" s="2">
        <f t="shared" si="2"/>
        <v>30</v>
      </c>
      <c r="M30" s="9" t="s">
        <v>495</v>
      </c>
      <c r="O30" s="96" t="str">
        <f t="shared" si="3"/>
        <v xml:space="preserve"> </v>
      </c>
      <c r="Q30" s="97" t="str">
        <f t="shared" si="4"/>
        <v/>
      </c>
      <c r="R30" s="97" t="str">
        <f t="shared" si="4"/>
        <v/>
      </c>
      <c r="S30" s="97" t="str">
        <f t="shared" si="4"/>
        <v/>
      </c>
      <c r="T30" s="97" t="str">
        <f t="shared" si="4"/>
        <v/>
      </c>
      <c r="U30" s="97" t="str">
        <f t="shared" si="4"/>
        <v/>
      </c>
      <c r="V30" s="97" t="str">
        <f t="shared" si="4"/>
        <v/>
      </c>
      <c r="W30" s="96" t="str">
        <f t="shared" si="5"/>
        <v/>
      </c>
      <c r="X30" s="96" t="str">
        <f t="shared" si="5"/>
        <v/>
      </c>
    </row>
    <row r="31" spans="1:24" ht="21" customHeight="1">
      <c r="A31" s="119"/>
      <c r="B31" s="119"/>
      <c r="C31" s="119"/>
      <c r="D31" s="119"/>
      <c r="E31" s="119"/>
      <c r="F31" s="119"/>
      <c r="G31" s="119"/>
      <c r="H31" s="123" t="str">
        <f t="shared" si="6"/>
        <v/>
      </c>
      <c r="I31" s="119"/>
      <c r="J31" s="119"/>
      <c r="K31" s="98" t="str">
        <f t="shared" si="1"/>
        <v/>
      </c>
      <c r="L31" s="2">
        <f t="shared" si="2"/>
        <v>30</v>
      </c>
      <c r="M31" s="9" t="s">
        <v>451</v>
      </c>
      <c r="O31" s="96" t="str">
        <f t="shared" si="3"/>
        <v xml:space="preserve"> </v>
      </c>
      <c r="Q31" s="97" t="str">
        <f t="shared" si="4"/>
        <v/>
      </c>
      <c r="R31" s="97" t="str">
        <f t="shared" si="4"/>
        <v/>
      </c>
      <c r="S31" s="97" t="str">
        <f t="shared" si="4"/>
        <v/>
      </c>
      <c r="T31" s="97" t="str">
        <f t="shared" si="4"/>
        <v/>
      </c>
      <c r="U31" s="97" t="str">
        <f t="shared" si="4"/>
        <v/>
      </c>
      <c r="V31" s="97" t="str">
        <f t="shared" si="4"/>
        <v/>
      </c>
      <c r="W31" s="96" t="str">
        <f t="shared" si="5"/>
        <v/>
      </c>
      <c r="X31" s="96" t="str">
        <f t="shared" si="5"/>
        <v/>
      </c>
    </row>
    <row r="32" spans="1:24" ht="21" hidden="1" customHeight="1">
      <c r="A32" s="119"/>
      <c r="B32" s="119"/>
      <c r="C32" s="119"/>
      <c r="D32" s="119"/>
      <c r="E32" s="119"/>
      <c r="F32" s="119"/>
      <c r="G32" s="119"/>
      <c r="H32" s="123" t="str">
        <f t="shared" si="6"/>
        <v/>
      </c>
      <c r="I32" s="119"/>
      <c r="J32" s="119"/>
      <c r="K32" s="98" t="str">
        <f t="shared" si="1"/>
        <v/>
      </c>
      <c r="L32" s="2">
        <f t="shared" si="2"/>
        <v>30</v>
      </c>
      <c r="M32" s="9" t="s">
        <v>496</v>
      </c>
      <c r="O32" s="96" t="str">
        <f t="shared" si="3"/>
        <v xml:space="preserve"> </v>
      </c>
      <c r="Q32" s="97" t="str">
        <f t="shared" si="4"/>
        <v/>
      </c>
      <c r="R32" s="97" t="str">
        <f t="shared" si="4"/>
        <v/>
      </c>
      <c r="S32" s="97" t="str">
        <f t="shared" si="4"/>
        <v/>
      </c>
      <c r="T32" s="97" t="str">
        <f t="shared" si="4"/>
        <v/>
      </c>
      <c r="U32" s="97" t="str">
        <f t="shared" si="4"/>
        <v/>
      </c>
      <c r="V32" s="97" t="str">
        <f t="shared" si="4"/>
        <v/>
      </c>
      <c r="W32" s="96" t="str">
        <f t="shared" si="5"/>
        <v/>
      </c>
      <c r="X32" s="96" t="str">
        <f t="shared" si="5"/>
        <v/>
      </c>
    </row>
    <row r="33" spans="1:24" ht="21" customHeight="1">
      <c r="A33" s="119"/>
      <c r="B33" s="119"/>
      <c r="C33" s="119"/>
      <c r="D33" s="119"/>
      <c r="E33" s="119"/>
      <c r="F33" s="119"/>
      <c r="G33" s="119"/>
      <c r="H33" s="123" t="str">
        <f t="shared" si="6"/>
        <v/>
      </c>
      <c r="I33" s="119"/>
      <c r="J33" s="119"/>
      <c r="K33" s="98" t="str">
        <f t="shared" si="1"/>
        <v/>
      </c>
      <c r="L33" s="2">
        <f t="shared" si="2"/>
        <v>30</v>
      </c>
      <c r="M33" s="9" t="s">
        <v>452</v>
      </c>
      <c r="O33" s="96" t="str">
        <f t="shared" si="3"/>
        <v xml:space="preserve"> </v>
      </c>
      <c r="Q33" s="97" t="str">
        <f t="shared" si="4"/>
        <v/>
      </c>
      <c r="R33" s="97" t="str">
        <f t="shared" si="4"/>
        <v/>
      </c>
      <c r="S33" s="97" t="str">
        <f t="shared" si="4"/>
        <v/>
      </c>
      <c r="T33" s="97" t="str">
        <f t="shared" si="4"/>
        <v/>
      </c>
      <c r="U33" s="97" t="str">
        <f t="shared" si="4"/>
        <v/>
      </c>
      <c r="V33" s="97" t="str">
        <f t="shared" si="4"/>
        <v/>
      </c>
      <c r="W33" s="96" t="str">
        <f t="shared" si="5"/>
        <v/>
      </c>
      <c r="X33" s="96" t="str">
        <f t="shared" si="5"/>
        <v/>
      </c>
    </row>
    <row r="34" spans="1:24" ht="21" hidden="1" customHeight="1">
      <c r="A34" s="119"/>
      <c r="B34" s="119"/>
      <c r="C34" s="119"/>
      <c r="D34" s="119"/>
      <c r="E34" s="119"/>
      <c r="F34" s="119"/>
      <c r="G34" s="119"/>
      <c r="H34" s="123" t="str">
        <f t="shared" si="6"/>
        <v/>
      </c>
      <c r="I34" s="119"/>
      <c r="J34" s="119"/>
      <c r="K34" s="98" t="str">
        <f t="shared" si="1"/>
        <v/>
      </c>
      <c r="L34" s="2">
        <f t="shared" si="2"/>
        <v>30</v>
      </c>
      <c r="M34" s="9" t="s">
        <v>497</v>
      </c>
      <c r="O34" s="96" t="str">
        <f t="shared" si="3"/>
        <v xml:space="preserve"> </v>
      </c>
      <c r="Q34" s="97" t="str">
        <f t="shared" si="4"/>
        <v/>
      </c>
      <c r="R34" s="97" t="str">
        <f t="shared" si="4"/>
        <v/>
      </c>
      <c r="S34" s="97" t="str">
        <f t="shared" si="4"/>
        <v/>
      </c>
      <c r="T34" s="97" t="str">
        <f t="shared" si="4"/>
        <v/>
      </c>
      <c r="U34" s="97" t="str">
        <f t="shared" si="4"/>
        <v/>
      </c>
      <c r="V34" s="97" t="str">
        <f t="shared" si="4"/>
        <v/>
      </c>
      <c r="W34" s="96" t="str">
        <f t="shared" si="5"/>
        <v/>
      </c>
      <c r="X34" s="96" t="str">
        <f t="shared" si="5"/>
        <v/>
      </c>
    </row>
    <row r="35" spans="1:24" ht="21" customHeight="1">
      <c r="A35" s="119"/>
      <c r="B35" s="119"/>
      <c r="C35" s="119"/>
      <c r="D35" s="119"/>
      <c r="E35" s="119"/>
      <c r="F35" s="119"/>
      <c r="G35" s="119"/>
      <c r="H35" s="123" t="str">
        <f t="shared" si="6"/>
        <v/>
      </c>
      <c r="I35" s="119"/>
      <c r="J35" s="119"/>
      <c r="K35" s="98" t="str">
        <f t="shared" si="1"/>
        <v/>
      </c>
      <c r="L35" s="2">
        <f t="shared" si="2"/>
        <v>30</v>
      </c>
      <c r="M35" s="9" t="s">
        <v>453</v>
      </c>
      <c r="O35" s="96" t="str">
        <f t="shared" si="3"/>
        <v xml:space="preserve"> </v>
      </c>
      <c r="Q35" s="97" t="str">
        <f t="shared" ref="Q35:V66" si="7">IF(ISBLANK(B35),""," "&amp;B35)</f>
        <v/>
      </c>
      <c r="R35" s="97" t="str">
        <f t="shared" si="7"/>
        <v/>
      </c>
      <c r="S35" s="97" t="str">
        <f t="shared" si="7"/>
        <v/>
      </c>
      <c r="T35" s="97" t="str">
        <f t="shared" si="7"/>
        <v/>
      </c>
      <c r="U35" s="97" t="str">
        <f t="shared" si="7"/>
        <v/>
      </c>
      <c r="V35" s="97" t="str">
        <f t="shared" si="7"/>
        <v/>
      </c>
      <c r="W35" s="96" t="str">
        <f t="shared" si="5"/>
        <v/>
      </c>
      <c r="X35" s="96" t="str">
        <f t="shared" si="5"/>
        <v/>
      </c>
    </row>
    <row r="36" spans="1:24" ht="21" hidden="1" customHeight="1">
      <c r="A36" s="119"/>
      <c r="B36" s="119"/>
      <c r="C36" s="119"/>
      <c r="D36" s="119"/>
      <c r="E36" s="119"/>
      <c r="F36" s="119"/>
      <c r="G36" s="119"/>
      <c r="H36" s="123" t="str">
        <f t="shared" si="6"/>
        <v/>
      </c>
      <c r="I36" s="119"/>
      <c r="J36" s="119"/>
      <c r="K36" s="98" t="str">
        <f t="shared" si="1"/>
        <v/>
      </c>
      <c r="L36" s="2">
        <f t="shared" si="2"/>
        <v>30</v>
      </c>
      <c r="M36" s="9" t="s">
        <v>498</v>
      </c>
      <c r="O36" s="96" t="str">
        <f t="shared" si="3"/>
        <v xml:space="preserve"> </v>
      </c>
      <c r="Q36" s="97" t="str">
        <f t="shared" si="7"/>
        <v/>
      </c>
      <c r="R36" s="97" t="str">
        <f t="shared" si="7"/>
        <v/>
      </c>
      <c r="S36" s="97" t="str">
        <f t="shared" si="7"/>
        <v/>
      </c>
      <c r="T36" s="97" t="str">
        <f t="shared" si="7"/>
        <v/>
      </c>
      <c r="U36" s="97" t="str">
        <f t="shared" si="7"/>
        <v/>
      </c>
      <c r="V36" s="97" t="str">
        <f t="shared" si="7"/>
        <v/>
      </c>
      <c r="W36" s="96" t="str">
        <f t="shared" ref="W36:X67" si="8">IF(ISBLANK(I36),""," "&amp;I36)</f>
        <v/>
      </c>
      <c r="X36" s="96" t="str">
        <f t="shared" si="8"/>
        <v/>
      </c>
    </row>
    <row r="37" spans="1:24" ht="21" customHeight="1">
      <c r="A37" s="119"/>
      <c r="B37" s="119"/>
      <c r="C37" s="119"/>
      <c r="D37" s="119"/>
      <c r="E37" s="119"/>
      <c r="F37" s="119"/>
      <c r="G37" s="119"/>
      <c r="H37" s="123" t="str">
        <f t="shared" si="6"/>
        <v/>
      </c>
      <c r="I37" s="119"/>
      <c r="J37" s="119"/>
      <c r="K37" s="98" t="str">
        <f t="shared" si="1"/>
        <v/>
      </c>
      <c r="L37" s="2">
        <f t="shared" si="2"/>
        <v>30</v>
      </c>
      <c r="M37" s="9" t="s">
        <v>454</v>
      </c>
      <c r="O37" s="96" t="str">
        <f t="shared" si="3"/>
        <v xml:space="preserve"> </v>
      </c>
      <c r="Q37" s="97" t="str">
        <f t="shared" si="7"/>
        <v/>
      </c>
      <c r="R37" s="97" t="str">
        <f t="shared" si="7"/>
        <v/>
      </c>
      <c r="S37" s="97" t="str">
        <f t="shared" si="7"/>
        <v/>
      </c>
      <c r="T37" s="97" t="str">
        <f t="shared" si="7"/>
        <v/>
      </c>
      <c r="U37" s="97" t="str">
        <f t="shared" si="7"/>
        <v/>
      </c>
      <c r="V37" s="97" t="str">
        <f t="shared" si="7"/>
        <v/>
      </c>
      <c r="W37" s="96" t="str">
        <f t="shared" si="8"/>
        <v/>
      </c>
      <c r="X37" s="96" t="str">
        <f t="shared" si="8"/>
        <v/>
      </c>
    </row>
    <row r="38" spans="1:24" ht="21" hidden="1" customHeight="1">
      <c r="A38" s="119"/>
      <c r="B38" s="119"/>
      <c r="C38" s="119"/>
      <c r="D38" s="119"/>
      <c r="E38" s="119"/>
      <c r="F38" s="119"/>
      <c r="G38" s="119"/>
      <c r="H38" s="123" t="str">
        <f t="shared" si="6"/>
        <v/>
      </c>
      <c r="I38" s="119"/>
      <c r="J38" s="119"/>
      <c r="K38" s="98" t="str">
        <f t="shared" si="1"/>
        <v/>
      </c>
      <c r="L38" s="2">
        <f t="shared" si="2"/>
        <v>30</v>
      </c>
      <c r="M38" s="9" t="s">
        <v>499</v>
      </c>
      <c r="O38" s="96" t="str">
        <f t="shared" si="3"/>
        <v xml:space="preserve"> </v>
      </c>
      <c r="Q38" s="97" t="str">
        <f t="shared" si="7"/>
        <v/>
      </c>
      <c r="R38" s="97" t="str">
        <f t="shared" si="7"/>
        <v/>
      </c>
      <c r="S38" s="97" t="str">
        <f t="shared" si="7"/>
        <v/>
      </c>
      <c r="T38" s="97" t="str">
        <f t="shared" si="7"/>
        <v/>
      </c>
      <c r="U38" s="97" t="str">
        <f t="shared" si="7"/>
        <v/>
      </c>
      <c r="V38" s="97" t="str">
        <f t="shared" si="7"/>
        <v/>
      </c>
      <c r="W38" s="96" t="str">
        <f t="shared" si="8"/>
        <v/>
      </c>
      <c r="X38" s="96" t="str">
        <f t="shared" si="8"/>
        <v/>
      </c>
    </row>
    <row r="39" spans="1:24" ht="21" customHeight="1">
      <c r="A39" s="119"/>
      <c r="B39" s="119"/>
      <c r="C39" s="119"/>
      <c r="D39" s="119"/>
      <c r="E39" s="119"/>
      <c r="F39" s="119"/>
      <c r="G39" s="119"/>
      <c r="H39" s="123" t="str">
        <f t="shared" si="6"/>
        <v/>
      </c>
      <c r="I39" s="119"/>
      <c r="J39" s="119"/>
      <c r="K39" s="98" t="str">
        <f t="shared" si="1"/>
        <v/>
      </c>
      <c r="L39" s="2">
        <f t="shared" si="2"/>
        <v>30</v>
      </c>
      <c r="M39" s="9" t="s">
        <v>455</v>
      </c>
      <c r="O39" s="96" t="str">
        <f t="shared" si="3"/>
        <v xml:space="preserve"> </v>
      </c>
      <c r="Q39" s="97" t="str">
        <f t="shared" si="7"/>
        <v/>
      </c>
      <c r="R39" s="97" t="str">
        <f t="shared" si="7"/>
        <v/>
      </c>
      <c r="S39" s="97" t="str">
        <f t="shared" si="7"/>
        <v/>
      </c>
      <c r="T39" s="97" t="str">
        <f t="shared" si="7"/>
        <v/>
      </c>
      <c r="U39" s="97" t="str">
        <f t="shared" si="7"/>
        <v/>
      </c>
      <c r="V39" s="97" t="str">
        <f t="shared" si="7"/>
        <v/>
      </c>
      <c r="W39" s="96" t="str">
        <f t="shared" si="8"/>
        <v/>
      </c>
      <c r="X39" s="96" t="str">
        <f t="shared" si="8"/>
        <v/>
      </c>
    </row>
    <row r="40" spans="1:24" ht="21" hidden="1" customHeight="1">
      <c r="A40" s="119"/>
      <c r="B40" s="119"/>
      <c r="C40" s="119"/>
      <c r="D40" s="119"/>
      <c r="E40" s="119"/>
      <c r="F40" s="119"/>
      <c r="G40" s="119"/>
      <c r="H40" s="123" t="str">
        <f t="shared" si="6"/>
        <v/>
      </c>
      <c r="I40" s="119"/>
      <c r="J40" s="119"/>
      <c r="K40" s="98" t="str">
        <f t="shared" si="1"/>
        <v/>
      </c>
      <c r="L40" s="2">
        <f t="shared" si="2"/>
        <v>30</v>
      </c>
      <c r="M40" s="9" t="s">
        <v>500</v>
      </c>
      <c r="O40" s="96" t="str">
        <f t="shared" si="3"/>
        <v xml:space="preserve"> </v>
      </c>
      <c r="Q40" s="97" t="str">
        <f t="shared" si="7"/>
        <v/>
      </c>
      <c r="R40" s="97" t="str">
        <f t="shared" si="7"/>
        <v/>
      </c>
      <c r="S40" s="97" t="str">
        <f t="shared" si="7"/>
        <v/>
      </c>
      <c r="T40" s="97" t="str">
        <f t="shared" si="7"/>
        <v/>
      </c>
      <c r="U40" s="97" t="str">
        <f t="shared" si="7"/>
        <v/>
      </c>
      <c r="V40" s="97" t="str">
        <f t="shared" si="7"/>
        <v/>
      </c>
      <c r="W40" s="96" t="str">
        <f t="shared" si="8"/>
        <v/>
      </c>
      <c r="X40" s="96" t="str">
        <f t="shared" si="8"/>
        <v/>
      </c>
    </row>
    <row r="41" spans="1:24" ht="21" customHeight="1">
      <c r="A41" s="119"/>
      <c r="B41" s="119"/>
      <c r="C41" s="119"/>
      <c r="D41" s="119"/>
      <c r="E41" s="119"/>
      <c r="F41" s="119"/>
      <c r="G41" s="119"/>
      <c r="H41" s="123" t="str">
        <f t="shared" si="6"/>
        <v/>
      </c>
      <c r="I41" s="119"/>
      <c r="J41" s="119"/>
      <c r="K41" s="98" t="str">
        <f t="shared" si="1"/>
        <v/>
      </c>
      <c r="L41" s="2">
        <f t="shared" si="2"/>
        <v>30</v>
      </c>
      <c r="M41" s="9" t="s">
        <v>456</v>
      </c>
      <c r="O41" s="96" t="str">
        <f t="shared" si="3"/>
        <v xml:space="preserve"> </v>
      </c>
      <c r="Q41" s="97" t="str">
        <f t="shared" si="7"/>
        <v/>
      </c>
      <c r="R41" s="97" t="str">
        <f t="shared" si="7"/>
        <v/>
      </c>
      <c r="S41" s="97" t="str">
        <f t="shared" si="7"/>
        <v/>
      </c>
      <c r="T41" s="97" t="str">
        <f t="shared" si="7"/>
        <v/>
      </c>
      <c r="U41" s="97" t="str">
        <f t="shared" si="7"/>
        <v/>
      </c>
      <c r="V41" s="97" t="str">
        <f t="shared" si="7"/>
        <v/>
      </c>
      <c r="W41" s="96" t="str">
        <f t="shared" si="8"/>
        <v/>
      </c>
      <c r="X41" s="96" t="str">
        <f t="shared" si="8"/>
        <v/>
      </c>
    </row>
    <row r="42" spans="1:24" ht="21" hidden="1" customHeight="1">
      <c r="A42" s="119"/>
      <c r="B42" s="119"/>
      <c r="C42" s="119"/>
      <c r="D42" s="119"/>
      <c r="E42" s="119"/>
      <c r="F42" s="119"/>
      <c r="G42" s="119"/>
      <c r="H42" s="123" t="str">
        <f t="shared" si="6"/>
        <v/>
      </c>
      <c r="I42" s="119"/>
      <c r="J42" s="119"/>
      <c r="K42" s="98" t="str">
        <f t="shared" si="1"/>
        <v/>
      </c>
      <c r="L42" s="2">
        <f t="shared" si="2"/>
        <v>30</v>
      </c>
      <c r="M42" s="9" t="s">
        <v>501</v>
      </c>
      <c r="O42" s="96" t="str">
        <f t="shared" si="3"/>
        <v xml:space="preserve"> </v>
      </c>
      <c r="Q42" s="97" t="str">
        <f t="shared" si="7"/>
        <v/>
      </c>
      <c r="R42" s="97" t="str">
        <f t="shared" si="7"/>
        <v/>
      </c>
      <c r="S42" s="97" t="str">
        <f t="shared" si="7"/>
        <v/>
      </c>
      <c r="T42" s="97" t="str">
        <f t="shared" si="7"/>
        <v/>
      </c>
      <c r="U42" s="97" t="str">
        <f t="shared" si="7"/>
        <v/>
      </c>
      <c r="V42" s="97" t="str">
        <f t="shared" si="7"/>
        <v/>
      </c>
      <c r="W42" s="96" t="str">
        <f t="shared" si="8"/>
        <v/>
      </c>
      <c r="X42" s="96" t="str">
        <f t="shared" si="8"/>
        <v/>
      </c>
    </row>
    <row r="43" spans="1:24" ht="21" customHeight="1">
      <c r="A43" s="119"/>
      <c r="B43" s="119"/>
      <c r="C43" s="119"/>
      <c r="D43" s="119"/>
      <c r="E43" s="119"/>
      <c r="F43" s="119"/>
      <c r="G43" s="119"/>
      <c r="H43" s="123" t="str">
        <f t="shared" si="6"/>
        <v/>
      </c>
      <c r="I43" s="119"/>
      <c r="J43" s="119"/>
      <c r="K43" s="98" t="str">
        <f t="shared" si="1"/>
        <v/>
      </c>
      <c r="L43" s="2">
        <f t="shared" si="2"/>
        <v>30</v>
      </c>
      <c r="M43" s="9" t="s">
        <v>457</v>
      </c>
      <c r="O43" s="96" t="str">
        <f t="shared" si="3"/>
        <v xml:space="preserve"> </v>
      </c>
      <c r="Q43" s="97" t="str">
        <f t="shared" si="7"/>
        <v/>
      </c>
      <c r="R43" s="97" t="str">
        <f t="shared" si="7"/>
        <v/>
      </c>
      <c r="S43" s="97" t="str">
        <f t="shared" si="7"/>
        <v/>
      </c>
      <c r="T43" s="97" t="str">
        <f t="shared" si="7"/>
        <v/>
      </c>
      <c r="U43" s="97" t="str">
        <f t="shared" si="7"/>
        <v/>
      </c>
      <c r="V43" s="97" t="str">
        <f t="shared" si="7"/>
        <v/>
      </c>
      <c r="W43" s="96" t="str">
        <f t="shared" si="8"/>
        <v/>
      </c>
      <c r="X43" s="96" t="str">
        <f t="shared" si="8"/>
        <v/>
      </c>
    </row>
    <row r="44" spans="1:24" ht="21" hidden="1" customHeight="1">
      <c r="A44" s="119"/>
      <c r="B44" s="119"/>
      <c r="C44" s="119"/>
      <c r="D44" s="119"/>
      <c r="E44" s="119"/>
      <c r="F44" s="119"/>
      <c r="G44" s="119"/>
      <c r="H44" s="123" t="str">
        <f t="shared" si="6"/>
        <v/>
      </c>
      <c r="I44" s="119"/>
      <c r="J44" s="119"/>
      <c r="K44" s="98" t="str">
        <f t="shared" si="1"/>
        <v/>
      </c>
      <c r="L44" s="2">
        <f t="shared" si="2"/>
        <v>30</v>
      </c>
      <c r="M44" s="9" t="s">
        <v>502</v>
      </c>
      <c r="O44" s="96" t="str">
        <f t="shared" si="3"/>
        <v xml:space="preserve"> </v>
      </c>
      <c r="Q44" s="97" t="str">
        <f t="shared" si="7"/>
        <v/>
      </c>
      <c r="R44" s="97" t="str">
        <f t="shared" si="7"/>
        <v/>
      </c>
      <c r="S44" s="97" t="str">
        <f t="shared" si="7"/>
        <v/>
      </c>
      <c r="T44" s="97" t="str">
        <f t="shared" si="7"/>
        <v/>
      </c>
      <c r="U44" s="97" t="str">
        <f t="shared" si="7"/>
        <v/>
      </c>
      <c r="V44" s="97" t="str">
        <f t="shared" si="7"/>
        <v/>
      </c>
      <c r="W44" s="96" t="str">
        <f t="shared" si="8"/>
        <v/>
      </c>
      <c r="X44" s="96" t="str">
        <f t="shared" si="8"/>
        <v/>
      </c>
    </row>
    <row r="45" spans="1:24" ht="21" customHeight="1">
      <c r="A45" s="119"/>
      <c r="B45" s="119"/>
      <c r="C45" s="119"/>
      <c r="D45" s="119"/>
      <c r="E45" s="119"/>
      <c r="F45" s="119"/>
      <c r="G45" s="119"/>
      <c r="H45" s="123" t="str">
        <f t="shared" si="6"/>
        <v/>
      </c>
      <c r="I45" s="119"/>
      <c r="J45" s="119"/>
      <c r="K45" s="98" t="str">
        <f t="shared" si="1"/>
        <v/>
      </c>
      <c r="L45" s="2">
        <f t="shared" si="2"/>
        <v>30</v>
      </c>
      <c r="M45" s="9" t="s">
        <v>458</v>
      </c>
      <c r="O45" s="96" t="str">
        <f t="shared" si="3"/>
        <v xml:space="preserve"> </v>
      </c>
      <c r="Q45" s="97" t="str">
        <f t="shared" si="7"/>
        <v/>
      </c>
      <c r="R45" s="97" t="str">
        <f t="shared" si="7"/>
        <v/>
      </c>
      <c r="S45" s="97" t="str">
        <f t="shared" si="7"/>
        <v/>
      </c>
      <c r="T45" s="97" t="str">
        <f t="shared" si="7"/>
        <v/>
      </c>
      <c r="U45" s="97" t="str">
        <f t="shared" si="7"/>
        <v/>
      </c>
      <c r="V45" s="97" t="str">
        <f t="shared" si="7"/>
        <v/>
      </c>
      <c r="W45" s="96" t="str">
        <f t="shared" si="8"/>
        <v/>
      </c>
      <c r="X45" s="96" t="str">
        <f t="shared" si="8"/>
        <v/>
      </c>
    </row>
    <row r="46" spans="1:24" ht="21" hidden="1" customHeight="1">
      <c r="A46" s="119"/>
      <c r="B46" s="119"/>
      <c r="C46" s="119"/>
      <c r="D46" s="119"/>
      <c r="E46" s="119"/>
      <c r="F46" s="119"/>
      <c r="G46" s="119"/>
      <c r="H46" s="123" t="str">
        <f t="shared" si="6"/>
        <v/>
      </c>
      <c r="I46" s="119"/>
      <c r="J46" s="119"/>
      <c r="K46" s="98" t="str">
        <f t="shared" si="1"/>
        <v/>
      </c>
      <c r="L46" s="2">
        <f t="shared" si="2"/>
        <v>30</v>
      </c>
      <c r="M46" s="9" t="s">
        <v>503</v>
      </c>
      <c r="O46" s="96" t="str">
        <f t="shared" si="3"/>
        <v xml:space="preserve"> </v>
      </c>
      <c r="Q46" s="97" t="str">
        <f t="shared" si="7"/>
        <v/>
      </c>
      <c r="R46" s="97" t="str">
        <f t="shared" si="7"/>
        <v/>
      </c>
      <c r="S46" s="97" t="str">
        <f t="shared" si="7"/>
        <v/>
      </c>
      <c r="T46" s="97" t="str">
        <f t="shared" si="7"/>
        <v/>
      </c>
      <c r="U46" s="97" t="str">
        <f t="shared" si="7"/>
        <v/>
      </c>
      <c r="V46" s="97" t="str">
        <f t="shared" si="7"/>
        <v/>
      </c>
      <c r="W46" s="96" t="str">
        <f t="shared" si="8"/>
        <v/>
      </c>
      <c r="X46" s="96" t="str">
        <f t="shared" si="8"/>
        <v/>
      </c>
    </row>
    <row r="47" spans="1:24" ht="21" customHeight="1">
      <c r="A47" s="119"/>
      <c r="B47" s="119"/>
      <c r="C47" s="119"/>
      <c r="D47" s="119"/>
      <c r="E47" s="119"/>
      <c r="F47" s="119"/>
      <c r="G47" s="119"/>
      <c r="H47" s="123" t="str">
        <f t="shared" si="6"/>
        <v/>
      </c>
      <c r="I47" s="119"/>
      <c r="J47" s="119"/>
      <c r="K47" s="98" t="str">
        <f t="shared" si="1"/>
        <v/>
      </c>
      <c r="L47" s="2">
        <f t="shared" si="2"/>
        <v>30</v>
      </c>
      <c r="M47" s="9" t="s">
        <v>459</v>
      </c>
      <c r="O47" s="96" t="str">
        <f t="shared" si="3"/>
        <v xml:space="preserve"> </v>
      </c>
      <c r="Q47" s="97" t="str">
        <f t="shared" si="7"/>
        <v/>
      </c>
      <c r="R47" s="97" t="str">
        <f t="shared" si="7"/>
        <v/>
      </c>
      <c r="S47" s="97" t="str">
        <f t="shared" si="7"/>
        <v/>
      </c>
      <c r="T47" s="97" t="str">
        <f t="shared" si="7"/>
        <v/>
      </c>
      <c r="U47" s="97" t="str">
        <f t="shared" si="7"/>
        <v/>
      </c>
      <c r="V47" s="97" t="str">
        <f t="shared" si="7"/>
        <v/>
      </c>
      <c r="W47" s="96" t="str">
        <f t="shared" si="8"/>
        <v/>
      </c>
      <c r="X47" s="96" t="str">
        <f t="shared" si="8"/>
        <v/>
      </c>
    </row>
    <row r="48" spans="1:24" ht="21" hidden="1" customHeight="1">
      <c r="A48" s="119"/>
      <c r="B48" s="119"/>
      <c r="C48" s="119"/>
      <c r="D48" s="119"/>
      <c r="E48" s="119"/>
      <c r="F48" s="119"/>
      <c r="G48" s="119"/>
      <c r="H48" s="123" t="str">
        <f t="shared" si="6"/>
        <v/>
      </c>
      <c r="I48" s="119"/>
      <c r="J48" s="119"/>
      <c r="K48" s="98" t="str">
        <f t="shared" si="1"/>
        <v/>
      </c>
      <c r="L48" s="2">
        <f t="shared" si="2"/>
        <v>30</v>
      </c>
      <c r="M48" s="9" t="s">
        <v>504</v>
      </c>
      <c r="O48" s="96" t="str">
        <f t="shared" si="3"/>
        <v xml:space="preserve"> </v>
      </c>
      <c r="Q48" s="97" t="str">
        <f t="shared" si="7"/>
        <v/>
      </c>
      <c r="R48" s="97" t="str">
        <f t="shared" si="7"/>
        <v/>
      </c>
      <c r="S48" s="97" t="str">
        <f t="shared" si="7"/>
        <v/>
      </c>
      <c r="T48" s="97" t="str">
        <f t="shared" si="7"/>
        <v/>
      </c>
      <c r="U48" s="97" t="str">
        <f t="shared" si="7"/>
        <v/>
      </c>
      <c r="V48" s="97" t="str">
        <f t="shared" si="7"/>
        <v/>
      </c>
      <c r="W48" s="96" t="str">
        <f t="shared" si="8"/>
        <v/>
      </c>
      <c r="X48" s="96" t="str">
        <f t="shared" si="8"/>
        <v/>
      </c>
    </row>
    <row r="49" spans="1:24" ht="21" customHeight="1">
      <c r="A49" s="119"/>
      <c r="B49" s="119"/>
      <c r="C49" s="119"/>
      <c r="D49" s="119"/>
      <c r="E49" s="119"/>
      <c r="F49" s="119"/>
      <c r="G49" s="119"/>
      <c r="H49" s="123" t="str">
        <f t="shared" si="6"/>
        <v/>
      </c>
      <c r="I49" s="119"/>
      <c r="J49" s="119"/>
      <c r="K49" s="98" t="str">
        <f t="shared" si="1"/>
        <v/>
      </c>
      <c r="L49" s="2">
        <f t="shared" si="2"/>
        <v>30</v>
      </c>
      <c r="M49" s="9" t="s">
        <v>460</v>
      </c>
      <c r="O49" s="96" t="str">
        <f t="shared" si="3"/>
        <v xml:space="preserve"> </v>
      </c>
      <c r="Q49" s="97" t="str">
        <f t="shared" si="7"/>
        <v/>
      </c>
      <c r="R49" s="97" t="str">
        <f t="shared" si="7"/>
        <v/>
      </c>
      <c r="S49" s="97" t="str">
        <f t="shared" si="7"/>
        <v/>
      </c>
      <c r="T49" s="97" t="str">
        <f t="shared" si="7"/>
        <v/>
      </c>
      <c r="U49" s="97" t="str">
        <f t="shared" si="7"/>
        <v/>
      </c>
      <c r="V49" s="97" t="str">
        <f t="shared" si="7"/>
        <v/>
      </c>
      <c r="W49" s="96" t="str">
        <f t="shared" si="8"/>
        <v/>
      </c>
      <c r="X49" s="96" t="str">
        <f t="shared" si="8"/>
        <v/>
      </c>
    </row>
    <row r="50" spans="1:24" ht="21" hidden="1" customHeight="1">
      <c r="A50" s="119"/>
      <c r="B50" s="119"/>
      <c r="C50" s="119"/>
      <c r="D50" s="119"/>
      <c r="E50" s="119"/>
      <c r="F50" s="119"/>
      <c r="G50" s="119"/>
      <c r="H50" s="123" t="str">
        <f t="shared" si="6"/>
        <v/>
      </c>
      <c r="I50" s="119"/>
      <c r="J50" s="119"/>
      <c r="K50" s="98" t="str">
        <f t="shared" si="1"/>
        <v/>
      </c>
      <c r="L50" s="2">
        <f t="shared" si="2"/>
        <v>30</v>
      </c>
      <c r="M50" s="9" t="s">
        <v>505</v>
      </c>
      <c r="O50" s="96" t="str">
        <f t="shared" si="3"/>
        <v xml:space="preserve"> </v>
      </c>
      <c r="Q50" s="97" t="str">
        <f t="shared" si="7"/>
        <v/>
      </c>
      <c r="R50" s="97" t="str">
        <f t="shared" si="7"/>
        <v/>
      </c>
      <c r="S50" s="97" t="str">
        <f t="shared" si="7"/>
        <v/>
      </c>
      <c r="T50" s="97" t="str">
        <f t="shared" si="7"/>
        <v/>
      </c>
      <c r="U50" s="97" t="str">
        <f t="shared" si="7"/>
        <v/>
      </c>
      <c r="V50" s="97" t="str">
        <f t="shared" si="7"/>
        <v/>
      </c>
      <c r="W50" s="96" t="str">
        <f t="shared" si="8"/>
        <v/>
      </c>
      <c r="X50" s="96" t="str">
        <f t="shared" si="8"/>
        <v/>
      </c>
    </row>
    <row r="51" spans="1:24" ht="21" customHeight="1">
      <c r="A51" s="119"/>
      <c r="B51" s="119"/>
      <c r="C51" s="119"/>
      <c r="D51" s="119"/>
      <c r="E51" s="119"/>
      <c r="F51" s="119"/>
      <c r="G51" s="119"/>
      <c r="H51" s="123" t="str">
        <f t="shared" si="6"/>
        <v/>
      </c>
      <c r="I51" s="119"/>
      <c r="J51" s="119"/>
      <c r="K51" s="98" t="str">
        <f t="shared" si="1"/>
        <v/>
      </c>
      <c r="L51" s="2">
        <f t="shared" si="2"/>
        <v>30</v>
      </c>
      <c r="M51" s="9" t="s">
        <v>461</v>
      </c>
      <c r="O51" s="96" t="str">
        <f t="shared" si="3"/>
        <v xml:space="preserve"> </v>
      </c>
      <c r="Q51" s="97" t="str">
        <f t="shared" si="7"/>
        <v/>
      </c>
      <c r="R51" s="97" t="str">
        <f t="shared" si="7"/>
        <v/>
      </c>
      <c r="S51" s="97" t="str">
        <f t="shared" si="7"/>
        <v/>
      </c>
      <c r="T51" s="97" t="str">
        <f t="shared" si="7"/>
        <v/>
      </c>
      <c r="U51" s="97" t="str">
        <f t="shared" si="7"/>
        <v/>
      </c>
      <c r="V51" s="97" t="str">
        <f t="shared" si="7"/>
        <v/>
      </c>
      <c r="W51" s="96" t="str">
        <f t="shared" si="8"/>
        <v/>
      </c>
      <c r="X51" s="96" t="str">
        <f t="shared" si="8"/>
        <v/>
      </c>
    </row>
    <row r="52" spans="1:24" ht="21" hidden="1" customHeight="1">
      <c r="A52" s="119"/>
      <c r="B52" s="119"/>
      <c r="C52" s="119"/>
      <c r="D52" s="119"/>
      <c r="E52" s="119"/>
      <c r="F52" s="119"/>
      <c r="G52" s="119"/>
      <c r="H52" s="123" t="str">
        <f t="shared" si="6"/>
        <v/>
      </c>
      <c r="I52" s="119"/>
      <c r="J52" s="119"/>
      <c r="K52" s="98" t="str">
        <f t="shared" si="1"/>
        <v/>
      </c>
      <c r="L52" s="2">
        <f t="shared" si="2"/>
        <v>30</v>
      </c>
      <c r="M52" s="9" t="s">
        <v>506</v>
      </c>
      <c r="O52" s="96" t="str">
        <f t="shared" si="3"/>
        <v xml:space="preserve"> </v>
      </c>
      <c r="Q52" s="97" t="str">
        <f t="shared" si="7"/>
        <v/>
      </c>
      <c r="R52" s="97" t="str">
        <f t="shared" si="7"/>
        <v/>
      </c>
      <c r="S52" s="97" t="str">
        <f t="shared" si="7"/>
        <v/>
      </c>
      <c r="T52" s="97" t="str">
        <f t="shared" si="7"/>
        <v/>
      </c>
      <c r="U52" s="97" t="str">
        <f t="shared" si="7"/>
        <v/>
      </c>
      <c r="V52" s="97" t="str">
        <f t="shared" si="7"/>
        <v/>
      </c>
      <c r="W52" s="96" t="str">
        <f t="shared" si="8"/>
        <v/>
      </c>
      <c r="X52" s="96" t="str">
        <f t="shared" si="8"/>
        <v/>
      </c>
    </row>
    <row r="53" spans="1:24" ht="21" customHeight="1">
      <c r="A53" s="119"/>
      <c r="B53" s="119"/>
      <c r="C53" s="119"/>
      <c r="D53" s="119"/>
      <c r="E53" s="119"/>
      <c r="F53" s="119"/>
      <c r="G53" s="119"/>
      <c r="H53" s="123" t="str">
        <f t="shared" si="6"/>
        <v/>
      </c>
      <c r="I53" s="119"/>
      <c r="J53" s="119"/>
      <c r="K53" s="98" t="str">
        <f t="shared" si="1"/>
        <v/>
      </c>
      <c r="L53" s="2">
        <f t="shared" si="2"/>
        <v>30</v>
      </c>
      <c r="M53" s="9" t="s">
        <v>462</v>
      </c>
      <c r="O53" s="96" t="str">
        <f t="shared" si="3"/>
        <v xml:space="preserve"> </v>
      </c>
      <c r="Q53" s="97" t="str">
        <f t="shared" si="7"/>
        <v/>
      </c>
      <c r="R53" s="97" t="str">
        <f t="shared" si="7"/>
        <v/>
      </c>
      <c r="S53" s="97" t="str">
        <f t="shared" si="7"/>
        <v/>
      </c>
      <c r="T53" s="97" t="str">
        <f t="shared" si="7"/>
        <v/>
      </c>
      <c r="U53" s="97" t="str">
        <f t="shared" si="7"/>
        <v/>
      </c>
      <c r="V53" s="97" t="str">
        <f t="shared" si="7"/>
        <v/>
      </c>
      <c r="W53" s="96" t="str">
        <f t="shared" si="8"/>
        <v/>
      </c>
      <c r="X53" s="96" t="str">
        <f t="shared" si="8"/>
        <v/>
      </c>
    </row>
    <row r="54" spans="1:24" ht="21" hidden="1" customHeight="1">
      <c r="A54" s="119"/>
      <c r="B54" s="119"/>
      <c r="C54" s="119"/>
      <c r="D54" s="119"/>
      <c r="E54" s="119"/>
      <c r="F54" s="119"/>
      <c r="G54" s="119"/>
      <c r="H54" s="123" t="str">
        <f t="shared" si="6"/>
        <v/>
      </c>
      <c r="I54" s="119"/>
      <c r="J54" s="119"/>
      <c r="K54" s="98" t="str">
        <f t="shared" si="1"/>
        <v/>
      </c>
      <c r="L54" s="2">
        <f t="shared" si="2"/>
        <v>30</v>
      </c>
      <c r="M54" s="9" t="s">
        <v>507</v>
      </c>
      <c r="O54" s="96" t="str">
        <f t="shared" si="3"/>
        <v xml:space="preserve"> </v>
      </c>
      <c r="Q54" s="97" t="str">
        <f t="shared" si="7"/>
        <v/>
      </c>
      <c r="R54" s="97" t="str">
        <f t="shared" si="7"/>
        <v/>
      </c>
      <c r="S54" s="97" t="str">
        <f t="shared" si="7"/>
        <v/>
      </c>
      <c r="T54" s="97" t="str">
        <f t="shared" si="7"/>
        <v/>
      </c>
      <c r="U54" s="97" t="str">
        <f t="shared" si="7"/>
        <v/>
      </c>
      <c r="V54" s="97" t="str">
        <f t="shared" si="7"/>
        <v/>
      </c>
      <c r="W54" s="96" t="str">
        <f t="shared" si="8"/>
        <v/>
      </c>
      <c r="X54" s="96" t="str">
        <f t="shared" si="8"/>
        <v/>
      </c>
    </row>
    <row r="55" spans="1:24" ht="21" customHeight="1">
      <c r="A55" s="119"/>
      <c r="B55" s="119"/>
      <c r="C55" s="119"/>
      <c r="D55" s="119"/>
      <c r="E55" s="119"/>
      <c r="F55" s="119"/>
      <c r="G55" s="119"/>
      <c r="H55" s="123" t="str">
        <f t="shared" si="6"/>
        <v/>
      </c>
      <c r="I55" s="119"/>
      <c r="J55" s="119"/>
      <c r="K55" s="98" t="str">
        <f t="shared" si="1"/>
        <v/>
      </c>
      <c r="L55" s="2">
        <f t="shared" si="2"/>
        <v>30</v>
      </c>
      <c r="M55" s="9" t="s">
        <v>463</v>
      </c>
      <c r="O55" s="96" t="str">
        <f t="shared" si="3"/>
        <v xml:space="preserve"> </v>
      </c>
      <c r="Q55" s="97" t="str">
        <f t="shared" si="7"/>
        <v/>
      </c>
      <c r="R55" s="97" t="str">
        <f t="shared" si="7"/>
        <v/>
      </c>
      <c r="S55" s="97" t="str">
        <f t="shared" si="7"/>
        <v/>
      </c>
      <c r="T55" s="97" t="str">
        <f t="shared" si="7"/>
        <v/>
      </c>
      <c r="U55" s="97" t="str">
        <f t="shared" si="7"/>
        <v/>
      </c>
      <c r="V55" s="97" t="str">
        <f t="shared" si="7"/>
        <v/>
      </c>
      <c r="W55" s="96" t="str">
        <f t="shared" si="8"/>
        <v/>
      </c>
      <c r="X55" s="96" t="str">
        <f t="shared" si="8"/>
        <v/>
      </c>
    </row>
    <row r="56" spans="1:24" ht="21" hidden="1" customHeight="1">
      <c r="A56" s="119"/>
      <c r="B56" s="119"/>
      <c r="C56" s="119"/>
      <c r="D56" s="119"/>
      <c r="E56" s="119"/>
      <c r="F56" s="119"/>
      <c r="G56" s="119"/>
      <c r="H56" s="123" t="str">
        <f t="shared" si="6"/>
        <v/>
      </c>
      <c r="I56" s="119"/>
      <c r="J56" s="119"/>
      <c r="K56" s="98" t="str">
        <f t="shared" si="1"/>
        <v/>
      </c>
      <c r="L56" s="2">
        <f t="shared" si="2"/>
        <v>30</v>
      </c>
      <c r="M56" s="9" t="s">
        <v>508</v>
      </c>
      <c r="O56" s="96" t="str">
        <f t="shared" si="3"/>
        <v xml:space="preserve"> </v>
      </c>
      <c r="Q56" s="97" t="str">
        <f t="shared" si="7"/>
        <v/>
      </c>
      <c r="R56" s="97" t="str">
        <f t="shared" si="7"/>
        <v/>
      </c>
      <c r="S56" s="97" t="str">
        <f t="shared" si="7"/>
        <v/>
      </c>
      <c r="T56" s="97" t="str">
        <f t="shared" si="7"/>
        <v/>
      </c>
      <c r="U56" s="97" t="str">
        <f t="shared" si="7"/>
        <v/>
      </c>
      <c r="V56" s="97" t="str">
        <f t="shared" si="7"/>
        <v/>
      </c>
      <c r="W56" s="96" t="str">
        <f t="shared" si="8"/>
        <v/>
      </c>
      <c r="X56" s="96" t="str">
        <f t="shared" si="8"/>
        <v/>
      </c>
    </row>
    <row r="57" spans="1:24" ht="21" customHeight="1">
      <c r="A57" s="119"/>
      <c r="B57" s="119"/>
      <c r="C57" s="119"/>
      <c r="D57" s="119"/>
      <c r="E57" s="119"/>
      <c r="F57" s="119"/>
      <c r="G57" s="119"/>
      <c r="H57" s="123" t="str">
        <f t="shared" si="6"/>
        <v/>
      </c>
      <c r="I57" s="119"/>
      <c r="J57" s="119"/>
      <c r="K57" s="98" t="str">
        <f t="shared" si="1"/>
        <v/>
      </c>
      <c r="L57" s="2">
        <f t="shared" si="2"/>
        <v>30</v>
      </c>
      <c r="M57" s="9" t="s">
        <v>464</v>
      </c>
      <c r="O57" s="96" t="str">
        <f t="shared" si="3"/>
        <v xml:space="preserve"> </v>
      </c>
      <c r="Q57" s="97" t="str">
        <f t="shared" si="7"/>
        <v/>
      </c>
      <c r="R57" s="97" t="str">
        <f t="shared" si="7"/>
        <v/>
      </c>
      <c r="S57" s="97" t="str">
        <f t="shared" si="7"/>
        <v/>
      </c>
      <c r="T57" s="97" t="str">
        <f t="shared" si="7"/>
        <v/>
      </c>
      <c r="U57" s="97" t="str">
        <f t="shared" si="7"/>
        <v/>
      </c>
      <c r="V57" s="97" t="str">
        <f t="shared" si="7"/>
        <v/>
      </c>
      <c r="W57" s="96" t="str">
        <f t="shared" si="8"/>
        <v/>
      </c>
      <c r="X57" s="96" t="str">
        <f t="shared" si="8"/>
        <v/>
      </c>
    </row>
    <row r="58" spans="1:24" ht="21" hidden="1" customHeight="1">
      <c r="A58" s="119"/>
      <c r="B58" s="119"/>
      <c r="C58" s="119"/>
      <c r="D58" s="119"/>
      <c r="E58" s="119"/>
      <c r="F58" s="119"/>
      <c r="G58" s="119"/>
      <c r="H58" s="123" t="str">
        <f t="shared" si="6"/>
        <v/>
      </c>
      <c r="I58" s="119"/>
      <c r="J58" s="119"/>
      <c r="K58" s="98" t="str">
        <f t="shared" si="1"/>
        <v/>
      </c>
      <c r="L58" s="2">
        <f t="shared" si="2"/>
        <v>30</v>
      </c>
      <c r="M58" s="9" t="s">
        <v>509</v>
      </c>
      <c r="O58" s="96" t="str">
        <f t="shared" si="3"/>
        <v xml:space="preserve"> </v>
      </c>
      <c r="Q58" s="97" t="str">
        <f t="shared" si="7"/>
        <v/>
      </c>
      <c r="R58" s="97" t="str">
        <f t="shared" si="7"/>
        <v/>
      </c>
      <c r="S58" s="97" t="str">
        <f t="shared" si="7"/>
        <v/>
      </c>
      <c r="T58" s="97" t="str">
        <f t="shared" si="7"/>
        <v/>
      </c>
      <c r="U58" s="97" t="str">
        <f t="shared" si="7"/>
        <v/>
      </c>
      <c r="V58" s="97" t="str">
        <f t="shared" si="7"/>
        <v/>
      </c>
      <c r="W58" s="96" t="str">
        <f t="shared" si="8"/>
        <v/>
      </c>
      <c r="X58" s="96" t="str">
        <f t="shared" si="8"/>
        <v/>
      </c>
    </row>
    <row r="59" spans="1:24" ht="21" customHeight="1">
      <c r="A59" s="119"/>
      <c r="B59" s="119"/>
      <c r="C59" s="119"/>
      <c r="D59" s="119"/>
      <c r="E59" s="119"/>
      <c r="F59" s="119"/>
      <c r="G59" s="119"/>
      <c r="H59" s="123" t="str">
        <f t="shared" si="6"/>
        <v/>
      </c>
      <c r="I59" s="119"/>
      <c r="J59" s="119"/>
      <c r="K59" s="98" t="str">
        <f t="shared" si="1"/>
        <v/>
      </c>
      <c r="L59" s="2">
        <f t="shared" si="2"/>
        <v>30</v>
      </c>
      <c r="M59" s="9" t="s">
        <v>465</v>
      </c>
      <c r="O59" s="96" t="str">
        <f t="shared" si="3"/>
        <v xml:space="preserve"> </v>
      </c>
      <c r="Q59" s="97" t="str">
        <f t="shared" si="7"/>
        <v/>
      </c>
      <c r="R59" s="97" t="str">
        <f t="shared" si="7"/>
        <v/>
      </c>
      <c r="S59" s="97" t="str">
        <f t="shared" si="7"/>
        <v/>
      </c>
      <c r="T59" s="97" t="str">
        <f t="shared" si="7"/>
        <v/>
      </c>
      <c r="U59" s="97" t="str">
        <f t="shared" si="7"/>
        <v/>
      </c>
      <c r="V59" s="97" t="str">
        <f t="shared" si="7"/>
        <v/>
      </c>
      <c r="W59" s="96" t="str">
        <f t="shared" si="8"/>
        <v/>
      </c>
      <c r="X59" s="96" t="str">
        <f t="shared" si="8"/>
        <v/>
      </c>
    </row>
    <row r="60" spans="1:24" ht="21" hidden="1" customHeight="1">
      <c r="A60" s="119"/>
      <c r="B60" s="119"/>
      <c r="C60" s="119"/>
      <c r="D60" s="119"/>
      <c r="E60" s="119"/>
      <c r="F60" s="119"/>
      <c r="G60" s="119"/>
      <c r="H60" s="123" t="str">
        <f t="shared" si="6"/>
        <v/>
      </c>
      <c r="I60" s="119"/>
      <c r="J60" s="119"/>
      <c r="K60" s="98" t="str">
        <f t="shared" si="1"/>
        <v/>
      </c>
      <c r="L60" s="2">
        <f t="shared" si="2"/>
        <v>30</v>
      </c>
      <c r="M60" s="9" t="s">
        <v>510</v>
      </c>
      <c r="O60" s="96" t="str">
        <f t="shared" si="3"/>
        <v xml:space="preserve"> </v>
      </c>
      <c r="Q60" s="97" t="str">
        <f t="shared" si="7"/>
        <v/>
      </c>
      <c r="R60" s="97" t="str">
        <f t="shared" si="7"/>
        <v/>
      </c>
      <c r="S60" s="97" t="str">
        <f t="shared" si="7"/>
        <v/>
      </c>
      <c r="T60" s="97" t="str">
        <f t="shared" si="7"/>
        <v/>
      </c>
      <c r="U60" s="97" t="str">
        <f t="shared" si="7"/>
        <v/>
      </c>
      <c r="V60" s="97" t="str">
        <f t="shared" si="7"/>
        <v/>
      </c>
      <c r="W60" s="96" t="str">
        <f t="shared" si="8"/>
        <v/>
      </c>
      <c r="X60" s="96" t="str">
        <f t="shared" si="8"/>
        <v/>
      </c>
    </row>
    <row r="61" spans="1:24" ht="21" customHeight="1">
      <c r="A61" s="119"/>
      <c r="B61" s="119"/>
      <c r="C61" s="119"/>
      <c r="D61" s="119"/>
      <c r="E61" s="119"/>
      <c r="F61" s="119"/>
      <c r="G61" s="119"/>
      <c r="H61" s="123" t="str">
        <f t="shared" si="6"/>
        <v/>
      </c>
      <c r="I61" s="119"/>
      <c r="J61" s="119"/>
      <c r="K61" s="98" t="str">
        <f t="shared" si="1"/>
        <v/>
      </c>
      <c r="L61" s="2">
        <f t="shared" si="2"/>
        <v>30</v>
      </c>
      <c r="M61" s="9" t="s">
        <v>466</v>
      </c>
      <c r="O61" s="96" t="str">
        <f t="shared" si="3"/>
        <v xml:space="preserve"> </v>
      </c>
      <c r="Q61" s="97" t="str">
        <f t="shared" si="7"/>
        <v/>
      </c>
      <c r="R61" s="97" t="str">
        <f t="shared" si="7"/>
        <v/>
      </c>
      <c r="S61" s="97" t="str">
        <f t="shared" si="7"/>
        <v/>
      </c>
      <c r="T61" s="97" t="str">
        <f t="shared" si="7"/>
        <v/>
      </c>
      <c r="U61" s="97" t="str">
        <f t="shared" si="7"/>
        <v/>
      </c>
      <c r="V61" s="97" t="str">
        <f t="shared" si="7"/>
        <v/>
      </c>
      <c r="W61" s="96" t="str">
        <f t="shared" si="8"/>
        <v/>
      </c>
      <c r="X61" s="96" t="str">
        <f t="shared" si="8"/>
        <v/>
      </c>
    </row>
    <row r="62" spans="1:24" ht="21" hidden="1" customHeight="1">
      <c r="A62" s="119"/>
      <c r="B62" s="119"/>
      <c r="C62" s="119"/>
      <c r="D62" s="119"/>
      <c r="E62" s="119"/>
      <c r="F62" s="119"/>
      <c r="G62" s="119"/>
      <c r="H62" s="123" t="str">
        <f t="shared" si="6"/>
        <v/>
      </c>
      <c r="I62" s="119"/>
      <c r="J62" s="119"/>
      <c r="K62" s="98" t="str">
        <f t="shared" si="1"/>
        <v/>
      </c>
      <c r="L62" s="2">
        <f t="shared" si="2"/>
        <v>30</v>
      </c>
      <c r="M62" s="9" t="s">
        <v>511</v>
      </c>
      <c r="O62" s="96" t="str">
        <f t="shared" si="3"/>
        <v xml:space="preserve"> </v>
      </c>
      <c r="Q62" s="97" t="str">
        <f t="shared" si="7"/>
        <v/>
      </c>
      <c r="R62" s="97" t="str">
        <f t="shared" si="7"/>
        <v/>
      </c>
      <c r="S62" s="97" t="str">
        <f t="shared" si="7"/>
        <v/>
      </c>
      <c r="T62" s="97" t="str">
        <f t="shared" si="7"/>
        <v/>
      </c>
      <c r="U62" s="97" t="str">
        <f t="shared" si="7"/>
        <v/>
      </c>
      <c r="V62" s="97" t="str">
        <f t="shared" si="7"/>
        <v/>
      </c>
      <c r="W62" s="96" t="str">
        <f t="shared" si="8"/>
        <v/>
      </c>
      <c r="X62" s="96" t="str">
        <f t="shared" si="8"/>
        <v/>
      </c>
    </row>
    <row r="63" spans="1:24" ht="21" customHeight="1">
      <c r="A63" s="119"/>
      <c r="B63" s="119"/>
      <c r="C63" s="119"/>
      <c r="D63" s="119"/>
      <c r="E63" s="119"/>
      <c r="F63" s="119"/>
      <c r="G63" s="119"/>
      <c r="H63" s="123" t="str">
        <f t="shared" si="6"/>
        <v/>
      </c>
      <c r="I63" s="119"/>
      <c r="J63" s="119"/>
      <c r="K63" s="98" t="str">
        <f t="shared" si="1"/>
        <v/>
      </c>
      <c r="L63" s="2">
        <f t="shared" si="2"/>
        <v>30</v>
      </c>
      <c r="M63" s="9" t="s">
        <v>467</v>
      </c>
      <c r="O63" s="96" t="str">
        <f t="shared" si="3"/>
        <v xml:space="preserve"> </v>
      </c>
      <c r="Q63" s="97" t="str">
        <f t="shared" si="7"/>
        <v/>
      </c>
      <c r="R63" s="97" t="str">
        <f t="shared" si="7"/>
        <v/>
      </c>
      <c r="S63" s="97" t="str">
        <f t="shared" si="7"/>
        <v/>
      </c>
      <c r="T63" s="97" t="str">
        <f t="shared" si="7"/>
        <v/>
      </c>
      <c r="U63" s="97" t="str">
        <f t="shared" si="7"/>
        <v/>
      </c>
      <c r="V63" s="97" t="str">
        <f t="shared" si="7"/>
        <v/>
      </c>
      <c r="W63" s="96" t="str">
        <f t="shared" si="8"/>
        <v/>
      </c>
      <c r="X63" s="96" t="str">
        <f t="shared" si="8"/>
        <v/>
      </c>
    </row>
    <row r="64" spans="1:24" ht="21" hidden="1" customHeight="1">
      <c r="A64" s="119"/>
      <c r="B64" s="119"/>
      <c r="C64" s="119"/>
      <c r="D64" s="119"/>
      <c r="E64" s="119"/>
      <c r="F64" s="119"/>
      <c r="G64" s="119"/>
      <c r="H64" s="123" t="str">
        <f t="shared" si="6"/>
        <v/>
      </c>
      <c r="I64" s="119"/>
      <c r="J64" s="119"/>
      <c r="K64" s="98" t="str">
        <f t="shared" si="1"/>
        <v/>
      </c>
      <c r="L64" s="2">
        <f t="shared" si="2"/>
        <v>30</v>
      </c>
      <c r="M64" s="9" t="s">
        <v>512</v>
      </c>
      <c r="O64" s="96" t="str">
        <f t="shared" si="3"/>
        <v xml:space="preserve"> </v>
      </c>
      <c r="Q64" s="97" t="str">
        <f t="shared" si="7"/>
        <v/>
      </c>
      <c r="R64" s="97" t="str">
        <f t="shared" si="7"/>
        <v/>
      </c>
      <c r="S64" s="97" t="str">
        <f t="shared" si="7"/>
        <v/>
      </c>
      <c r="T64" s="97" t="str">
        <f t="shared" si="7"/>
        <v/>
      </c>
      <c r="U64" s="97" t="str">
        <f t="shared" si="7"/>
        <v/>
      </c>
      <c r="V64" s="97" t="str">
        <f t="shared" si="7"/>
        <v/>
      </c>
      <c r="W64" s="96" t="str">
        <f t="shared" si="8"/>
        <v/>
      </c>
      <c r="X64" s="96" t="str">
        <f t="shared" si="8"/>
        <v/>
      </c>
    </row>
    <row r="65" spans="1:24" ht="21" customHeight="1">
      <c r="A65" s="119"/>
      <c r="B65" s="119"/>
      <c r="C65" s="119"/>
      <c r="D65" s="119"/>
      <c r="E65" s="119"/>
      <c r="F65" s="119"/>
      <c r="G65" s="119"/>
      <c r="H65" s="123" t="str">
        <f t="shared" si="6"/>
        <v/>
      </c>
      <c r="I65" s="119"/>
      <c r="J65" s="119"/>
      <c r="K65" s="98" t="str">
        <f t="shared" si="1"/>
        <v/>
      </c>
      <c r="L65" s="2">
        <f t="shared" si="2"/>
        <v>30</v>
      </c>
      <c r="M65" s="9" t="s">
        <v>468</v>
      </c>
      <c r="O65" s="96" t="str">
        <f t="shared" si="3"/>
        <v xml:space="preserve"> </v>
      </c>
      <c r="Q65" s="97" t="str">
        <f t="shared" si="7"/>
        <v/>
      </c>
      <c r="R65" s="97" t="str">
        <f t="shared" si="7"/>
        <v/>
      </c>
      <c r="S65" s="97" t="str">
        <f t="shared" si="7"/>
        <v/>
      </c>
      <c r="T65" s="97" t="str">
        <f t="shared" si="7"/>
        <v/>
      </c>
      <c r="U65" s="97" t="str">
        <f t="shared" si="7"/>
        <v/>
      </c>
      <c r="V65" s="97" t="str">
        <f t="shared" si="7"/>
        <v/>
      </c>
      <c r="W65" s="96" t="str">
        <f t="shared" si="8"/>
        <v/>
      </c>
      <c r="X65" s="96" t="str">
        <f t="shared" si="8"/>
        <v/>
      </c>
    </row>
    <row r="66" spans="1:24" ht="21" hidden="1" customHeight="1">
      <c r="A66" s="119"/>
      <c r="B66" s="119"/>
      <c r="C66" s="119"/>
      <c r="D66" s="119"/>
      <c r="E66" s="119"/>
      <c r="F66" s="119"/>
      <c r="G66" s="119"/>
      <c r="H66" s="123" t="str">
        <f t="shared" si="6"/>
        <v/>
      </c>
      <c r="I66" s="119"/>
      <c r="J66" s="119"/>
      <c r="K66" s="98" t="str">
        <f t="shared" si="1"/>
        <v/>
      </c>
      <c r="L66" s="2">
        <f t="shared" si="2"/>
        <v>30</v>
      </c>
      <c r="M66" s="9" t="s">
        <v>513</v>
      </c>
      <c r="O66" s="96" t="str">
        <f t="shared" si="3"/>
        <v xml:space="preserve"> </v>
      </c>
      <c r="Q66" s="97" t="str">
        <f t="shared" si="7"/>
        <v/>
      </c>
      <c r="R66" s="97" t="str">
        <f t="shared" si="7"/>
        <v/>
      </c>
      <c r="S66" s="97" t="str">
        <f t="shared" si="7"/>
        <v/>
      </c>
      <c r="T66" s="97" t="str">
        <f t="shared" si="7"/>
        <v/>
      </c>
      <c r="U66" s="97" t="str">
        <f t="shared" si="7"/>
        <v/>
      </c>
      <c r="V66" s="97" t="str">
        <f t="shared" si="7"/>
        <v/>
      </c>
      <c r="W66" s="96" t="str">
        <f t="shared" si="8"/>
        <v/>
      </c>
      <c r="X66" s="96" t="str">
        <f t="shared" si="8"/>
        <v/>
      </c>
    </row>
    <row r="67" spans="1:24" ht="21" customHeight="1">
      <c r="A67" s="119"/>
      <c r="B67" s="119"/>
      <c r="C67" s="119"/>
      <c r="D67" s="119"/>
      <c r="E67" s="119"/>
      <c r="F67" s="119"/>
      <c r="G67" s="119"/>
      <c r="H67" s="123" t="str">
        <f t="shared" ref="H67:H88" si="9">IF(AND(ISTEXT(F67),ISTEXT(G67)),"Langue OU étiquetage !","")</f>
        <v/>
      </c>
      <c r="I67" s="119"/>
      <c r="J67" s="119"/>
      <c r="K67" s="98" t="str">
        <f t="shared" ref="K67:K88" si="10">TRIM(UPPER(CONCATENATE(IF(ISBLANK(A67),"",A67),Q67,R67,S67,T67,(W67),U67,V67,X67)))</f>
        <v/>
      </c>
      <c r="L67" s="2">
        <f t="shared" ref="L67:L88" si="11">30-LEN(K67)</f>
        <v>30</v>
      </c>
      <c r="M67" s="9" t="s">
        <v>469</v>
      </c>
      <c r="O67" s="96" t="str">
        <f t="shared" ref="O67:O88" si="12">IF(ISBLANK(B67),A67&amp;" "&amp;C67,A67&amp;" "&amp;B67&amp;" "&amp;C67)</f>
        <v xml:space="preserve"> </v>
      </c>
      <c r="Q67" s="97" t="str">
        <f t="shared" ref="Q67:V88" si="13">IF(ISBLANK(B67),""," "&amp;B67)</f>
        <v/>
      </c>
      <c r="R67" s="97" t="str">
        <f t="shared" si="13"/>
        <v/>
      </c>
      <c r="S67" s="97" t="str">
        <f t="shared" si="13"/>
        <v/>
      </c>
      <c r="T67" s="97" t="str">
        <f t="shared" si="13"/>
        <v/>
      </c>
      <c r="U67" s="97" t="str">
        <f t="shared" si="13"/>
        <v/>
      </c>
      <c r="V67" s="97" t="str">
        <f t="shared" si="13"/>
        <v/>
      </c>
      <c r="W67" s="96" t="str">
        <f t="shared" si="8"/>
        <v/>
      </c>
      <c r="X67" s="96" t="str">
        <f t="shared" si="8"/>
        <v/>
      </c>
    </row>
    <row r="68" spans="1:24" ht="21" hidden="1" customHeight="1">
      <c r="A68" s="119"/>
      <c r="B68" s="119"/>
      <c r="C68" s="119"/>
      <c r="D68" s="119"/>
      <c r="E68" s="119"/>
      <c r="F68" s="119"/>
      <c r="G68" s="119"/>
      <c r="H68" s="123" t="str">
        <f t="shared" si="9"/>
        <v/>
      </c>
      <c r="I68" s="119"/>
      <c r="J68" s="119"/>
      <c r="K68" s="98" t="str">
        <f t="shared" si="10"/>
        <v/>
      </c>
      <c r="L68" s="2">
        <f t="shared" si="11"/>
        <v>30</v>
      </c>
      <c r="M68" s="9" t="s">
        <v>514</v>
      </c>
      <c r="O68" s="96" t="str">
        <f t="shared" si="12"/>
        <v xml:space="preserve"> </v>
      </c>
      <c r="Q68" s="97" t="str">
        <f t="shared" si="13"/>
        <v/>
      </c>
      <c r="R68" s="97" t="str">
        <f t="shared" si="13"/>
        <v/>
      </c>
      <c r="S68" s="97" t="str">
        <f t="shared" si="13"/>
        <v/>
      </c>
      <c r="T68" s="97" t="str">
        <f t="shared" si="13"/>
        <v/>
      </c>
      <c r="U68" s="97" t="str">
        <f t="shared" si="13"/>
        <v/>
      </c>
      <c r="V68" s="97" t="str">
        <f t="shared" si="13"/>
        <v/>
      </c>
      <c r="W68" s="96" t="str">
        <f t="shared" ref="W68:X88" si="14">IF(ISBLANK(I68),""," "&amp;I68)</f>
        <v/>
      </c>
      <c r="X68" s="96" t="str">
        <f t="shared" si="14"/>
        <v/>
      </c>
    </row>
    <row r="69" spans="1:24" ht="21" customHeight="1">
      <c r="A69" s="119"/>
      <c r="B69" s="119"/>
      <c r="C69" s="119"/>
      <c r="D69" s="119"/>
      <c r="E69" s="119"/>
      <c r="F69" s="119"/>
      <c r="G69" s="119"/>
      <c r="H69" s="123" t="str">
        <f t="shared" si="9"/>
        <v/>
      </c>
      <c r="I69" s="119"/>
      <c r="J69" s="119"/>
      <c r="K69" s="98" t="str">
        <f t="shared" si="10"/>
        <v/>
      </c>
      <c r="L69" s="2">
        <f t="shared" si="11"/>
        <v>30</v>
      </c>
      <c r="M69" s="9" t="s">
        <v>470</v>
      </c>
      <c r="O69" s="96" t="str">
        <f t="shared" si="12"/>
        <v xml:space="preserve"> </v>
      </c>
      <c r="Q69" s="97" t="str">
        <f t="shared" si="13"/>
        <v/>
      </c>
      <c r="R69" s="97" t="str">
        <f t="shared" si="13"/>
        <v/>
      </c>
      <c r="S69" s="97" t="str">
        <f t="shared" si="13"/>
        <v/>
      </c>
      <c r="T69" s="97" t="str">
        <f t="shared" si="13"/>
        <v/>
      </c>
      <c r="U69" s="97" t="str">
        <f t="shared" si="13"/>
        <v/>
      </c>
      <c r="V69" s="97" t="str">
        <f t="shared" si="13"/>
        <v/>
      </c>
      <c r="W69" s="96" t="str">
        <f t="shared" si="14"/>
        <v/>
      </c>
      <c r="X69" s="96" t="str">
        <f t="shared" si="14"/>
        <v/>
      </c>
    </row>
    <row r="70" spans="1:24" ht="21" hidden="1" customHeight="1">
      <c r="A70" s="119"/>
      <c r="B70" s="119"/>
      <c r="C70" s="119"/>
      <c r="D70" s="119"/>
      <c r="E70" s="119"/>
      <c r="F70" s="119"/>
      <c r="G70" s="119"/>
      <c r="H70" s="123" t="str">
        <f t="shared" si="9"/>
        <v/>
      </c>
      <c r="I70" s="119"/>
      <c r="J70" s="119"/>
      <c r="K70" s="98" t="str">
        <f t="shared" si="10"/>
        <v/>
      </c>
      <c r="L70" s="2">
        <f t="shared" si="11"/>
        <v>30</v>
      </c>
      <c r="M70" s="9" t="s">
        <v>515</v>
      </c>
      <c r="O70" s="96" t="str">
        <f t="shared" si="12"/>
        <v xml:space="preserve"> </v>
      </c>
      <c r="Q70" s="97" t="str">
        <f t="shared" si="13"/>
        <v/>
      </c>
      <c r="R70" s="97" t="str">
        <f t="shared" si="13"/>
        <v/>
      </c>
      <c r="S70" s="97" t="str">
        <f t="shared" si="13"/>
        <v/>
      </c>
      <c r="T70" s="97" t="str">
        <f t="shared" si="13"/>
        <v/>
      </c>
      <c r="U70" s="97" t="str">
        <f t="shared" si="13"/>
        <v/>
      </c>
      <c r="V70" s="97" t="str">
        <f t="shared" si="13"/>
        <v/>
      </c>
      <c r="W70" s="96" t="str">
        <f t="shared" si="14"/>
        <v/>
      </c>
      <c r="X70" s="96" t="str">
        <f t="shared" si="14"/>
        <v/>
      </c>
    </row>
    <row r="71" spans="1:24" ht="21" customHeight="1">
      <c r="A71" s="119"/>
      <c r="B71" s="119"/>
      <c r="C71" s="119"/>
      <c r="D71" s="119"/>
      <c r="E71" s="119"/>
      <c r="F71" s="119"/>
      <c r="G71" s="119"/>
      <c r="H71" s="123" t="str">
        <f t="shared" si="9"/>
        <v/>
      </c>
      <c r="I71" s="119"/>
      <c r="J71" s="119"/>
      <c r="K71" s="98" t="str">
        <f t="shared" si="10"/>
        <v/>
      </c>
      <c r="L71" s="2">
        <f t="shared" si="11"/>
        <v>30</v>
      </c>
      <c r="M71" s="9" t="s">
        <v>471</v>
      </c>
      <c r="O71" s="96" t="str">
        <f t="shared" si="12"/>
        <v xml:space="preserve"> </v>
      </c>
      <c r="Q71" s="97" t="str">
        <f t="shared" si="13"/>
        <v/>
      </c>
      <c r="R71" s="97" t="str">
        <f t="shared" si="13"/>
        <v/>
      </c>
      <c r="S71" s="97" t="str">
        <f t="shared" si="13"/>
        <v/>
      </c>
      <c r="T71" s="97" t="str">
        <f t="shared" si="13"/>
        <v/>
      </c>
      <c r="U71" s="97" t="str">
        <f t="shared" si="13"/>
        <v/>
      </c>
      <c r="V71" s="97" t="str">
        <f t="shared" si="13"/>
        <v/>
      </c>
      <c r="W71" s="96" t="str">
        <f t="shared" si="14"/>
        <v/>
      </c>
      <c r="X71" s="96" t="str">
        <f t="shared" si="14"/>
        <v/>
      </c>
    </row>
    <row r="72" spans="1:24" ht="21" hidden="1" customHeight="1">
      <c r="A72" s="119"/>
      <c r="B72" s="119"/>
      <c r="C72" s="119"/>
      <c r="D72" s="119"/>
      <c r="E72" s="119"/>
      <c r="F72" s="119"/>
      <c r="G72" s="119"/>
      <c r="H72" s="123" t="str">
        <f t="shared" si="9"/>
        <v/>
      </c>
      <c r="I72" s="119"/>
      <c r="J72" s="119"/>
      <c r="K72" s="98" t="str">
        <f t="shared" si="10"/>
        <v/>
      </c>
      <c r="L72" s="2">
        <f t="shared" si="11"/>
        <v>30</v>
      </c>
      <c r="M72" s="9" t="s">
        <v>516</v>
      </c>
      <c r="O72" s="96" t="str">
        <f t="shared" si="12"/>
        <v xml:space="preserve"> </v>
      </c>
      <c r="Q72" s="97" t="str">
        <f t="shared" si="13"/>
        <v/>
      </c>
      <c r="R72" s="97" t="str">
        <f t="shared" si="13"/>
        <v/>
      </c>
      <c r="S72" s="97" t="str">
        <f t="shared" si="13"/>
        <v/>
      </c>
      <c r="T72" s="97" t="str">
        <f t="shared" si="13"/>
        <v/>
      </c>
      <c r="U72" s="97" t="str">
        <f t="shared" si="13"/>
        <v/>
      </c>
      <c r="V72" s="97" t="str">
        <f t="shared" si="13"/>
        <v/>
      </c>
      <c r="W72" s="96" t="str">
        <f t="shared" si="14"/>
        <v/>
      </c>
      <c r="X72" s="96" t="str">
        <f t="shared" si="14"/>
        <v/>
      </c>
    </row>
    <row r="73" spans="1:24" ht="21" customHeight="1">
      <c r="A73" s="119"/>
      <c r="B73" s="119"/>
      <c r="C73" s="119"/>
      <c r="D73" s="119"/>
      <c r="E73" s="119"/>
      <c r="F73" s="119"/>
      <c r="G73" s="119"/>
      <c r="H73" s="123" t="str">
        <f t="shared" si="9"/>
        <v/>
      </c>
      <c r="I73" s="119"/>
      <c r="J73" s="119"/>
      <c r="K73" s="98" t="str">
        <f t="shared" si="10"/>
        <v/>
      </c>
      <c r="L73" s="2">
        <f t="shared" si="11"/>
        <v>30</v>
      </c>
      <c r="M73" s="9" t="s">
        <v>472</v>
      </c>
      <c r="O73" s="96" t="str">
        <f t="shared" si="12"/>
        <v xml:space="preserve"> </v>
      </c>
      <c r="Q73" s="97" t="str">
        <f t="shared" si="13"/>
        <v/>
      </c>
      <c r="R73" s="97" t="str">
        <f t="shared" si="13"/>
        <v/>
      </c>
      <c r="S73" s="97" t="str">
        <f t="shared" si="13"/>
        <v/>
      </c>
      <c r="T73" s="97" t="str">
        <f t="shared" si="13"/>
        <v/>
      </c>
      <c r="U73" s="97" t="str">
        <f t="shared" si="13"/>
        <v/>
      </c>
      <c r="V73" s="97" t="str">
        <f t="shared" si="13"/>
        <v/>
      </c>
      <c r="W73" s="96" t="str">
        <f t="shared" si="14"/>
        <v/>
      </c>
      <c r="X73" s="96" t="str">
        <f t="shared" si="14"/>
        <v/>
      </c>
    </row>
    <row r="74" spans="1:24" ht="21" hidden="1" customHeight="1">
      <c r="A74" s="119"/>
      <c r="B74" s="119"/>
      <c r="C74" s="119"/>
      <c r="D74" s="119"/>
      <c r="E74" s="119"/>
      <c r="F74" s="119"/>
      <c r="G74" s="119"/>
      <c r="H74" s="123" t="str">
        <f t="shared" si="9"/>
        <v/>
      </c>
      <c r="I74" s="119"/>
      <c r="J74" s="119"/>
      <c r="K74" s="98" t="str">
        <f t="shared" si="10"/>
        <v/>
      </c>
      <c r="L74" s="2">
        <f t="shared" si="11"/>
        <v>30</v>
      </c>
      <c r="M74" s="9" t="s">
        <v>517</v>
      </c>
      <c r="O74" s="96" t="str">
        <f t="shared" si="12"/>
        <v xml:space="preserve"> </v>
      </c>
      <c r="Q74" s="97" t="str">
        <f t="shared" si="13"/>
        <v/>
      </c>
      <c r="R74" s="97" t="str">
        <f t="shared" si="13"/>
        <v/>
      </c>
      <c r="S74" s="97" t="str">
        <f t="shared" si="13"/>
        <v/>
      </c>
      <c r="T74" s="97" t="str">
        <f t="shared" si="13"/>
        <v/>
      </c>
      <c r="U74" s="97" t="str">
        <f t="shared" si="13"/>
        <v/>
      </c>
      <c r="V74" s="97" t="str">
        <f t="shared" si="13"/>
        <v/>
      </c>
      <c r="W74" s="96" t="str">
        <f t="shared" si="14"/>
        <v/>
      </c>
      <c r="X74" s="96" t="str">
        <f t="shared" si="14"/>
        <v/>
      </c>
    </row>
    <row r="75" spans="1:24" ht="21" customHeight="1">
      <c r="A75" s="119"/>
      <c r="B75" s="119"/>
      <c r="C75" s="119"/>
      <c r="D75" s="119"/>
      <c r="E75" s="119"/>
      <c r="F75" s="119"/>
      <c r="G75" s="119"/>
      <c r="H75" s="123" t="str">
        <f t="shared" si="9"/>
        <v/>
      </c>
      <c r="I75" s="119"/>
      <c r="J75" s="119"/>
      <c r="K75" s="98" t="str">
        <f t="shared" si="10"/>
        <v/>
      </c>
      <c r="L75" s="2">
        <f t="shared" si="11"/>
        <v>30</v>
      </c>
      <c r="M75" s="9" t="s">
        <v>473</v>
      </c>
      <c r="O75" s="96" t="str">
        <f t="shared" si="12"/>
        <v xml:space="preserve"> </v>
      </c>
      <c r="Q75" s="97" t="str">
        <f t="shared" si="13"/>
        <v/>
      </c>
      <c r="R75" s="97" t="str">
        <f t="shared" si="13"/>
        <v/>
      </c>
      <c r="S75" s="97" t="str">
        <f t="shared" si="13"/>
        <v/>
      </c>
      <c r="T75" s="97" t="str">
        <f t="shared" si="13"/>
        <v/>
      </c>
      <c r="U75" s="97" t="str">
        <f t="shared" si="13"/>
        <v/>
      </c>
      <c r="V75" s="97" t="str">
        <f t="shared" si="13"/>
        <v/>
      </c>
      <c r="W75" s="96" t="str">
        <f t="shared" si="14"/>
        <v/>
      </c>
      <c r="X75" s="96" t="str">
        <f t="shared" si="14"/>
        <v/>
      </c>
    </row>
    <row r="76" spans="1:24" ht="21" hidden="1" customHeight="1">
      <c r="A76" s="119"/>
      <c r="B76" s="119"/>
      <c r="C76" s="119"/>
      <c r="D76" s="119"/>
      <c r="E76" s="119"/>
      <c r="F76" s="119"/>
      <c r="G76" s="119"/>
      <c r="H76" s="123" t="str">
        <f t="shared" si="9"/>
        <v/>
      </c>
      <c r="I76" s="119"/>
      <c r="J76" s="119"/>
      <c r="K76" s="98" t="str">
        <f t="shared" si="10"/>
        <v/>
      </c>
      <c r="L76" s="2">
        <f t="shared" si="11"/>
        <v>30</v>
      </c>
      <c r="M76" s="9" t="s">
        <v>518</v>
      </c>
      <c r="O76" s="96" t="str">
        <f t="shared" si="12"/>
        <v xml:space="preserve"> </v>
      </c>
      <c r="Q76" s="97" t="str">
        <f t="shared" si="13"/>
        <v/>
      </c>
      <c r="R76" s="97" t="str">
        <f t="shared" si="13"/>
        <v/>
      </c>
      <c r="S76" s="97" t="str">
        <f t="shared" si="13"/>
        <v/>
      </c>
      <c r="T76" s="97" t="str">
        <f t="shared" si="13"/>
        <v/>
      </c>
      <c r="U76" s="97" t="str">
        <f t="shared" si="13"/>
        <v/>
      </c>
      <c r="V76" s="97" t="str">
        <f t="shared" si="13"/>
        <v/>
      </c>
      <c r="W76" s="96" t="str">
        <f t="shared" si="14"/>
        <v/>
      </c>
      <c r="X76" s="96" t="str">
        <f t="shared" si="14"/>
        <v/>
      </c>
    </row>
    <row r="77" spans="1:24" ht="21" customHeight="1">
      <c r="A77" s="119"/>
      <c r="B77" s="119"/>
      <c r="C77" s="119"/>
      <c r="D77" s="119"/>
      <c r="E77" s="119"/>
      <c r="F77" s="119"/>
      <c r="G77" s="119"/>
      <c r="H77" s="123" t="str">
        <f t="shared" si="9"/>
        <v/>
      </c>
      <c r="I77" s="119"/>
      <c r="J77" s="119"/>
      <c r="K77" s="98" t="str">
        <f t="shared" si="10"/>
        <v/>
      </c>
      <c r="L77" s="2">
        <f t="shared" si="11"/>
        <v>30</v>
      </c>
      <c r="M77" s="9" t="s">
        <v>474</v>
      </c>
      <c r="O77" s="96" t="str">
        <f t="shared" si="12"/>
        <v xml:space="preserve"> </v>
      </c>
      <c r="Q77" s="97" t="str">
        <f t="shared" si="13"/>
        <v/>
      </c>
      <c r="R77" s="97" t="str">
        <f t="shared" si="13"/>
        <v/>
      </c>
      <c r="S77" s="97" t="str">
        <f t="shared" si="13"/>
        <v/>
      </c>
      <c r="T77" s="97" t="str">
        <f t="shared" si="13"/>
        <v/>
      </c>
      <c r="U77" s="97" t="str">
        <f t="shared" si="13"/>
        <v/>
      </c>
      <c r="V77" s="97" t="str">
        <f t="shared" si="13"/>
        <v/>
      </c>
      <c r="W77" s="96" t="str">
        <f t="shared" si="14"/>
        <v/>
      </c>
      <c r="X77" s="96" t="str">
        <f t="shared" si="14"/>
        <v/>
      </c>
    </row>
    <row r="78" spans="1:24" ht="21" hidden="1" customHeight="1">
      <c r="A78" s="119"/>
      <c r="B78" s="119"/>
      <c r="C78" s="119"/>
      <c r="D78" s="119"/>
      <c r="E78" s="119"/>
      <c r="F78" s="119"/>
      <c r="G78" s="119"/>
      <c r="H78" s="123" t="str">
        <f t="shared" si="9"/>
        <v/>
      </c>
      <c r="I78" s="119"/>
      <c r="J78" s="119"/>
      <c r="K78" s="98" t="str">
        <f t="shared" si="10"/>
        <v/>
      </c>
      <c r="L78" s="2">
        <f t="shared" si="11"/>
        <v>30</v>
      </c>
      <c r="M78" s="9" t="s">
        <v>519</v>
      </c>
      <c r="O78" s="96" t="str">
        <f t="shared" si="12"/>
        <v xml:space="preserve"> </v>
      </c>
      <c r="Q78" s="97" t="str">
        <f t="shared" si="13"/>
        <v/>
      </c>
      <c r="R78" s="97" t="str">
        <f t="shared" si="13"/>
        <v/>
      </c>
      <c r="S78" s="97" t="str">
        <f t="shared" si="13"/>
        <v/>
      </c>
      <c r="T78" s="97" t="str">
        <f t="shared" si="13"/>
        <v/>
      </c>
      <c r="U78" s="97" t="str">
        <f t="shared" si="13"/>
        <v/>
      </c>
      <c r="V78" s="97" t="str">
        <f t="shared" si="13"/>
        <v/>
      </c>
      <c r="W78" s="96" t="str">
        <f t="shared" si="14"/>
        <v/>
      </c>
      <c r="X78" s="96" t="str">
        <f t="shared" si="14"/>
        <v/>
      </c>
    </row>
    <row r="79" spans="1:24" ht="21" customHeight="1">
      <c r="A79" s="119"/>
      <c r="B79" s="119"/>
      <c r="C79" s="119"/>
      <c r="D79" s="119"/>
      <c r="E79" s="119"/>
      <c r="F79" s="119"/>
      <c r="G79" s="119"/>
      <c r="H79" s="123" t="str">
        <f t="shared" si="9"/>
        <v/>
      </c>
      <c r="I79" s="119"/>
      <c r="J79" s="119"/>
      <c r="K79" s="98" t="str">
        <f t="shared" si="10"/>
        <v/>
      </c>
      <c r="L79" s="2">
        <f t="shared" si="11"/>
        <v>30</v>
      </c>
      <c r="M79" s="9" t="s">
        <v>475</v>
      </c>
      <c r="O79" s="96" t="str">
        <f t="shared" si="12"/>
        <v xml:space="preserve"> </v>
      </c>
      <c r="Q79" s="97" t="str">
        <f t="shared" si="13"/>
        <v/>
      </c>
      <c r="R79" s="97" t="str">
        <f t="shared" si="13"/>
        <v/>
      </c>
      <c r="S79" s="97" t="str">
        <f t="shared" si="13"/>
        <v/>
      </c>
      <c r="T79" s="97" t="str">
        <f t="shared" si="13"/>
        <v/>
      </c>
      <c r="U79" s="97" t="str">
        <f t="shared" si="13"/>
        <v/>
      </c>
      <c r="V79" s="97" t="str">
        <f t="shared" si="13"/>
        <v/>
      </c>
      <c r="W79" s="96" t="str">
        <f t="shared" si="14"/>
        <v/>
      </c>
      <c r="X79" s="96" t="str">
        <f t="shared" si="14"/>
        <v/>
      </c>
    </row>
    <row r="80" spans="1:24" ht="21" hidden="1" customHeight="1">
      <c r="A80" s="119"/>
      <c r="B80" s="119"/>
      <c r="C80" s="119"/>
      <c r="D80" s="119"/>
      <c r="E80" s="119"/>
      <c r="F80" s="119"/>
      <c r="G80" s="119"/>
      <c r="H80" s="123" t="str">
        <f t="shared" si="9"/>
        <v/>
      </c>
      <c r="I80" s="119"/>
      <c r="J80" s="119"/>
      <c r="K80" s="98" t="str">
        <f t="shared" si="10"/>
        <v/>
      </c>
      <c r="L80" s="2">
        <f t="shared" si="11"/>
        <v>30</v>
      </c>
      <c r="M80" s="9" t="s">
        <v>520</v>
      </c>
      <c r="O80" s="96" t="str">
        <f t="shared" si="12"/>
        <v xml:space="preserve"> </v>
      </c>
      <c r="Q80" s="97" t="str">
        <f t="shared" si="13"/>
        <v/>
      </c>
      <c r="R80" s="97" t="str">
        <f t="shared" si="13"/>
        <v/>
      </c>
      <c r="S80" s="97" t="str">
        <f t="shared" si="13"/>
        <v/>
      </c>
      <c r="T80" s="97" t="str">
        <f t="shared" si="13"/>
        <v/>
      </c>
      <c r="U80" s="97" t="str">
        <f t="shared" si="13"/>
        <v/>
      </c>
      <c r="V80" s="97" t="str">
        <f t="shared" si="13"/>
        <v/>
      </c>
      <c r="W80" s="96" t="str">
        <f t="shared" si="14"/>
        <v/>
      </c>
      <c r="X80" s="96" t="str">
        <f t="shared" si="14"/>
        <v/>
      </c>
    </row>
    <row r="81" spans="1:24" ht="21" customHeight="1">
      <c r="A81" s="119"/>
      <c r="B81" s="119"/>
      <c r="C81" s="119"/>
      <c r="D81" s="119"/>
      <c r="E81" s="119"/>
      <c r="F81" s="119"/>
      <c r="G81" s="119"/>
      <c r="H81" s="123" t="str">
        <f t="shared" si="9"/>
        <v/>
      </c>
      <c r="I81" s="119"/>
      <c r="J81" s="119"/>
      <c r="K81" s="98" t="str">
        <f t="shared" si="10"/>
        <v/>
      </c>
      <c r="L81" s="2">
        <f t="shared" si="11"/>
        <v>30</v>
      </c>
      <c r="M81" s="9" t="s">
        <v>476</v>
      </c>
      <c r="O81" s="96" t="str">
        <f t="shared" si="12"/>
        <v xml:space="preserve"> </v>
      </c>
      <c r="Q81" s="97" t="str">
        <f t="shared" si="13"/>
        <v/>
      </c>
      <c r="R81" s="97" t="str">
        <f t="shared" si="13"/>
        <v/>
      </c>
      <c r="S81" s="97" t="str">
        <f t="shared" si="13"/>
        <v/>
      </c>
      <c r="T81" s="97" t="str">
        <f t="shared" si="13"/>
        <v/>
      </c>
      <c r="U81" s="97" t="str">
        <f t="shared" si="13"/>
        <v/>
      </c>
      <c r="V81" s="97" t="str">
        <f t="shared" si="13"/>
        <v/>
      </c>
      <c r="W81" s="96" t="str">
        <f t="shared" si="14"/>
        <v/>
      </c>
      <c r="X81" s="96" t="str">
        <f t="shared" si="14"/>
        <v/>
      </c>
    </row>
    <row r="82" spans="1:24" ht="21" hidden="1" customHeight="1">
      <c r="A82" s="119"/>
      <c r="B82" s="119"/>
      <c r="C82" s="119"/>
      <c r="D82" s="119"/>
      <c r="E82" s="119"/>
      <c r="F82" s="119"/>
      <c r="G82" s="119"/>
      <c r="H82" s="123" t="str">
        <f t="shared" si="9"/>
        <v/>
      </c>
      <c r="I82" s="119"/>
      <c r="J82" s="119"/>
      <c r="K82" s="98" t="str">
        <f t="shared" si="10"/>
        <v/>
      </c>
      <c r="L82" s="2">
        <f t="shared" si="11"/>
        <v>30</v>
      </c>
      <c r="M82" s="9" t="s">
        <v>521</v>
      </c>
      <c r="O82" s="96" t="str">
        <f t="shared" si="12"/>
        <v xml:space="preserve"> </v>
      </c>
      <c r="Q82" s="97" t="str">
        <f t="shared" si="13"/>
        <v/>
      </c>
      <c r="R82" s="97" t="str">
        <f t="shared" si="13"/>
        <v/>
      </c>
      <c r="S82" s="97" t="str">
        <f t="shared" si="13"/>
        <v/>
      </c>
      <c r="T82" s="97" t="str">
        <f t="shared" si="13"/>
        <v/>
      </c>
      <c r="U82" s="97" t="str">
        <f t="shared" si="13"/>
        <v/>
      </c>
      <c r="V82" s="97" t="str">
        <f t="shared" si="13"/>
        <v/>
      </c>
      <c r="W82" s="96" t="str">
        <f t="shared" si="14"/>
        <v/>
      </c>
      <c r="X82" s="96" t="str">
        <f t="shared" si="14"/>
        <v/>
      </c>
    </row>
    <row r="83" spans="1:24" ht="21" customHeight="1">
      <c r="A83" s="119"/>
      <c r="B83" s="119"/>
      <c r="C83" s="119"/>
      <c r="D83" s="119"/>
      <c r="E83" s="119"/>
      <c r="F83" s="119"/>
      <c r="G83" s="119"/>
      <c r="H83" s="123" t="str">
        <f t="shared" si="9"/>
        <v/>
      </c>
      <c r="I83" s="119"/>
      <c r="J83" s="119"/>
      <c r="K83" s="98" t="str">
        <f t="shared" si="10"/>
        <v/>
      </c>
      <c r="L83" s="2">
        <f t="shared" si="11"/>
        <v>30</v>
      </c>
      <c r="M83" s="9" t="s">
        <v>477</v>
      </c>
      <c r="O83" s="96" t="str">
        <f t="shared" si="12"/>
        <v xml:space="preserve"> </v>
      </c>
      <c r="Q83" s="97" t="str">
        <f t="shared" si="13"/>
        <v/>
      </c>
      <c r="R83" s="97" t="str">
        <f t="shared" si="13"/>
        <v/>
      </c>
      <c r="S83" s="97" t="str">
        <f t="shared" si="13"/>
        <v/>
      </c>
      <c r="T83" s="97" t="str">
        <f t="shared" si="13"/>
        <v/>
      </c>
      <c r="U83" s="97" t="str">
        <f t="shared" si="13"/>
        <v/>
      </c>
      <c r="V83" s="97" t="str">
        <f t="shared" si="13"/>
        <v/>
      </c>
      <c r="W83" s="96" t="str">
        <f t="shared" si="14"/>
        <v/>
      </c>
      <c r="X83" s="96" t="str">
        <f t="shared" si="14"/>
        <v/>
      </c>
    </row>
    <row r="84" spans="1:24" ht="21" hidden="1" customHeight="1">
      <c r="A84" s="119"/>
      <c r="B84" s="119"/>
      <c r="C84" s="119"/>
      <c r="D84" s="119"/>
      <c r="E84" s="119"/>
      <c r="F84" s="119"/>
      <c r="G84" s="119"/>
      <c r="H84" s="123" t="str">
        <f t="shared" si="9"/>
        <v/>
      </c>
      <c r="I84" s="119"/>
      <c r="J84" s="119"/>
      <c r="K84" s="98" t="str">
        <f t="shared" si="10"/>
        <v/>
      </c>
      <c r="L84" s="2">
        <f t="shared" si="11"/>
        <v>30</v>
      </c>
      <c r="M84" s="9" t="s">
        <v>522</v>
      </c>
      <c r="O84" s="96" t="str">
        <f t="shared" si="12"/>
        <v xml:space="preserve"> </v>
      </c>
      <c r="Q84" s="97" t="str">
        <f t="shared" si="13"/>
        <v/>
      </c>
      <c r="R84" s="97" t="str">
        <f t="shared" si="13"/>
        <v/>
      </c>
      <c r="S84" s="97" t="str">
        <f t="shared" si="13"/>
        <v/>
      </c>
      <c r="T84" s="97" t="str">
        <f t="shared" si="13"/>
        <v/>
      </c>
      <c r="U84" s="97" t="str">
        <f t="shared" si="13"/>
        <v/>
      </c>
      <c r="V84" s="97" t="str">
        <f t="shared" si="13"/>
        <v/>
      </c>
      <c r="W84" s="96" t="str">
        <f t="shared" si="14"/>
        <v/>
      </c>
      <c r="X84" s="96" t="str">
        <f t="shared" si="14"/>
        <v/>
      </c>
    </row>
    <row r="85" spans="1:24" ht="21" customHeight="1">
      <c r="A85" s="119"/>
      <c r="B85" s="119"/>
      <c r="C85" s="119"/>
      <c r="D85" s="119"/>
      <c r="E85" s="119"/>
      <c r="F85" s="119"/>
      <c r="G85" s="119"/>
      <c r="H85" s="123" t="str">
        <f t="shared" si="9"/>
        <v/>
      </c>
      <c r="I85" s="119"/>
      <c r="J85" s="119"/>
      <c r="K85" s="98" t="str">
        <f t="shared" si="10"/>
        <v/>
      </c>
      <c r="L85" s="2">
        <f t="shared" si="11"/>
        <v>30</v>
      </c>
      <c r="M85" s="9" t="s">
        <v>478</v>
      </c>
      <c r="O85" s="96" t="str">
        <f t="shared" si="12"/>
        <v xml:space="preserve"> </v>
      </c>
      <c r="Q85" s="97" t="str">
        <f t="shared" si="13"/>
        <v/>
      </c>
      <c r="R85" s="97" t="str">
        <f t="shared" si="13"/>
        <v/>
      </c>
      <c r="S85" s="97" t="str">
        <f t="shared" si="13"/>
        <v/>
      </c>
      <c r="T85" s="97" t="str">
        <f t="shared" si="13"/>
        <v/>
      </c>
      <c r="U85" s="97" t="str">
        <f t="shared" si="13"/>
        <v/>
      </c>
      <c r="V85" s="97" t="str">
        <f t="shared" si="13"/>
        <v/>
      </c>
      <c r="W85" s="96" t="str">
        <f t="shared" si="14"/>
        <v/>
      </c>
      <c r="X85" s="96" t="str">
        <f t="shared" si="14"/>
        <v/>
      </c>
    </row>
    <row r="86" spans="1:24" ht="21" hidden="1" customHeight="1">
      <c r="A86" s="119"/>
      <c r="B86" s="119"/>
      <c r="C86" s="119"/>
      <c r="D86" s="119"/>
      <c r="E86" s="119"/>
      <c r="F86" s="119"/>
      <c r="G86" s="119"/>
      <c r="H86" s="123" t="str">
        <f t="shared" si="9"/>
        <v/>
      </c>
      <c r="I86" s="119"/>
      <c r="J86" s="119"/>
      <c r="K86" s="98" t="str">
        <f t="shared" si="10"/>
        <v/>
      </c>
      <c r="L86" s="2">
        <f t="shared" si="11"/>
        <v>30</v>
      </c>
      <c r="M86" s="9" t="s">
        <v>523</v>
      </c>
      <c r="O86" s="96" t="str">
        <f t="shared" si="12"/>
        <v xml:space="preserve"> </v>
      </c>
      <c r="Q86" s="97" t="str">
        <f t="shared" si="13"/>
        <v/>
      </c>
      <c r="R86" s="97" t="str">
        <f t="shared" si="13"/>
        <v/>
      </c>
      <c r="S86" s="97" t="str">
        <f t="shared" si="13"/>
        <v/>
      </c>
      <c r="T86" s="97" t="str">
        <f t="shared" si="13"/>
        <v/>
      </c>
      <c r="U86" s="97" t="str">
        <f t="shared" si="13"/>
        <v/>
      </c>
      <c r="V86" s="97" t="str">
        <f t="shared" si="13"/>
        <v/>
      </c>
      <c r="W86" s="96" t="str">
        <f t="shared" si="14"/>
        <v/>
      </c>
      <c r="X86" s="96" t="str">
        <f t="shared" si="14"/>
        <v/>
      </c>
    </row>
    <row r="87" spans="1:24" ht="21" customHeight="1">
      <c r="A87" s="119"/>
      <c r="B87" s="119"/>
      <c r="C87" s="119"/>
      <c r="D87" s="119"/>
      <c r="E87" s="119"/>
      <c r="F87" s="119"/>
      <c r="G87" s="119"/>
      <c r="H87" s="123" t="str">
        <f t="shared" si="9"/>
        <v/>
      </c>
      <c r="I87" s="119"/>
      <c r="J87" s="119"/>
      <c r="K87" s="98" t="str">
        <f t="shared" si="10"/>
        <v/>
      </c>
      <c r="L87" s="2">
        <f t="shared" si="11"/>
        <v>30</v>
      </c>
      <c r="M87" s="9" t="s">
        <v>479</v>
      </c>
      <c r="O87" s="96" t="str">
        <f t="shared" si="12"/>
        <v xml:space="preserve"> </v>
      </c>
      <c r="Q87" s="97" t="str">
        <f t="shared" si="13"/>
        <v/>
      </c>
      <c r="R87" s="97" t="str">
        <f t="shared" si="13"/>
        <v/>
      </c>
      <c r="S87" s="97" t="str">
        <f t="shared" si="13"/>
        <v/>
      </c>
      <c r="T87" s="97" t="str">
        <f t="shared" si="13"/>
        <v/>
      </c>
      <c r="U87" s="97" t="str">
        <f t="shared" si="13"/>
        <v/>
      </c>
      <c r="V87" s="97" t="str">
        <f t="shared" si="13"/>
        <v/>
      </c>
      <c r="W87" s="96" t="str">
        <f t="shared" si="14"/>
        <v/>
      </c>
      <c r="X87" s="96" t="str">
        <f t="shared" si="14"/>
        <v/>
      </c>
    </row>
    <row r="88" spans="1:24" ht="21" hidden="1" customHeight="1">
      <c r="A88" s="119"/>
      <c r="B88" s="119"/>
      <c r="C88" s="119"/>
      <c r="D88" s="119"/>
      <c r="E88" s="119"/>
      <c r="F88" s="119"/>
      <c r="G88" s="119"/>
      <c r="H88" s="123" t="str">
        <f t="shared" si="9"/>
        <v/>
      </c>
      <c r="I88" s="119"/>
      <c r="J88" s="119"/>
      <c r="K88" s="98" t="str">
        <f t="shared" si="10"/>
        <v/>
      </c>
      <c r="L88" s="2">
        <f t="shared" si="11"/>
        <v>30</v>
      </c>
      <c r="M88" s="9" t="s">
        <v>524</v>
      </c>
      <c r="O88" s="96" t="str">
        <f t="shared" si="12"/>
        <v xml:space="preserve"> </v>
      </c>
      <c r="Q88" s="97" t="str">
        <f t="shared" si="13"/>
        <v/>
      </c>
      <c r="R88" s="97" t="str">
        <f t="shared" si="13"/>
        <v/>
      </c>
      <c r="S88" s="97" t="str">
        <f t="shared" si="13"/>
        <v/>
      </c>
      <c r="T88" s="97" t="str">
        <f t="shared" si="13"/>
        <v/>
      </c>
      <c r="U88" s="97" t="str">
        <f t="shared" si="13"/>
        <v/>
      </c>
      <c r="V88" s="97" t="str">
        <f t="shared" si="13"/>
        <v/>
      </c>
      <c r="W88" s="96" t="str">
        <f t="shared" si="14"/>
        <v/>
      </c>
      <c r="X88" s="96" t="str">
        <f t="shared" si="14"/>
        <v/>
      </c>
    </row>
    <row r="89" spans="1:24" ht="13.5">
      <c r="A89" s="117"/>
      <c r="B89" s="117"/>
      <c r="C89" s="117"/>
      <c r="D89" s="117"/>
      <c r="E89" s="117"/>
      <c r="F89" s="117"/>
      <c r="G89" s="117"/>
      <c r="H89" s="124"/>
      <c r="I89" s="117"/>
      <c r="J89" s="117"/>
      <c r="K89" s="46"/>
    </row>
    <row r="90" spans="1:24" ht="21" customHeight="1"/>
    <row r="91" spans="1:24" ht="21" customHeight="1"/>
    <row r="92" spans="1:24" ht="21" customHeight="1"/>
    <row r="93" spans="1:24" ht="21" customHeight="1"/>
    <row r="94" spans="1:24" ht="21" customHeight="1"/>
    <row r="95" spans="1:24" ht="21" customHeight="1"/>
    <row r="96" spans="1:24"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row r="352" ht="21" customHeight="1"/>
    <row r="353" ht="21" customHeight="1"/>
    <row r="354" ht="21" customHeight="1"/>
    <row r="355" ht="21" customHeight="1"/>
    <row r="356" ht="21" customHeight="1"/>
    <row r="357" ht="21" customHeight="1"/>
    <row r="358" ht="21" customHeight="1"/>
    <row r="359" ht="21" customHeight="1"/>
    <row r="360" ht="21" customHeight="1"/>
    <row r="361" ht="21" customHeight="1"/>
    <row r="362" ht="21" customHeight="1"/>
    <row r="363" ht="21" customHeight="1"/>
    <row r="364" ht="21" customHeight="1"/>
    <row r="365" ht="21" customHeight="1"/>
    <row r="366" ht="21" customHeight="1"/>
    <row r="367" ht="21" customHeight="1"/>
    <row r="368" ht="21" customHeight="1"/>
    <row r="369" ht="21" customHeight="1"/>
    <row r="370" ht="21" customHeight="1"/>
    <row r="371" ht="21" customHeight="1"/>
    <row r="372" ht="21" customHeight="1"/>
    <row r="373" ht="21" customHeight="1"/>
    <row r="374" ht="21" customHeight="1"/>
    <row r="375" ht="21" customHeight="1"/>
    <row r="376" ht="21" customHeight="1"/>
    <row r="377" ht="21" customHeight="1"/>
    <row r="378" ht="21" customHeight="1"/>
    <row r="379" ht="21" customHeight="1"/>
    <row r="380" ht="21" customHeight="1"/>
    <row r="381" ht="21" customHeight="1"/>
    <row r="382" ht="21" customHeight="1"/>
    <row r="383" ht="21" customHeight="1"/>
    <row r="384" ht="21" customHeight="1"/>
    <row r="385" ht="21" customHeight="1"/>
    <row r="386" ht="21" customHeight="1"/>
    <row r="387" ht="21" customHeight="1"/>
    <row r="388" ht="21" customHeight="1"/>
    <row r="389" ht="21" customHeight="1"/>
    <row r="390" ht="21" customHeight="1"/>
    <row r="391" ht="21" customHeight="1"/>
    <row r="392" ht="21" customHeight="1"/>
    <row r="393" ht="21" customHeight="1"/>
    <row r="394" ht="21" customHeight="1"/>
    <row r="395" ht="21" customHeight="1"/>
    <row r="396" ht="21" customHeight="1"/>
    <row r="397" ht="21" customHeight="1"/>
    <row r="398" ht="21" customHeight="1"/>
    <row r="399" ht="21" customHeight="1"/>
    <row r="400" ht="21" customHeight="1"/>
    <row r="401" ht="21" customHeight="1"/>
    <row r="402" ht="21" customHeight="1"/>
    <row r="403" ht="21" customHeight="1"/>
    <row r="404" ht="21" customHeight="1"/>
    <row r="405" ht="21" customHeight="1"/>
    <row r="406" ht="21" customHeight="1"/>
    <row r="407" ht="21" customHeight="1"/>
    <row r="408" ht="21" customHeight="1"/>
    <row r="409" ht="21" customHeight="1"/>
    <row r="410" ht="21" customHeight="1"/>
    <row r="411" ht="21" customHeight="1"/>
    <row r="412" ht="21" customHeight="1"/>
    <row r="413" ht="21" customHeight="1"/>
    <row r="414" ht="21" customHeight="1"/>
    <row r="415" ht="21" customHeight="1"/>
    <row r="416" ht="21" customHeight="1"/>
    <row r="417" ht="21" customHeight="1"/>
    <row r="418" ht="21" customHeight="1"/>
    <row r="419" ht="21" customHeight="1"/>
    <row r="420" ht="21" customHeight="1"/>
    <row r="421" ht="21" customHeight="1"/>
    <row r="422" ht="21" customHeight="1"/>
    <row r="423" ht="21" customHeight="1"/>
    <row r="424" ht="21" customHeight="1"/>
    <row r="425" ht="21" customHeight="1"/>
    <row r="426" ht="21" customHeight="1"/>
    <row r="427" ht="21" customHeight="1"/>
    <row r="428" ht="21" customHeight="1"/>
    <row r="429" ht="21" customHeight="1"/>
    <row r="430" ht="21" customHeight="1"/>
    <row r="431" ht="21" customHeight="1"/>
    <row r="432" ht="21" customHeight="1"/>
    <row r="433" ht="21" customHeight="1"/>
    <row r="434" ht="21" customHeight="1"/>
    <row r="435" ht="21" customHeight="1"/>
    <row r="436" ht="21" customHeight="1"/>
    <row r="437" ht="21" customHeight="1"/>
    <row r="438" ht="21" customHeight="1"/>
    <row r="439" ht="21" customHeight="1"/>
    <row r="440" ht="21" customHeight="1"/>
    <row r="441" ht="21" customHeight="1"/>
    <row r="442" ht="21" customHeight="1"/>
    <row r="443" ht="21" customHeight="1"/>
    <row r="444" ht="21" customHeight="1"/>
    <row r="445" ht="21" customHeight="1"/>
    <row r="446" ht="21" customHeight="1"/>
    <row r="447" ht="21" customHeight="1"/>
    <row r="448" ht="21" customHeight="1"/>
    <row r="449" ht="21" customHeight="1"/>
    <row r="450" ht="21" customHeight="1"/>
    <row r="451" ht="21" customHeight="1"/>
    <row r="452" ht="21" customHeight="1"/>
    <row r="453" ht="21" customHeight="1"/>
    <row r="454" ht="21" customHeight="1"/>
    <row r="455" ht="21" customHeight="1"/>
    <row r="456" ht="21" customHeight="1"/>
    <row r="457" ht="21" customHeight="1"/>
    <row r="458" ht="21" customHeight="1"/>
    <row r="459" ht="21" customHeight="1"/>
    <row r="460" ht="21" customHeight="1"/>
    <row r="461" ht="21" customHeight="1"/>
    <row r="462" ht="21" customHeight="1"/>
    <row r="463" ht="21" customHeight="1"/>
    <row r="464" ht="21" customHeight="1"/>
    <row r="465" ht="21" customHeight="1"/>
    <row r="466" ht="21" customHeight="1"/>
    <row r="467" ht="21" customHeight="1"/>
    <row r="468" ht="21" customHeight="1"/>
    <row r="469" ht="21" customHeight="1"/>
    <row r="470" ht="21" customHeight="1"/>
    <row r="471" ht="21" customHeight="1"/>
    <row r="472" ht="21" customHeight="1"/>
    <row r="473" ht="21" customHeight="1"/>
    <row r="474" ht="21" customHeight="1"/>
    <row r="475" ht="21" customHeight="1"/>
    <row r="476" ht="21" customHeight="1"/>
    <row r="477" ht="21" customHeight="1"/>
    <row r="478" ht="21" customHeight="1"/>
    <row r="479" ht="21" customHeight="1"/>
    <row r="480" ht="21" customHeight="1"/>
    <row r="481" ht="21" customHeight="1"/>
    <row r="482" ht="21" customHeight="1"/>
    <row r="483" ht="21" customHeight="1"/>
    <row r="484" ht="21" customHeight="1"/>
    <row r="485" ht="21" customHeight="1"/>
    <row r="486" ht="21" customHeight="1"/>
    <row r="487" ht="21" customHeight="1"/>
    <row r="488" ht="21" customHeight="1"/>
    <row r="489" ht="21" customHeight="1"/>
    <row r="490" ht="21" customHeight="1"/>
    <row r="491" ht="21" customHeight="1"/>
    <row r="492" ht="21" customHeight="1"/>
    <row r="493" ht="21" customHeight="1"/>
    <row r="494" ht="21" customHeight="1"/>
    <row r="495" ht="21" customHeight="1"/>
    <row r="496" ht="21" customHeight="1"/>
    <row r="497" ht="21" customHeight="1"/>
    <row r="498" ht="21" customHeight="1"/>
    <row r="499" ht="21" customHeight="1"/>
    <row r="500" ht="21" customHeight="1"/>
    <row r="501" ht="21" customHeight="1"/>
    <row r="502" ht="21" customHeight="1"/>
    <row r="503" ht="21" customHeight="1"/>
    <row r="504" ht="21" customHeight="1"/>
    <row r="505" ht="21" customHeight="1"/>
    <row r="506" ht="21" customHeight="1"/>
    <row r="507" ht="21" customHeight="1"/>
    <row r="508" ht="21" customHeight="1"/>
    <row r="509" ht="21" customHeight="1"/>
    <row r="510" ht="21" customHeight="1"/>
    <row r="511" ht="21" customHeight="1"/>
    <row r="512" ht="21" customHeight="1"/>
    <row r="513" ht="21" customHeight="1"/>
    <row r="514" ht="21" customHeight="1"/>
    <row r="515" ht="21" customHeight="1"/>
    <row r="516" ht="21" customHeight="1"/>
    <row r="517" ht="21" customHeight="1"/>
    <row r="518" ht="21" customHeight="1"/>
    <row r="519" ht="21" customHeight="1"/>
    <row r="520" ht="21" customHeight="1"/>
    <row r="521" ht="21" customHeight="1"/>
    <row r="522" ht="21" customHeight="1"/>
    <row r="523" ht="21" customHeight="1"/>
    <row r="524" ht="21" customHeight="1"/>
    <row r="525" ht="21" customHeight="1"/>
    <row r="526" ht="21" customHeight="1"/>
    <row r="527" ht="21" customHeight="1"/>
    <row r="528" ht="21" customHeight="1"/>
    <row r="529" ht="21" customHeight="1"/>
    <row r="530" ht="21" customHeight="1"/>
    <row r="531" ht="21" customHeight="1"/>
    <row r="532" ht="21" customHeight="1"/>
    <row r="533" ht="21" customHeight="1"/>
    <row r="534" ht="21" customHeight="1"/>
    <row r="535" ht="21" customHeight="1"/>
    <row r="536" ht="21" customHeight="1"/>
    <row r="537" ht="21" customHeight="1"/>
    <row r="538" ht="21" customHeight="1"/>
    <row r="539" ht="21" customHeight="1"/>
    <row r="540" ht="21" customHeight="1"/>
    <row r="541" ht="21" customHeight="1"/>
    <row r="542" ht="21" customHeight="1"/>
    <row r="543" ht="21" customHeight="1"/>
    <row r="544" ht="21" customHeight="1"/>
    <row r="545" ht="21" customHeight="1"/>
    <row r="546" ht="21" customHeight="1"/>
    <row r="547" ht="21" customHeight="1"/>
    <row r="548" ht="21" customHeight="1"/>
    <row r="549" ht="21" customHeight="1"/>
    <row r="550" ht="21" customHeight="1"/>
    <row r="551" ht="21" customHeight="1"/>
    <row r="552" ht="21" customHeight="1"/>
    <row r="553" ht="21" customHeight="1"/>
    <row r="554" ht="21" customHeight="1"/>
    <row r="555" ht="21" customHeight="1"/>
    <row r="556" ht="21" customHeight="1"/>
    <row r="557" ht="21" customHeight="1"/>
    <row r="558" ht="21" customHeight="1"/>
    <row r="559" ht="21" customHeight="1"/>
    <row r="560" ht="21" customHeight="1"/>
    <row r="561" ht="21" customHeight="1"/>
    <row r="562" ht="21" customHeight="1"/>
    <row r="563" ht="21" customHeight="1"/>
    <row r="564" ht="21" customHeight="1"/>
    <row r="565" ht="21" customHeight="1"/>
    <row r="566" ht="21" customHeight="1"/>
    <row r="567" ht="21" customHeight="1"/>
    <row r="568" ht="21" customHeight="1"/>
    <row r="569" ht="21" customHeight="1"/>
    <row r="570" ht="21" customHeight="1"/>
    <row r="571" ht="21" customHeight="1"/>
    <row r="572" ht="21" customHeight="1"/>
    <row r="573" ht="21" customHeight="1"/>
    <row r="574" ht="21" customHeight="1"/>
    <row r="575" ht="21" customHeight="1"/>
    <row r="576" ht="21" customHeight="1"/>
    <row r="577" ht="21" customHeight="1"/>
    <row r="578" ht="21" customHeight="1"/>
    <row r="579" ht="21" customHeight="1"/>
    <row r="580" ht="21" customHeight="1"/>
    <row r="581" ht="21" customHeight="1"/>
    <row r="582" ht="21" customHeight="1"/>
    <row r="583" ht="21" customHeight="1"/>
    <row r="584" ht="21" customHeight="1"/>
    <row r="585" ht="21" customHeight="1"/>
    <row r="586" ht="21" customHeight="1"/>
    <row r="587" ht="21" customHeight="1"/>
    <row r="588" ht="21" customHeight="1"/>
    <row r="589" ht="21" customHeight="1"/>
    <row r="590" ht="21" customHeight="1"/>
    <row r="591" ht="21" customHeight="1"/>
    <row r="592" ht="21" customHeight="1"/>
    <row r="593" ht="21" customHeight="1"/>
    <row r="594" ht="21" customHeight="1"/>
    <row r="595" ht="21" customHeight="1"/>
    <row r="596" ht="21" customHeight="1"/>
    <row r="597" ht="21" customHeight="1"/>
    <row r="598" ht="21" customHeight="1"/>
    <row r="599" ht="21" customHeight="1"/>
    <row r="600" ht="21" customHeight="1"/>
    <row r="601" ht="21" customHeight="1"/>
    <row r="602" ht="21" customHeight="1"/>
    <row r="603" ht="21" customHeight="1"/>
    <row r="604" ht="21" customHeight="1"/>
    <row r="605" ht="21" customHeight="1"/>
    <row r="606" ht="21" customHeight="1"/>
    <row r="607" ht="21" customHeight="1"/>
    <row r="608" ht="21" customHeight="1"/>
    <row r="609" ht="21" customHeight="1"/>
    <row r="610" ht="21" customHeight="1"/>
    <row r="611" ht="21" customHeight="1"/>
    <row r="612" ht="21" customHeight="1"/>
    <row r="613" ht="21" customHeight="1"/>
    <row r="614" ht="21" customHeight="1"/>
    <row r="615" ht="21" customHeight="1"/>
    <row r="616" ht="21" customHeight="1"/>
    <row r="617" ht="21" customHeight="1"/>
    <row r="618" ht="21" customHeight="1"/>
    <row r="619" ht="21" customHeight="1"/>
    <row r="620" ht="21" customHeight="1"/>
    <row r="621" ht="21" customHeight="1"/>
    <row r="622" ht="21" customHeight="1"/>
    <row r="623" ht="21" customHeight="1"/>
    <row r="624" ht="21" customHeight="1"/>
    <row r="625" ht="21" customHeight="1"/>
    <row r="626" ht="21" customHeight="1"/>
    <row r="627" ht="21" customHeight="1"/>
    <row r="628" ht="21" customHeight="1"/>
    <row r="629" ht="21" customHeight="1"/>
    <row r="630" ht="21" customHeight="1"/>
    <row r="631" ht="21" customHeight="1"/>
    <row r="632" ht="21" customHeight="1"/>
    <row r="633" ht="21" customHeight="1"/>
    <row r="634" ht="21" customHeight="1"/>
    <row r="635" ht="21" customHeight="1"/>
    <row r="636" ht="21" customHeight="1"/>
    <row r="637" ht="21" customHeight="1"/>
    <row r="638" ht="21" customHeight="1"/>
    <row r="639" ht="21" customHeight="1"/>
    <row r="640" ht="21" customHeight="1"/>
    <row r="641" ht="21" customHeight="1"/>
    <row r="642" ht="21" customHeight="1"/>
    <row r="643" ht="21" customHeight="1"/>
    <row r="644" ht="21" customHeight="1"/>
    <row r="645" ht="21" customHeight="1"/>
    <row r="646" ht="21" customHeight="1"/>
    <row r="647" ht="21" customHeight="1"/>
    <row r="648" ht="21" customHeight="1"/>
    <row r="649" ht="21" customHeight="1"/>
    <row r="650" ht="21" customHeight="1"/>
    <row r="651" ht="21" customHeight="1"/>
    <row r="652" ht="21" customHeight="1"/>
    <row r="653" ht="21" customHeight="1"/>
    <row r="654" ht="21" customHeight="1"/>
    <row r="655" ht="21" customHeight="1"/>
    <row r="656" ht="21" customHeight="1"/>
    <row r="657" ht="21" customHeight="1"/>
    <row r="658" ht="21" customHeight="1"/>
    <row r="659" ht="21" customHeight="1"/>
    <row r="660" ht="21" customHeight="1"/>
    <row r="661" ht="21" customHeight="1"/>
    <row r="662" ht="21" customHeight="1"/>
    <row r="663" ht="21" customHeight="1"/>
    <row r="664" ht="21" customHeight="1"/>
    <row r="665" ht="21" customHeight="1"/>
    <row r="666" ht="21" customHeight="1"/>
    <row r="667" ht="21" customHeight="1"/>
    <row r="668" ht="21" customHeight="1"/>
    <row r="669" ht="21" customHeight="1"/>
    <row r="670" ht="21" customHeight="1"/>
    <row r="671" ht="21" customHeight="1"/>
    <row r="672" ht="21" customHeight="1"/>
    <row r="673" ht="21" customHeight="1"/>
    <row r="674" ht="21" customHeight="1"/>
    <row r="675" ht="21" customHeight="1"/>
    <row r="676" ht="21" customHeight="1"/>
    <row r="677" ht="21" customHeight="1"/>
    <row r="678" ht="21" customHeight="1"/>
    <row r="679" ht="21" customHeight="1"/>
    <row r="680" ht="21" customHeight="1"/>
    <row r="681" ht="21" customHeight="1"/>
    <row r="682" ht="21" customHeight="1"/>
    <row r="683" ht="21" customHeight="1"/>
    <row r="684" ht="21" customHeight="1"/>
    <row r="685" ht="21" customHeight="1"/>
    <row r="686" ht="21" customHeight="1"/>
    <row r="687" ht="21" customHeight="1"/>
    <row r="688" ht="21" customHeight="1"/>
    <row r="689" ht="21" customHeight="1"/>
    <row r="690" ht="21" customHeight="1"/>
    <row r="691" ht="21" customHeight="1"/>
    <row r="692" ht="21" customHeight="1"/>
    <row r="693" ht="21" customHeight="1"/>
    <row r="694" ht="21" customHeight="1"/>
    <row r="695" ht="21" customHeight="1"/>
    <row r="696" ht="21" customHeight="1"/>
    <row r="697" ht="21" customHeight="1"/>
    <row r="698" ht="21" customHeight="1"/>
    <row r="699" ht="21" customHeight="1"/>
    <row r="700" ht="21" customHeight="1"/>
    <row r="701" ht="21" customHeight="1"/>
    <row r="702" ht="21" customHeight="1"/>
    <row r="703" ht="21" customHeight="1"/>
    <row r="704" ht="21" customHeight="1"/>
    <row r="705" ht="21" customHeight="1"/>
    <row r="706" ht="21" customHeight="1"/>
    <row r="707" ht="21" customHeight="1"/>
    <row r="708" ht="21" customHeight="1"/>
    <row r="709" ht="21" customHeight="1"/>
    <row r="710" ht="21" customHeight="1"/>
    <row r="711" ht="21" customHeight="1"/>
    <row r="712" ht="21" customHeight="1"/>
    <row r="713" ht="21" customHeight="1"/>
    <row r="714" ht="21" customHeight="1"/>
    <row r="715" ht="21" customHeight="1"/>
    <row r="716" ht="21" customHeight="1"/>
    <row r="717" ht="21" customHeight="1"/>
    <row r="718" ht="21" customHeight="1"/>
    <row r="719" ht="21" customHeight="1"/>
    <row r="720" ht="21" customHeight="1"/>
    <row r="721" ht="21" customHeight="1"/>
    <row r="722" ht="21" customHeight="1"/>
    <row r="723" ht="21" customHeight="1"/>
    <row r="724" ht="21" customHeight="1"/>
    <row r="725" ht="21" customHeight="1"/>
    <row r="726" ht="21" customHeight="1"/>
    <row r="727" ht="21" customHeight="1"/>
    <row r="728" ht="21" customHeight="1"/>
    <row r="729" ht="21" customHeight="1"/>
    <row r="730" ht="21" customHeight="1"/>
    <row r="731" ht="21" customHeight="1"/>
    <row r="732" ht="21" customHeight="1"/>
    <row r="733" ht="21" customHeight="1"/>
    <row r="734" ht="21" customHeight="1"/>
    <row r="735" ht="21" customHeight="1"/>
    <row r="736" ht="21" customHeight="1"/>
    <row r="737" ht="21" customHeight="1"/>
    <row r="738" ht="21" customHeight="1"/>
    <row r="739" ht="21" customHeight="1"/>
    <row r="740" ht="21" customHeight="1"/>
    <row r="741" ht="21" customHeight="1"/>
    <row r="742" ht="21" customHeight="1"/>
    <row r="743" ht="21" customHeight="1"/>
    <row r="744" ht="21" customHeight="1"/>
    <row r="745" ht="21" customHeight="1"/>
    <row r="746" ht="21" customHeight="1"/>
    <row r="747" ht="21" customHeight="1"/>
    <row r="748" ht="21" customHeight="1"/>
    <row r="749" ht="21" customHeight="1"/>
    <row r="750" ht="21" customHeight="1"/>
    <row r="751" ht="21" customHeight="1"/>
    <row r="752" ht="21" customHeight="1"/>
    <row r="753" ht="21" customHeight="1"/>
    <row r="754" ht="21" customHeight="1"/>
    <row r="755" ht="21" customHeight="1"/>
    <row r="756" ht="21" customHeight="1"/>
    <row r="757" ht="21" customHeight="1"/>
    <row r="758" ht="21" customHeight="1"/>
    <row r="759" ht="21" customHeight="1"/>
    <row r="760" ht="21" customHeight="1"/>
    <row r="761" ht="21" customHeight="1"/>
    <row r="762" ht="21" customHeight="1"/>
    <row r="763" ht="21" customHeight="1"/>
    <row r="764" ht="21" customHeight="1"/>
    <row r="765" ht="21" customHeight="1"/>
    <row r="766" ht="21" customHeight="1"/>
    <row r="767" ht="21" customHeight="1"/>
    <row r="768" ht="21" customHeight="1"/>
    <row r="769" ht="21" customHeight="1"/>
    <row r="770" ht="21" customHeight="1"/>
    <row r="771" ht="21" customHeight="1"/>
    <row r="772" ht="21" customHeight="1"/>
    <row r="773" ht="21" customHeight="1"/>
    <row r="774" ht="21" customHeight="1"/>
    <row r="775" ht="21" customHeight="1"/>
    <row r="776" ht="21" customHeight="1"/>
    <row r="777" ht="21" customHeight="1"/>
    <row r="778" ht="21" customHeight="1"/>
    <row r="779" ht="21" customHeight="1"/>
    <row r="780" ht="21" customHeight="1"/>
    <row r="781" ht="21" customHeight="1"/>
    <row r="782" ht="21" customHeight="1"/>
    <row r="783" ht="21" customHeight="1"/>
    <row r="784" ht="21" customHeight="1"/>
    <row r="785" ht="21" customHeight="1"/>
    <row r="786" ht="21" customHeight="1"/>
    <row r="787" ht="21" customHeight="1"/>
    <row r="788" ht="21" customHeight="1"/>
    <row r="789" ht="21" customHeight="1"/>
    <row r="790" ht="21" customHeight="1"/>
    <row r="791" ht="21" customHeight="1"/>
    <row r="792" ht="21" customHeight="1"/>
    <row r="793" ht="21" customHeight="1"/>
    <row r="794" ht="21" customHeight="1"/>
    <row r="795" ht="21" customHeight="1"/>
    <row r="796" ht="21" customHeight="1"/>
    <row r="797" ht="21" customHeight="1"/>
    <row r="798" ht="21" customHeight="1"/>
    <row r="799" ht="21" customHeight="1"/>
    <row r="800" ht="21" customHeight="1"/>
    <row r="801" ht="21" customHeight="1"/>
    <row r="802" ht="21" customHeight="1"/>
    <row r="803" ht="21" customHeight="1"/>
    <row r="804" ht="21" customHeight="1"/>
    <row r="805" ht="21" customHeight="1"/>
    <row r="806" ht="21" customHeight="1"/>
    <row r="807" ht="21" customHeight="1"/>
    <row r="808" ht="21" customHeight="1"/>
    <row r="809" ht="21" customHeight="1"/>
    <row r="810" ht="21" customHeight="1"/>
    <row r="811" ht="21" customHeight="1"/>
    <row r="812" ht="21" customHeight="1"/>
    <row r="813" ht="21" customHeight="1"/>
    <row r="814" ht="21" customHeight="1"/>
    <row r="815" ht="21" customHeight="1"/>
    <row r="816" ht="21" customHeight="1"/>
    <row r="817" ht="21" customHeight="1"/>
    <row r="818" ht="21" customHeight="1"/>
    <row r="819" ht="21" customHeight="1"/>
    <row r="820" ht="21" customHeight="1"/>
    <row r="821" ht="21" customHeight="1"/>
    <row r="822" ht="21" customHeight="1"/>
    <row r="823" ht="21" customHeight="1"/>
    <row r="824" ht="21" customHeight="1"/>
    <row r="825" ht="21" customHeight="1"/>
    <row r="826" ht="21" customHeight="1"/>
    <row r="827" ht="21" customHeight="1"/>
    <row r="828" ht="21" customHeight="1"/>
    <row r="829" ht="21" customHeight="1"/>
    <row r="830" ht="21" customHeight="1"/>
    <row r="831" ht="21" customHeight="1"/>
    <row r="832" ht="21" customHeight="1"/>
    <row r="833" ht="21" customHeight="1"/>
    <row r="834" ht="21" customHeight="1"/>
    <row r="835" ht="21" customHeight="1"/>
    <row r="836" ht="21" customHeight="1"/>
    <row r="837" ht="21" customHeight="1"/>
    <row r="838" ht="21" customHeight="1"/>
    <row r="839" ht="21" customHeight="1"/>
    <row r="840" ht="21" customHeight="1"/>
    <row r="841" ht="21" customHeight="1"/>
    <row r="842" ht="21" customHeight="1"/>
    <row r="843" ht="21" customHeight="1"/>
    <row r="844" ht="21" customHeight="1"/>
    <row r="845" ht="21" customHeight="1"/>
    <row r="846" ht="21" customHeight="1"/>
    <row r="847" ht="21" customHeight="1"/>
    <row r="848" ht="21" customHeight="1"/>
    <row r="849" ht="21" customHeight="1"/>
    <row r="850" ht="21" customHeight="1"/>
    <row r="851" ht="21" customHeight="1"/>
    <row r="852" ht="21" customHeight="1"/>
    <row r="853" ht="21" customHeight="1"/>
    <row r="854" ht="21" customHeight="1"/>
    <row r="855" ht="21" customHeight="1"/>
    <row r="856" ht="21" customHeight="1"/>
    <row r="857" ht="21" customHeight="1"/>
    <row r="858" ht="21" customHeight="1"/>
    <row r="859" ht="21" customHeight="1"/>
    <row r="860" ht="21" customHeight="1"/>
    <row r="861" ht="21" customHeight="1"/>
    <row r="862" ht="21" customHeight="1"/>
    <row r="863" ht="21" customHeight="1"/>
    <row r="864" ht="21" customHeight="1"/>
    <row r="865" ht="21" customHeight="1"/>
    <row r="866" ht="21" customHeight="1"/>
    <row r="867" ht="21" customHeight="1"/>
    <row r="868" ht="21" customHeight="1"/>
    <row r="869" ht="21" customHeight="1"/>
    <row r="870" ht="21" customHeight="1"/>
    <row r="871" ht="21" customHeight="1"/>
    <row r="872" ht="21" customHeight="1"/>
    <row r="873" ht="21" customHeight="1"/>
    <row r="874" ht="21" customHeight="1"/>
    <row r="875" ht="21" customHeight="1"/>
    <row r="876" ht="21" customHeight="1"/>
    <row r="877" ht="21" customHeight="1"/>
    <row r="878" ht="21" customHeight="1"/>
    <row r="879" ht="21" customHeight="1"/>
    <row r="880" ht="21" customHeight="1"/>
    <row r="881" ht="21" customHeight="1"/>
    <row r="882" ht="21" customHeight="1"/>
    <row r="883" ht="21" customHeight="1"/>
    <row r="884" ht="21" customHeight="1"/>
    <row r="885" ht="21" customHeight="1"/>
    <row r="886" ht="21" customHeight="1"/>
    <row r="887" ht="21" customHeight="1"/>
    <row r="888" ht="21" customHeight="1"/>
    <row r="889" ht="21" customHeight="1"/>
    <row r="890" ht="21" customHeight="1"/>
    <row r="891" ht="21" customHeight="1"/>
    <row r="892" ht="21" customHeight="1"/>
    <row r="893" ht="21" customHeight="1"/>
    <row r="894" ht="21" customHeight="1"/>
    <row r="895" ht="21" customHeight="1"/>
    <row r="896" ht="21" customHeight="1"/>
    <row r="897" ht="21" customHeight="1"/>
    <row r="898" ht="21" customHeight="1"/>
    <row r="899" ht="21" customHeight="1"/>
    <row r="900" ht="21" customHeight="1"/>
    <row r="901" ht="21" customHeight="1"/>
    <row r="902" ht="21" customHeight="1"/>
    <row r="903" ht="21" customHeight="1"/>
    <row r="904" ht="21" customHeight="1"/>
    <row r="905" ht="21" customHeight="1"/>
    <row r="906" ht="21" customHeight="1"/>
    <row r="907" ht="21" customHeight="1"/>
    <row r="908" ht="21" customHeight="1"/>
    <row r="909" ht="21" customHeight="1"/>
    <row r="910" ht="21" customHeight="1"/>
    <row r="911" ht="21" customHeight="1"/>
    <row r="912" ht="21" customHeight="1"/>
    <row r="913" ht="21" customHeight="1"/>
    <row r="914" ht="21" customHeight="1"/>
    <row r="915" ht="21" customHeight="1"/>
    <row r="916" ht="21" customHeight="1"/>
    <row r="917" ht="21" customHeight="1"/>
    <row r="918" ht="21" customHeight="1"/>
    <row r="919" ht="21" customHeight="1"/>
    <row r="920" ht="21" customHeight="1"/>
    <row r="921" ht="21" customHeight="1"/>
    <row r="922" ht="21" customHeight="1"/>
    <row r="923" ht="21" customHeight="1"/>
    <row r="924" ht="21" customHeight="1"/>
    <row r="925" ht="21" customHeight="1"/>
    <row r="926" ht="21" customHeight="1"/>
    <row r="927" ht="21" customHeight="1"/>
    <row r="928" ht="21" customHeight="1"/>
    <row r="929" ht="21" customHeight="1"/>
    <row r="930" ht="21" customHeight="1"/>
    <row r="931" ht="21" customHeight="1"/>
    <row r="932" ht="21" customHeight="1"/>
    <row r="933" ht="21" customHeight="1"/>
    <row r="934" ht="21" customHeight="1"/>
    <row r="935" ht="21" customHeight="1"/>
    <row r="936" ht="21" customHeight="1"/>
    <row r="937" ht="21" customHeight="1"/>
    <row r="938" ht="21" customHeight="1"/>
    <row r="939" ht="21" customHeight="1"/>
    <row r="940" ht="21" customHeight="1"/>
    <row r="941" ht="21" customHeight="1"/>
    <row r="942" ht="21" customHeight="1"/>
    <row r="943" ht="21" customHeight="1"/>
    <row r="944" ht="21" customHeight="1"/>
    <row r="945" ht="21" customHeight="1"/>
    <row r="946" ht="21" customHeight="1"/>
    <row r="947" ht="21" customHeight="1"/>
    <row r="948" ht="21" customHeight="1"/>
    <row r="949" ht="21" customHeight="1"/>
    <row r="950" ht="21" customHeight="1"/>
    <row r="951" ht="21" customHeight="1"/>
    <row r="952" ht="21" customHeight="1"/>
    <row r="953" ht="21" customHeight="1"/>
    <row r="954" ht="21" customHeight="1"/>
    <row r="955" ht="21" customHeight="1"/>
    <row r="956" ht="21" customHeight="1"/>
    <row r="957" ht="21" customHeight="1"/>
    <row r="958" ht="21" customHeight="1"/>
    <row r="959" ht="21" customHeight="1"/>
    <row r="960" ht="21" customHeight="1"/>
    <row r="961" ht="21" customHeight="1"/>
    <row r="962" ht="21" customHeight="1"/>
    <row r="963" ht="21" customHeight="1"/>
    <row r="964" ht="21" customHeight="1"/>
    <row r="965" ht="21" customHeight="1"/>
    <row r="966" ht="21" customHeight="1"/>
    <row r="967" ht="21" customHeight="1"/>
    <row r="968" ht="21" customHeight="1"/>
    <row r="969" ht="21" customHeight="1"/>
    <row r="970" ht="21" customHeight="1"/>
    <row r="971" ht="21" customHeight="1"/>
    <row r="972" ht="21" customHeight="1"/>
    <row r="973" ht="21" customHeight="1"/>
    <row r="974" ht="21" customHeight="1"/>
    <row r="975" ht="21" customHeight="1"/>
    <row r="976" ht="21" customHeight="1"/>
    <row r="977" ht="21" customHeight="1"/>
    <row r="978" ht="21" customHeight="1"/>
    <row r="979" ht="21" customHeight="1"/>
    <row r="980" ht="21" customHeight="1"/>
    <row r="981" ht="21" customHeight="1"/>
    <row r="982" ht="21" customHeight="1"/>
    <row r="983" ht="21" customHeight="1"/>
    <row r="984" ht="21" customHeight="1"/>
    <row r="985" ht="21" customHeight="1"/>
    <row r="986" ht="21" customHeight="1"/>
    <row r="987" ht="21" customHeight="1"/>
    <row r="988" ht="21" customHeight="1"/>
    <row r="989" ht="21" customHeight="1"/>
    <row r="990" ht="21" customHeight="1"/>
    <row r="991" ht="21" customHeight="1"/>
    <row r="992" ht="21" customHeight="1"/>
    <row r="993" ht="21" customHeight="1"/>
    <row r="994" ht="21" customHeight="1"/>
    <row r="995" ht="21" customHeight="1"/>
    <row r="996" ht="21" customHeight="1"/>
    <row r="997" ht="21" customHeight="1"/>
    <row r="998" ht="21" customHeight="1"/>
    <row r="999" ht="21" customHeight="1"/>
    <row r="1000" ht="21" customHeight="1"/>
    <row r="1001" ht="21" customHeight="1"/>
    <row r="1002" ht="21" customHeight="1"/>
    <row r="1003" ht="21" customHeight="1"/>
    <row r="1004" ht="21" customHeight="1"/>
    <row r="1005" ht="21" customHeight="1"/>
    <row r="1006" ht="21" customHeight="1"/>
    <row r="1007" ht="21" customHeight="1"/>
    <row r="1008" ht="21" customHeight="1"/>
    <row r="1009" ht="21" customHeight="1"/>
    <row r="1010" ht="21" customHeight="1"/>
    <row r="1011" ht="21" customHeight="1"/>
    <row r="1012" ht="21" customHeight="1"/>
    <row r="1013" ht="21" customHeight="1"/>
    <row r="1014" ht="21" customHeight="1"/>
    <row r="1015" ht="21" customHeight="1"/>
    <row r="1016" ht="21" customHeight="1"/>
    <row r="1017" ht="21" customHeight="1"/>
    <row r="1018" ht="21" customHeight="1"/>
    <row r="1019" ht="21" customHeight="1"/>
    <row r="1020" ht="21" customHeight="1"/>
    <row r="1021" ht="21" customHeight="1"/>
    <row r="1022" ht="21" customHeight="1"/>
    <row r="1023" ht="21" customHeight="1"/>
    <row r="1024" ht="21" customHeight="1"/>
    <row r="1025" ht="21" customHeight="1"/>
    <row r="1026" ht="21" customHeight="1"/>
    <row r="1027" ht="21" customHeight="1"/>
    <row r="1028" ht="21" customHeight="1"/>
    <row r="1029" ht="21" customHeight="1"/>
    <row r="1030" ht="21" customHeight="1"/>
    <row r="1031" ht="21" customHeight="1"/>
    <row r="1032" ht="21" customHeight="1"/>
    <row r="1033" ht="21" customHeight="1"/>
    <row r="1034" ht="21" customHeight="1"/>
    <row r="1035" ht="21" customHeight="1"/>
    <row r="1036" ht="21" customHeight="1"/>
    <row r="1037" ht="21" customHeight="1"/>
    <row r="1038" ht="21" customHeight="1"/>
    <row r="1039" ht="21" customHeight="1"/>
    <row r="1040" ht="21" customHeight="1"/>
    <row r="1041" ht="21" customHeight="1"/>
    <row r="1042" ht="21" customHeight="1"/>
    <row r="1043" ht="21" customHeight="1"/>
    <row r="1044" ht="21" customHeight="1"/>
    <row r="1045" ht="21" customHeight="1"/>
    <row r="1046" ht="21" customHeight="1"/>
    <row r="1047" ht="21" customHeight="1"/>
    <row r="1048" ht="21" customHeight="1"/>
    <row r="1049" ht="21" customHeight="1"/>
    <row r="1050" ht="21" customHeight="1"/>
    <row r="1051" ht="21" customHeight="1"/>
    <row r="1052" ht="21" customHeight="1"/>
    <row r="1053" ht="21" customHeight="1"/>
    <row r="1054" ht="21" customHeight="1"/>
    <row r="1055" ht="21" customHeight="1"/>
    <row r="1056" ht="21" customHeight="1"/>
    <row r="1057" ht="21" customHeight="1"/>
    <row r="1058" ht="21" customHeight="1"/>
    <row r="1059" ht="21" customHeight="1"/>
    <row r="1060" ht="21" customHeight="1"/>
    <row r="1061" ht="21" customHeight="1"/>
    <row r="1062" ht="21" customHeight="1"/>
    <row r="1063" ht="21" customHeight="1"/>
    <row r="1064" ht="21" customHeight="1"/>
    <row r="1065" ht="21" customHeight="1"/>
    <row r="1066" ht="21" customHeight="1"/>
    <row r="1067" ht="21" customHeight="1"/>
    <row r="1068" ht="21" customHeight="1"/>
    <row r="1069" ht="21" customHeight="1"/>
    <row r="1070" ht="21" customHeight="1"/>
    <row r="1071" ht="21" customHeight="1"/>
    <row r="1072" ht="21" customHeight="1"/>
    <row r="1073" ht="21" customHeight="1"/>
    <row r="1074" ht="21" customHeight="1"/>
    <row r="1075" ht="21" customHeight="1"/>
    <row r="1076" ht="21" customHeight="1"/>
    <row r="1077" ht="21" customHeight="1"/>
    <row r="1078" ht="21" customHeight="1"/>
    <row r="1079" ht="21" customHeight="1"/>
    <row r="1080" ht="21" customHeight="1"/>
    <row r="1081" ht="21" customHeight="1"/>
    <row r="1082" ht="21" customHeight="1"/>
    <row r="1083" ht="21" customHeight="1"/>
    <row r="1084" ht="21" customHeight="1"/>
    <row r="1085" ht="21" customHeight="1"/>
    <row r="1086" ht="21" customHeight="1"/>
    <row r="1087" ht="21" customHeight="1"/>
    <row r="1088" ht="21" customHeight="1"/>
    <row r="1089" ht="21" customHeight="1"/>
    <row r="1090" ht="21" customHeight="1"/>
    <row r="1091" ht="21" customHeight="1"/>
    <row r="1092" ht="21" customHeight="1"/>
    <row r="1093" ht="21" customHeight="1"/>
    <row r="1094" ht="21" customHeight="1"/>
    <row r="1095" ht="21" customHeight="1"/>
    <row r="1096" ht="21" customHeight="1"/>
    <row r="1097" ht="21" customHeight="1"/>
    <row r="1098" ht="21" customHeight="1"/>
    <row r="1099" ht="21" customHeight="1"/>
    <row r="1100" ht="21" customHeight="1"/>
    <row r="1101" ht="21" customHeight="1"/>
    <row r="1102" ht="21" customHeight="1"/>
    <row r="1103" ht="21" customHeight="1"/>
    <row r="1104" ht="21" customHeight="1"/>
    <row r="1105" ht="21" customHeight="1"/>
    <row r="1106" ht="21" customHeight="1"/>
    <row r="1107" ht="21" customHeight="1"/>
    <row r="1108" ht="21" customHeight="1"/>
    <row r="1109" ht="21" customHeight="1"/>
    <row r="1110" ht="21" customHeight="1"/>
    <row r="1111" ht="21" customHeight="1"/>
    <row r="1112" ht="21" customHeight="1"/>
    <row r="1113" ht="21" customHeight="1"/>
    <row r="1114" ht="21" customHeight="1"/>
    <row r="1115" ht="21" customHeight="1"/>
    <row r="1116" ht="21" customHeight="1"/>
    <row r="1117" ht="21" customHeight="1"/>
    <row r="1118" ht="21" customHeight="1"/>
    <row r="1119" ht="21" customHeight="1"/>
    <row r="1120" ht="21" customHeight="1"/>
    <row r="1121" ht="21" customHeight="1"/>
    <row r="1122" ht="21" customHeight="1"/>
    <row r="1123" ht="21" customHeight="1"/>
    <row r="1124" ht="21" customHeight="1"/>
    <row r="1125" ht="21" customHeight="1"/>
    <row r="1126" ht="21" customHeight="1"/>
    <row r="1127" ht="21" customHeight="1"/>
    <row r="1128" ht="21" customHeight="1"/>
    <row r="1129" ht="21" customHeight="1"/>
    <row r="1130" ht="21" customHeight="1"/>
    <row r="1131" ht="21" customHeight="1"/>
    <row r="1132" ht="21" customHeight="1"/>
    <row r="1133" ht="21" customHeight="1"/>
    <row r="1134" ht="21" customHeight="1"/>
    <row r="1135" ht="21" customHeight="1"/>
    <row r="1136" ht="21" customHeight="1"/>
    <row r="1137" ht="21" customHeight="1"/>
    <row r="1138" ht="21" customHeight="1"/>
    <row r="1139" ht="21" customHeight="1"/>
    <row r="1140" ht="21" customHeight="1"/>
    <row r="1141" ht="21" customHeight="1"/>
    <row r="1142" ht="21" customHeight="1"/>
    <row r="1143" ht="21" customHeight="1"/>
    <row r="1144" ht="21" customHeight="1"/>
    <row r="1145" ht="21" customHeight="1"/>
    <row r="1146" ht="21" customHeight="1"/>
    <row r="1147" ht="21" customHeight="1"/>
    <row r="1148" ht="21" customHeight="1"/>
    <row r="1149" ht="21" customHeight="1"/>
    <row r="1150" ht="21" customHeight="1"/>
    <row r="1151" ht="21" customHeight="1"/>
    <row r="1152" ht="21" customHeight="1"/>
    <row r="1153" ht="21" customHeight="1"/>
    <row r="1154" ht="21" customHeight="1"/>
    <row r="1155" ht="21" customHeight="1"/>
    <row r="1156" ht="21" customHeight="1"/>
    <row r="1157" ht="21" customHeight="1"/>
    <row r="1158" ht="21" customHeight="1"/>
    <row r="1159" ht="21" customHeight="1"/>
    <row r="1160" ht="21" customHeight="1"/>
    <row r="1161" ht="21" customHeight="1"/>
    <row r="1162" ht="21" customHeight="1"/>
    <row r="1163" ht="21" customHeight="1"/>
    <row r="1164" ht="21" customHeight="1"/>
    <row r="1165" ht="21" customHeight="1"/>
    <row r="1166" ht="21" customHeight="1"/>
    <row r="1167" ht="21" customHeight="1"/>
    <row r="1168" ht="21" customHeight="1"/>
    <row r="1169" ht="21" customHeight="1"/>
    <row r="1170" ht="21" customHeight="1"/>
    <row r="1171" ht="21" customHeight="1"/>
    <row r="1172" ht="21" customHeight="1"/>
    <row r="1173" ht="21" customHeight="1"/>
    <row r="1174" ht="21" customHeight="1"/>
    <row r="1175" ht="21" customHeight="1"/>
    <row r="1176" ht="21" customHeight="1"/>
    <row r="1177" ht="21" customHeight="1"/>
    <row r="1178" ht="21" customHeight="1"/>
    <row r="1179" ht="21" customHeight="1"/>
    <row r="1180" ht="21" customHeight="1"/>
    <row r="1181" ht="21" customHeight="1"/>
    <row r="1182" ht="21" customHeight="1"/>
    <row r="1183" ht="21" customHeight="1"/>
    <row r="1184" ht="21" customHeight="1"/>
    <row r="1185" ht="21" customHeight="1"/>
    <row r="1186" ht="21" customHeight="1"/>
    <row r="1187" ht="21" customHeight="1"/>
    <row r="1188" ht="21" customHeight="1"/>
    <row r="1189" ht="21" customHeight="1"/>
    <row r="1190" ht="21" customHeight="1"/>
    <row r="1191" ht="21" customHeight="1"/>
    <row r="1192" ht="21" customHeight="1"/>
    <row r="1193" ht="21" customHeight="1"/>
    <row r="1194" ht="21" customHeight="1"/>
    <row r="1195" ht="21" customHeight="1"/>
    <row r="1196" ht="21" customHeight="1"/>
    <row r="1197" ht="21" customHeight="1"/>
    <row r="1198" ht="21" customHeight="1"/>
    <row r="1199" ht="21" customHeight="1"/>
    <row r="1200" ht="21" customHeight="1"/>
    <row r="1201" ht="21" customHeight="1"/>
    <row r="1202" ht="21" customHeight="1"/>
    <row r="1203" ht="21" customHeight="1"/>
    <row r="1204" ht="21" customHeight="1"/>
    <row r="1205" ht="21" customHeight="1"/>
    <row r="1206" ht="21" customHeight="1"/>
    <row r="1207" ht="21" customHeight="1"/>
    <row r="1208" ht="21" customHeight="1"/>
    <row r="1209" ht="21" customHeight="1"/>
    <row r="1210" ht="21" customHeight="1"/>
    <row r="1211" ht="21" customHeight="1"/>
    <row r="1212" ht="21" customHeight="1"/>
    <row r="1213" ht="21" customHeight="1"/>
    <row r="1214" ht="21" customHeight="1"/>
    <row r="1215" ht="21" customHeight="1"/>
    <row r="1216" ht="21" customHeight="1"/>
    <row r="1217" ht="21" customHeight="1"/>
    <row r="1218" ht="21" customHeight="1"/>
    <row r="1219" ht="21" customHeight="1"/>
    <row r="1220" ht="21" customHeight="1"/>
    <row r="1221" ht="21" customHeight="1"/>
    <row r="1222" ht="21" customHeight="1"/>
    <row r="1223" ht="21" customHeight="1"/>
    <row r="1224" ht="21" customHeight="1"/>
    <row r="1225" ht="21" customHeight="1"/>
    <row r="1226" ht="21" customHeight="1"/>
    <row r="1227" ht="21" customHeight="1"/>
    <row r="1228" ht="21" customHeight="1"/>
    <row r="1229" ht="21" customHeight="1"/>
    <row r="1230" ht="21" customHeight="1"/>
    <row r="1231" ht="21" customHeight="1"/>
    <row r="1232" ht="21" customHeight="1"/>
    <row r="1233" ht="21" customHeight="1"/>
    <row r="1234" ht="21" customHeight="1"/>
    <row r="1235" ht="21" customHeight="1"/>
    <row r="1236" ht="21" customHeight="1"/>
    <row r="1237" ht="21" customHeight="1"/>
    <row r="1238" ht="21" customHeight="1"/>
    <row r="1239" ht="21" customHeight="1"/>
    <row r="1240" ht="21" customHeight="1"/>
    <row r="1241" ht="21" customHeight="1"/>
    <row r="1242" ht="21" customHeight="1"/>
    <row r="1243" ht="21" customHeight="1"/>
    <row r="1244" ht="21" customHeight="1"/>
    <row r="1245" ht="21" customHeight="1"/>
    <row r="1246" ht="21" customHeight="1"/>
    <row r="1247" ht="21" customHeight="1"/>
    <row r="1248" ht="21" customHeight="1"/>
    <row r="1249" ht="21" customHeight="1"/>
    <row r="1250" ht="21" customHeight="1"/>
    <row r="1251" ht="21" customHeight="1"/>
    <row r="1252" ht="21" customHeight="1"/>
    <row r="1253" ht="21" customHeight="1"/>
    <row r="1254" ht="21" customHeight="1"/>
    <row r="1255" ht="21" customHeight="1"/>
    <row r="1256" ht="21" customHeight="1"/>
    <row r="1257" ht="21" customHeight="1"/>
    <row r="1258" ht="21" customHeight="1"/>
    <row r="1259" ht="21" customHeight="1"/>
    <row r="1260" ht="21" customHeight="1"/>
    <row r="1261" ht="21" customHeight="1"/>
    <row r="1262" ht="21" customHeight="1"/>
    <row r="1263" ht="21" customHeight="1"/>
    <row r="1264" ht="21" customHeight="1"/>
    <row r="1265" ht="21" customHeight="1"/>
    <row r="1266" ht="21" customHeight="1"/>
    <row r="1267" ht="21" customHeight="1"/>
    <row r="1268" ht="21" customHeight="1"/>
    <row r="1269" ht="21" customHeight="1"/>
    <row r="1270" ht="21" customHeight="1"/>
    <row r="1271" ht="21" customHeight="1"/>
    <row r="1272" ht="21" customHeight="1"/>
    <row r="1273" ht="21" customHeight="1"/>
    <row r="1274" ht="21" customHeight="1"/>
    <row r="1275" ht="21" customHeight="1"/>
    <row r="1276" ht="21" customHeight="1"/>
    <row r="1277" ht="21" customHeight="1"/>
    <row r="1278" ht="21" customHeight="1"/>
    <row r="1279" ht="21" customHeight="1"/>
    <row r="1280" ht="21" customHeight="1"/>
    <row r="1281" ht="21" customHeight="1"/>
    <row r="1282" ht="21" customHeight="1"/>
    <row r="1283" ht="21" customHeight="1"/>
    <row r="1284" ht="21" customHeight="1"/>
    <row r="1285" ht="21" customHeight="1"/>
    <row r="1286" ht="21" customHeight="1"/>
    <row r="1287" ht="21" customHeight="1"/>
    <row r="1288" ht="21" customHeight="1"/>
    <row r="1289" ht="21" customHeight="1"/>
    <row r="1290" ht="21" customHeight="1"/>
    <row r="1291" ht="21" customHeight="1"/>
    <row r="1292" ht="21" customHeight="1"/>
    <row r="1293" ht="21" customHeight="1"/>
    <row r="1294" ht="21" customHeight="1"/>
    <row r="1295" ht="21" customHeight="1"/>
    <row r="1296" ht="21" customHeight="1"/>
    <row r="1297" ht="21" customHeight="1"/>
    <row r="1298" ht="21" customHeight="1"/>
    <row r="1299" ht="21" customHeight="1"/>
    <row r="1300" ht="21" customHeight="1"/>
    <row r="1301" ht="21" customHeight="1"/>
    <row r="1302" ht="21" customHeight="1"/>
    <row r="1303" ht="21" customHeight="1"/>
    <row r="1304" ht="21" customHeight="1"/>
    <row r="1305" ht="21" customHeight="1"/>
    <row r="1306" ht="21" customHeight="1"/>
    <row r="1307" ht="21" customHeight="1"/>
    <row r="1308" ht="21" customHeight="1"/>
    <row r="1309" ht="21" customHeight="1"/>
    <row r="1310" ht="21" customHeight="1"/>
    <row r="1311" ht="21" customHeight="1"/>
    <row r="1312" ht="21" customHeight="1"/>
    <row r="1313" ht="21" customHeight="1"/>
    <row r="1314" ht="21" customHeight="1"/>
    <row r="1315" ht="21" customHeight="1"/>
    <row r="1316" ht="21" customHeight="1"/>
    <row r="1317" ht="21" customHeight="1"/>
    <row r="1318" ht="21" customHeight="1"/>
    <row r="1319" ht="21" customHeight="1"/>
    <row r="1320" ht="21" customHeight="1"/>
    <row r="1321" ht="21" customHeight="1"/>
    <row r="1322" ht="21" customHeight="1"/>
    <row r="1323" ht="21" customHeight="1"/>
    <row r="1324" ht="21" customHeight="1"/>
    <row r="1325" ht="21" customHeight="1"/>
    <row r="1326" ht="21" customHeight="1"/>
    <row r="1327" ht="21" customHeight="1"/>
    <row r="1328" ht="21" customHeight="1"/>
    <row r="1329" ht="21" customHeight="1"/>
    <row r="1330" ht="21" customHeight="1"/>
    <row r="1331" ht="21" customHeight="1"/>
    <row r="1332" ht="21" customHeight="1"/>
    <row r="1333" ht="21" customHeight="1"/>
    <row r="1334" ht="21" customHeight="1"/>
    <row r="1335" ht="21" customHeight="1"/>
    <row r="1336" ht="21" customHeight="1"/>
    <row r="1337" ht="21" customHeight="1"/>
    <row r="1338" ht="21" customHeight="1"/>
    <row r="1339" ht="21" customHeight="1"/>
    <row r="1340" ht="21" customHeight="1"/>
    <row r="1341" ht="21" customHeight="1"/>
    <row r="1342" ht="21" customHeight="1"/>
    <row r="1343" ht="21" customHeight="1"/>
    <row r="1344" ht="21" customHeight="1"/>
    <row r="1345" ht="21" customHeight="1"/>
    <row r="1346" ht="21" customHeight="1"/>
    <row r="1347" ht="21" customHeight="1"/>
    <row r="1348" ht="21" customHeight="1"/>
    <row r="1349" ht="21" customHeight="1"/>
    <row r="1350" ht="21" customHeight="1"/>
    <row r="1351" ht="21" customHeight="1"/>
    <row r="1352" ht="21" customHeight="1"/>
    <row r="1353" ht="21" customHeight="1"/>
    <row r="1354" ht="21" customHeight="1"/>
    <row r="1355" ht="21" customHeight="1"/>
    <row r="1356" ht="21" customHeight="1"/>
    <row r="1357" ht="21" customHeight="1"/>
    <row r="1358" ht="21" customHeight="1"/>
    <row r="1359" ht="21" customHeight="1"/>
    <row r="1360" ht="21" customHeight="1"/>
    <row r="1361" ht="21" customHeight="1"/>
    <row r="1362" ht="21" customHeight="1"/>
    <row r="1363" ht="21" customHeight="1"/>
    <row r="1364" ht="21" customHeight="1"/>
    <row r="1365" ht="21" customHeight="1"/>
    <row r="1366" ht="21" customHeight="1"/>
    <row r="1367" ht="21" customHeight="1"/>
    <row r="1368" ht="21" customHeight="1"/>
    <row r="1369" ht="21" customHeight="1"/>
    <row r="1370" ht="21" customHeight="1"/>
    <row r="1371" ht="21" customHeight="1"/>
    <row r="1372" ht="21" customHeight="1"/>
    <row r="1373" ht="21" customHeight="1"/>
    <row r="1374" ht="21" customHeight="1"/>
    <row r="1375" ht="21" customHeight="1"/>
    <row r="1376" ht="21" customHeight="1"/>
    <row r="1377" ht="21" customHeight="1"/>
    <row r="1378" ht="21" customHeight="1"/>
    <row r="1379" ht="21" customHeight="1"/>
    <row r="1380" ht="21" customHeight="1"/>
    <row r="1381" ht="21" customHeight="1"/>
    <row r="1382" ht="21" customHeight="1"/>
    <row r="1383" ht="21" customHeight="1"/>
    <row r="1384" ht="21" customHeight="1"/>
    <row r="1385" ht="21" customHeight="1"/>
    <row r="1386" ht="21" customHeight="1"/>
    <row r="1387" ht="21" customHeight="1"/>
    <row r="1388" ht="21" customHeight="1"/>
    <row r="1389" ht="21" customHeight="1"/>
    <row r="1390" ht="21" customHeight="1"/>
    <row r="1391" ht="21" customHeight="1"/>
    <row r="1392" ht="21" customHeight="1"/>
  </sheetData>
  <sheetProtection selectLockedCells="1"/>
  <conditionalFormatting sqref="L3:L9 L12:L1048576">
    <cfRule type="cellIs" dxfId="108" priority="6" operator="lessThan">
      <formula>0</formula>
    </cfRule>
    <cfRule type="cellIs" dxfId="107" priority="7" operator="greaterThanOrEqual">
      <formula>0</formula>
    </cfRule>
  </conditionalFormatting>
  <conditionalFormatting sqref="H90:H1048576 H1:H2 H26:H88">
    <cfRule type="cellIs" dxfId="106" priority="5" operator="equal">
      <formula>"Langue OU étiquetage !"</formula>
    </cfRule>
  </conditionalFormatting>
  <conditionalFormatting sqref="L10:L11">
    <cfRule type="cellIs" dxfId="105" priority="3" operator="lessThan">
      <formula>0</formula>
    </cfRule>
    <cfRule type="cellIs" dxfId="104" priority="4" operator="greaterThanOrEqual">
      <formula>0</formula>
    </cfRule>
  </conditionalFormatting>
  <conditionalFormatting sqref="H3:H25">
    <cfRule type="cellIs" dxfId="0" priority="1" operator="equal">
      <formula>"Langue OU étiquetage !"</formula>
    </cfRule>
  </conditionalFormatting>
  <pageMargins left="0.23622047244094491" right="0.23622047244094491" top="0.74803149606299213" bottom="0.74803149606299213" header="0.31496062992125984" footer="0.31496062992125984"/>
  <pageSetup paperSize="9" scale="51" orientation="landscape" r:id="rId1"/>
  <headerFooter>
    <oddHeader>&amp;C&amp;F&amp;R&amp;D</oddHeader>
    <oddFooter>&amp;LINF-F-004/R - &amp;A&amp;CDate d'application : 29/03/2019&amp;RPage &amp;P/&amp;N</oddFooter>
  </headerFooter>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9F01CA1D-0AF5-4495-BFD3-E82F2BA18761}">
          <x14:formula1>
            <xm:f>'J:\Controle de gestion\BASE ARTICLE GERALDINE\[INF-F-004-R -Tableau Création de références PRODUIT FINI en cours modifs.xlsx]Validation des données'!#REF!</xm:f>
          </x14:formula1>
          <xm:sqref>F88</xm:sqref>
        </x14:dataValidation>
        <x14:dataValidation type="list" errorStyle="warning" allowBlank="1" showInputMessage="1" showErrorMessage="1" error="Vérifier dans la base s'il existe déjà l'équivalent (HAN particulièrement)" xr:uid="{5EEA1324-4591-4C11-A52E-7CA6A886F1F5}">
          <x14:formula1>
            <xm:f>'J:\Controle de gestion\BASE ARTICLE GERALDINE\[INF-F-004-R -Tableau Création de références PRODUIT FINI en cours modifs.xlsx]CODIFICATEUR Colonne B'!#REF!</xm:f>
          </x14:formula1>
          <xm:sqref>D88</xm:sqref>
        </x14:dataValidation>
        <x14:dataValidation type="list" errorStyle="warning" allowBlank="1" showInputMessage="1" showErrorMessage="1" error="1/ Vérifier s'il n'existe aucune proposition valable     2/ Demander la mise à jour si nécessaire" xr:uid="{ED837930-9DCE-47FC-9076-BB298715C43F}">
          <x14:formula1>
            <xm:f>'J:\Controle de gestion\BASE ARTICLE GERALDINE\[INF-F-004-R -Tableau Création de références PRODUIT FINI en cours modifs.xlsx]Validation des données'!#REF!</xm:f>
          </x14:formula1>
          <xm:sqref>A88</xm:sqref>
        </x14:dataValidation>
        <x14:dataValidation type="list" errorStyle="warning" allowBlank="1" showInputMessage="1" showErrorMessage="1" error="Vérifier la validité de votre abréviation avec GBA" xr:uid="{19F108C8-474B-4C07-B4A4-858C5077DCAF}">
          <x14:formula1>
            <xm:f>'J:\Controle de gestion\BASE ARTICLE GERALDINE\[INF-F-004-R -Tableau Création de références PRODUIT FINI en cours modifs.xlsx]Validation des données'!#REF!</xm:f>
          </x14:formula1>
          <xm:sqref>G1:G2 G88:G1048576</xm:sqref>
        </x14:dataValidation>
        <x14:dataValidation type="list" errorStyle="warning" allowBlank="1" showInputMessage="1" showErrorMessage="1" error="Merci de vérifier la validité de votre abréviation auprès de GBA" xr:uid="{5B6873F6-7DCE-47F9-9144-84AFAE6A931E}">
          <x14:formula1>
            <xm:f>'J:\Controle de gestion\BASE ARTICLE GERALDINE\[INF-F-004-R -Tableau Création de références PRODUIT FINI en cours modifs.xlsx]CODIFICATEUR Colonne B'!#REF!</xm:f>
          </x14:formula1>
          <xm:sqref>C1:C2 C88:C1048576</xm:sqref>
        </x14:dataValidation>
        <x14:dataValidation type="list" errorStyle="warning" allowBlank="1" showInputMessage="1" showErrorMessage="1" error="Seulement pour numérotation nouveau jus !" xr:uid="{7EC735CB-C739-4756-BE0C-42E85864686F}">
          <x14:formula1>
            <xm:f>'J:\Controle de gestion\BASE ARTICLE GERALDINE\[INF-F-004-R -Tableau Création de références PRODUIT FINI en cours modifs.xlsx]Validation des données'!#REF!</xm:f>
          </x14:formula1>
          <xm:sqref>B88</xm:sqref>
        </x14:dataValidation>
        <x14:dataValidation type="list" errorStyle="warning" allowBlank="1" showInputMessage="1" showErrorMessage="1" xr:uid="{4C5EB24B-AC0A-46FB-B19E-439AF7A2A859}">
          <x14:formula1>
            <xm:f>Abréviations!$A$3:$A$70</xm:f>
          </x14:formula1>
          <xm:sqref>A3:A87</xm:sqref>
        </x14:dataValidation>
        <x14:dataValidation type="list" errorStyle="warning" allowBlank="1" showInputMessage="1" showErrorMessage="1" xr:uid="{19291BEA-B366-4BF6-BDA2-9555D32A1BB0}">
          <x14:formula1>
            <xm:f>'Validation des données'!$R$4:$R$28</xm:f>
          </x14:formula1>
          <xm:sqref>B3:B87</xm:sqref>
        </x14:dataValidation>
        <x14:dataValidation type="list" errorStyle="warning" allowBlank="1" showInputMessage="1" showErrorMessage="1" xr:uid="{57682A69-DD3F-4178-A949-7008A152DBB5}">
          <x14:formula1>
            <xm:f>Abréviations!$C$3:$C$65</xm:f>
          </x14:formula1>
          <xm:sqref>C3:C87</xm:sqref>
        </x14:dataValidation>
        <x14:dataValidation type="list" errorStyle="warning" allowBlank="1" showInputMessage="1" showErrorMessage="1" xr:uid="{54041E8F-6245-481B-B646-4485276B30E7}">
          <x14:formula1>
            <xm:f>Abréviations!$E$3:$E$126</xm:f>
          </x14:formula1>
          <xm:sqref>D3:D87</xm:sqref>
        </x14:dataValidation>
        <x14:dataValidation type="list" errorStyle="warning" allowBlank="1" showInputMessage="1" showErrorMessage="1" xr:uid="{73F2284A-2DCC-4A51-92BA-91CF296CB057}">
          <x14:formula1>
            <xm:f>'Validation des données'!$T$3:$T$26</xm:f>
          </x14:formula1>
          <xm:sqref>F3:F87</xm:sqref>
        </x14:dataValidation>
        <x14:dataValidation type="list" errorStyle="warning" allowBlank="1" showInputMessage="1" showErrorMessage="1" xr:uid="{96C7EEF1-C678-4AA5-852D-1C8D42D2CEEC}">
          <x14:formula1>
            <xm:f>'Validation des données'!$V$3:$V$22</xm:f>
          </x14:formula1>
          <xm:sqref>G3:G87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rgb="FF92D050"/>
    <pageSetUpPr fitToPage="1"/>
  </sheetPr>
  <dimension ref="A1:R89"/>
  <sheetViews>
    <sheetView zoomScaleNormal="100" workbookViewId="0">
      <pane xSplit="2" ySplit="3" topLeftCell="C4" activePane="bottomRight" state="frozen"/>
      <selection pane="topRight" activeCell="C1" sqref="C1"/>
      <selection pane="bottomLeft" activeCell="A4" sqref="A4"/>
      <selection pane="bottomRight" activeCell="F4" sqref="F4"/>
    </sheetView>
  </sheetViews>
  <sheetFormatPr baseColWidth="10" defaultRowHeight="13.5"/>
  <cols>
    <col min="1" max="1" width="15.85546875" bestFit="1" customWidth="1"/>
    <col min="2" max="2" width="34.5703125" style="99" bestFit="1" customWidth="1"/>
    <col min="3" max="3" width="5.85546875" style="2" customWidth="1"/>
    <col min="4" max="4" width="59" customWidth="1"/>
    <col min="5" max="5" width="6.28515625" style="2" customWidth="1"/>
    <col min="6" max="6" width="23" style="2" customWidth="1"/>
    <col min="7" max="7" width="21" style="2" customWidth="1"/>
    <col min="8" max="8" width="15" style="2" customWidth="1"/>
    <col min="9" max="9" width="15.5703125" style="2" customWidth="1"/>
    <col min="10" max="10" width="25.85546875" style="2" customWidth="1"/>
    <col min="11" max="11" width="7.7109375" style="135" customWidth="1"/>
    <col min="12" max="12" width="21.5703125" style="2" customWidth="1"/>
    <col min="13" max="13" width="2.7109375" style="9" customWidth="1"/>
    <col min="14" max="14" width="9.28515625" style="131" customWidth="1"/>
    <col min="15" max="15" width="2.7109375" customWidth="1"/>
    <col min="16" max="16" width="15.140625" style="12" customWidth="1"/>
    <col min="17" max="17" width="15.140625" style="191" customWidth="1"/>
    <col min="18" max="18" width="15.85546875" style="193" bestFit="1" customWidth="1"/>
    <col min="19" max="19" width="3.7109375" customWidth="1"/>
  </cols>
  <sheetData>
    <row r="1" spans="1:18" s="9" customFormat="1" ht="19.5">
      <c r="A1" s="92" t="s">
        <v>816</v>
      </c>
      <c r="B1" s="110" t="s">
        <v>2945</v>
      </c>
      <c r="C1" s="92"/>
      <c r="D1" s="110"/>
      <c r="E1" s="130">
        <f>COUNTIF($E$4:$E$47,"&lt;"&amp;52)</f>
        <v>0</v>
      </c>
      <c r="F1" s="2"/>
      <c r="G1" s="2"/>
      <c r="H1" s="2"/>
      <c r="I1" s="2"/>
      <c r="J1" s="2"/>
      <c r="K1" s="135"/>
      <c r="L1" s="2"/>
      <c r="N1" s="131"/>
      <c r="P1" s="12"/>
      <c r="Q1" s="191"/>
      <c r="R1" s="193"/>
    </row>
    <row r="2" spans="1:18" s="9" customFormat="1" ht="4.5" customHeight="1" thickBot="1">
      <c r="B2" s="99"/>
      <c r="C2" s="2"/>
      <c r="E2" s="2"/>
      <c r="F2" s="2"/>
      <c r="G2" s="2"/>
      <c r="H2" s="2"/>
      <c r="I2" s="2"/>
      <c r="J2" s="2"/>
      <c r="K2" s="135"/>
      <c r="L2" s="2"/>
      <c r="N2" s="131"/>
      <c r="P2" s="12"/>
      <c r="Q2" s="191"/>
      <c r="R2" s="193"/>
    </row>
    <row r="3" spans="1:18" s="1" customFormat="1" ht="53.25" thickBot="1">
      <c r="A3" s="3" t="s">
        <v>0</v>
      </c>
      <c r="B3" s="100" t="s">
        <v>914</v>
      </c>
      <c r="C3" s="8" t="s">
        <v>59</v>
      </c>
      <c r="D3" s="5" t="s">
        <v>915</v>
      </c>
      <c r="E3" s="8" t="s">
        <v>59</v>
      </c>
      <c r="F3" s="5" t="s">
        <v>2904</v>
      </c>
      <c r="G3" s="7" t="s">
        <v>897</v>
      </c>
      <c r="H3" s="7" t="s">
        <v>898</v>
      </c>
      <c r="I3" s="7" t="s">
        <v>862</v>
      </c>
      <c r="J3" s="7" t="s">
        <v>878</v>
      </c>
      <c r="K3" s="136" t="s">
        <v>817</v>
      </c>
      <c r="L3" s="6" t="s">
        <v>32</v>
      </c>
      <c r="N3" s="3" t="s">
        <v>925</v>
      </c>
      <c r="P3" s="3" t="s">
        <v>62</v>
      </c>
      <c r="Q3" s="192" t="s">
        <v>64</v>
      </c>
      <c r="R3" s="194" t="s">
        <v>63</v>
      </c>
    </row>
    <row r="4" spans="1:18" s="4" customFormat="1" ht="18" thickBot="1">
      <c r="A4" s="245"/>
      <c r="B4" s="104" t="str">
        <f>'Créa NOM (col B)'!K3</f>
        <v/>
      </c>
      <c r="C4" s="32"/>
      <c r="D4" s="25" t="s">
        <v>33</v>
      </c>
      <c r="E4" s="32">
        <f t="shared" ref="E4:E19" si="0">60-(LEN(D4))</f>
        <v>52</v>
      </c>
      <c r="F4" s="132"/>
      <c r="G4" s="132"/>
      <c r="H4" s="132"/>
      <c r="I4" s="132"/>
      <c r="J4" s="132"/>
      <c r="K4" s="138"/>
      <c r="L4" s="132"/>
      <c r="N4" s="247"/>
      <c r="P4" s="132"/>
      <c r="Q4" s="249" t="e">
        <f>IF($F5="V03","",VLOOKUP('Créa NOM (col B)'!O3,'Données stock-transp'!A:G,7,0))</f>
        <v>#N/A</v>
      </c>
      <c r="R4" s="251"/>
    </row>
    <row r="5" spans="1:18" s="4" customFormat="1" ht="18" thickBot="1">
      <c r="A5" s="246"/>
      <c r="B5" s="26" t="s">
        <v>708</v>
      </c>
      <c r="C5" s="33">
        <f t="shared" ref="C5" si="1">30-(LEN(B5))</f>
        <v>6</v>
      </c>
      <c r="D5" s="26" t="s">
        <v>34</v>
      </c>
      <c r="E5" s="33">
        <f t="shared" si="0"/>
        <v>53</v>
      </c>
      <c r="F5" s="133" t="str">
        <f>IF(ISBLANK(F4),"",VLOOKUP(F4,'Validation des données'!A:B,2,0))</f>
        <v/>
      </c>
      <c r="G5" s="133" t="str">
        <f>IF(ISBLANK(G4),"",VLOOKUP(G4,'Validation des données'!C:D,2,0))</f>
        <v/>
      </c>
      <c r="H5" s="133" t="str">
        <f>IF(ISBLANK(H4),"",VLOOKUP(H4,'Validation des données'!G:H,2,0))</f>
        <v/>
      </c>
      <c r="I5" s="133" t="str">
        <f>IF(ISBLANK(I4),"",VLOOKUP(I4,'Validation des données'!E:F,2,0))</f>
        <v/>
      </c>
      <c r="J5" s="133" t="str">
        <f>IF(ISBLANK(J4),"",VLOOKUP(J4,'Validation des données'!I:J,2,0))</f>
        <v/>
      </c>
      <c r="K5" s="137" t="str">
        <f>IF(ISBLANK(K4),"",K4)</f>
        <v/>
      </c>
      <c r="L5" s="133" t="str">
        <f>IF(ISBLANK(L4),"",VLOOKUP(L4,'Validation des données'!$L$3:$M$12,2,0))</f>
        <v/>
      </c>
      <c r="N5" s="248"/>
      <c r="P5" s="133" t="str">
        <f>IF(ISBLANK(P4),"",VLOOKUP(P4,'Validation des données'!W:X,2,0))</f>
        <v/>
      </c>
      <c r="Q5" s="250"/>
      <c r="R5" s="252"/>
    </row>
    <row r="6" spans="1:18" s="4" customFormat="1" ht="18" thickBot="1">
      <c r="A6" s="245"/>
      <c r="B6" s="104" t="str">
        <f>'Créa NOM (col B)'!K5</f>
        <v/>
      </c>
      <c r="C6" s="32"/>
      <c r="D6" s="25" t="s">
        <v>33</v>
      </c>
      <c r="E6" s="32">
        <f t="shared" si="0"/>
        <v>52</v>
      </c>
      <c r="F6" s="132"/>
      <c r="G6" s="132"/>
      <c r="H6" s="132"/>
      <c r="I6" s="132"/>
      <c r="J6" s="132"/>
      <c r="K6" s="138"/>
      <c r="L6" s="132"/>
      <c r="N6" s="247"/>
      <c r="P6" s="132"/>
      <c r="Q6" s="249" t="e">
        <f>IF($F7="V03","",VLOOKUP('Créa NOM (col B)'!O5,'Données stock-transp'!A:G,7,0))</f>
        <v>#N/A</v>
      </c>
      <c r="R6" s="251"/>
    </row>
    <row r="7" spans="1:18" s="4" customFormat="1" ht="18" thickBot="1">
      <c r="A7" s="246"/>
      <c r="B7" s="26" t="s">
        <v>708</v>
      </c>
      <c r="C7" s="33">
        <f t="shared" ref="C7" si="2">30-(LEN(B7))</f>
        <v>6</v>
      </c>
      <c r="D7" s="26" t="s">
        <v>34</v>
      </c>
      <c r="E7" s="33">
        <f t="shared" si="0"/>
        <v>53</v>
      </c>
      <c r="F7" s="133" t="str">
        <f>IF(ISBLANK(F6),"",VLOOKUP(F6,'Validation des données'!A:B,2,0))</f>
        <v/>
      </c>
      <c r="G7" s="133" t="str">
        <f>IF(ISBLANK(G6),"",VLOOKUP(G6,'Validation des données'!C:D,2,0))</f>
        <v/>
      </c>
      <c r="H7" s="133" t="str">
        <f>IF(ISBLANK(H6),"",VLOOKUP(H6,'Validation des données'!G:H,2,0))</f>
        <v/>
      </c>
      <c r="I7" s="133" t="str">
        <f>IF(ISBLANK(I6),"",VLOOKUP(I6,'Validation des données'!E:F,2,0))</f>
        <v/>
      </c>
      <c r="J7" s="133" t="str">
        <f>IF(ISBLANK(J6),"",VLOOKUP(J6,'Validation des données'!I:J,2,0))</f>
        <v/>
      </c>
      <c r="K7" s="137" t="str">
        <f t="shared" ref="K7" si="3">IF(ISBLANK(K6),"",K6)</f>
        <v/>
      </c>
      <c r="L7" s="133" t="str">
        <f>IF(ISBLANK(L6),"",VLOOKUP(L6,'Validation des données'!$L$3:$M$12,2,0))</f>
        <v/>
      </c>
      <c r="N7" s="248"/>
      <c r="P7" s="133" t="str">
        <f>IF(ISBLANK(P6),"",VLOOKUP(P6,'Validation des données'!W:X,2,0))</f>
        <v/>
      </c>
      <c r="Q7" s="250"/>
      <c r="R7" s="252"/>
    </row>
    <row r="8" spans="1:18" s="4" customFormat="1" ht="18" thickBot="1">
      <c r="A8" s="245"/>
      <c r="B8" s="104" t="str">
        <f>'Créa NOM (col B)'!K7</f>
        <v/>
      </c>
      <c r="C8" s="32"/>
      <c r="D8" s="25" t="s">
        <v>33</v>
      </c>
      <c r="E8" s="32">
        <f t="shared" si="0"/>
        <v>52</v>
      </c>
      <c r="F8" s="132"/>
      <c r="G8" s="132"/>
      <c r="H8" s="132"/>
      <c r="I8" s="132"/>
      <c r="J8" s="132"/>
      <c r="K8" s="138"/>
      <c r="L8" s="132"/>
      <c r="N8" s="247"/>
      <c r="P8" s="132"/>
      <c r="Q8" s="249" t="e">
        <f>IF($F9="V03","",VLOOKUP('Créa NOM (col B)'!O7,'Données stock-transp'!A:G,7,0))</f>
        <v>#N/A</v>
      </c>
      <c r="R8" s="251"/>
    </row>
    <row r="9" spans="1:18" s="4" customFormat="1" ht="18" thickBot="1">
      <c r="A9" s="246"/>
      <c r="B9" s="26" t="s">
        <v>708</v>
      </c>
      <c r="C9" s="33">
        <f t="shared" ref="C9" si="4">30-(LEN(B9))</f>
        <v>6</v>
      </c>
      <c r="D9" s="26" t="s">
        <v>34</v>
      </c>
      <c r="E9" s="33">
        <f t="shared" si="0"/>
        <v>53</v>
      </c>
      <c r="F9" s="133" t="str">
        <f>IF(ISBLANK(F8),"",VLOOKUP(F8,'Validation des données'!A:B,2,0))</f>
        <v/>
      </c>
      <c r="G9" s="133" t="str">
        <f>IF(ISBLANK(G8),"",VLOOKUP(G8,'Validation des données'!C:D,2,0))</f>
        <v/>
      </c>
      <c r="H9" s="133" t="str">
        <f>IF(ISBLANK(H8),"",VLOOKUP(H8,'Validation des données'!G:H,2,0))</f>
        <v/>
      </c>
      <c r="I9" s="133" t="str">
        <f>IF(ISBLANK(I8),"",VLOOKUP(I8,'Validation des données'!E:F,2,0))</f>
        <v/>
      </c>
      <c r="J9" s="133" t="str">
        <f>IF(ISBLANK(J8),"",VLOOKUP(J8,'Validation des données'!I:J,2,0))</f>
        <v/>
      </c>
      <c r="K9" s="137" t="str">
        <f t="shared" ref="K9" si="5">IF(ISBLANK(K8),"",K8)</f>
        <v/>
      </c>
      <c r="L9" s="133" t="str">
        <f>IF(ISBLANK(L8),"",VLOOKUP(L8,'Validation des données'!$L$3:$M$12,2,0))</f>
        <v/>
      </c>
      <c r="N9" s="248"/>
      <c r="P9" s="133" t="str">
        <f>IF(ISBLANK(P8),"",VLOOKUP(P8,'Validation des données'!W:X,2,0))</f>
        <v/>
      </c>
      <c r="Q9" s="250"/>
      <c r="R9" s="252"/>
    </row>
    <row r="10" spans="1:18" s="4" customFormat="1" ht="18" thickBot="1">
      <c r="A10" s="245"/>
      <c r="B10" s="104" t="str">
        <f>'Créa NOM (col B)'!K9</f>
        <v/>
      </c>
      <c r="C10" s="32"/>
      <c r="D10" s="25" t="s">
        <v>33</v>
      </c>
      <c r="E10" s="32">
        <f t="shared" si="0"/>
        <v>52</v>
      </c>
      <c r="F10" s="132"/>
      <c r="G10" s="132"/>
      <c r="H10" s="132"/>
      <c r="I10" s="132"/>
      <c r="J10" s="132"/>
      <c r="K10" s="138"/>
      <c r="L10" s="132"/>
      <c r="N10" s="247"/>
      <c r="P10" s="132"/>
      <c r="Q10" s="249" t="e">
        <f>IF($F11="V03","",VLOOKUP('Créa NOM (col B)'!O9,'Données stock-transp'!A:G,7,0))</f>
        <v>#N/A</v>
      </c>
      <c r="R10" s="251"/>
    </row>
    <row r="11" spans="1:18" s="4" customFormat="1" ht="18" thickBot="1">
      <c r="A11" s="246"/>
      <c r="B11" s="26" t="s">
        <v>708</v>
      </c>
      <c r="C11" s="33">
        <f t="shared" ref="C11" si="6">30-(LEN(B11))</f>
        <v>6</v>
      </c>
      <c r="D11" s="26" t="s">
        <v>34</v>
      </c>
      <c r="E11" s="33">
        <f t="shared" si="0"/>
        <v>53</v>
      </c>
      <c r="F11" s="133" t="str">
        <f>IF(ISBLANK(F10),"",VLOOKUP(F10,'Validation des données'!A:B,2,0))</f>
        <v/>
      </c>
      <c r="G11" s="133" t="str">
        <f>IF(ISBLANK(G10),"",VLOOKUP(G10,'Validation des données'!C:D,2,0))</f>
        <v/>
      </c>
      <c r="H11" s="133" t="str">
        <f>IF(ISBLANK(H10),"",VLOOKUP(H10,'Validation des données'!G:H,2,0))</f>
        <v/>
      </c>
      <c r="I11" s="133" t="str">
        <f>IF(ISBLANK(I10),"",VLOOKUP(I10,'Validation des données'!E:F,2,0))</f>
        <v/>
      </c>
      <c r="J11" s="133" t="str">
        <f>IF(ISBLANK(J10),"",VLOOKUP(J10,'Validation des données'!I:J,2,0))</f>
        <v/>
      </c>
      <c r="K11" s="137" t="str">
        <f t="shared" ref="K11" si="7">IF(ISBLANK(K10),"",K10)</f>
        <v/>
      </c>
      <c r="L11" s="133" t="str">
        <f>IF(ISBLANK(L10),"",VLOOKUP(L10,'Validation des données'!$L$3:$M$12,2,0))</f>
        <v/>
      </c>
      <c r="N11" s="248"/>
      <c r="P11" s="133" t="str">
        <f>IF(ISBLANK(P10),"",VLOOKUP(P10,'Validation des données'!W:X,2,0))</f>
        <v/>
      </c>
      <c r="Q11" s="250"/>
      <c r="R11" s="252"/>
    </row>
    <row r="12" spans="1:18" s="4" customFormat="1" ht="18" thickBot="1">
      <c r="A12" s="245"/>
      <c r="B12" s="104" t="str">
        <f>'Créa NOM (col B)'!K11</f>
        <v/>
      </c>
      <c r="C12" s="32"/>
      <c r="D12" s="25" t="s">
        <v>33</v>
      </c>
      <c r="E12" s="32">
        <f t="shared" si="0"/>
        <v>52</v>
      </c>
      <c r="F12" s="132"/>
      <c r="G12" s="132"/>
      <c r="H12" s="132"/>
      <c r="I12" s="132"/>
      <c r="J12" s="132"/>
      <c r="K12" s="138"/>
      <c r="L12" s="132"/>
      <c r="N12" s="247"/>
      <c r="P12" s="132"/>
      <c r="Q12" s="249" t="e">
        <f>IF($F13="V03","",VLOOKUP('Créa NOM (col B)'!O11,'Données stock-transp'!A:G,7,0))</f>
        <v>#N/A</v>
      </c>
      <c r="R12" s="251"/>
    </row>
    <row r="13" spans="1:18" s="4" customFormat="1" ht="18" thickBot="1">
      <c r="A13" s="246"/>
      <c r="B13" s="26" t="s">
        <v>708</v>
      </c>
      <c r="C13" s="33">
        <f t="shared" ref="C13" si="8">30-(LEN(B13))</f>
        <v>6</v>
      </c>
      <c r="D13" s="26" t="s">
        <v>34</v>
      </c>
      <c r="E13" s="33">
        <f t="shared" si="0"/>
        <v>53</v>
      </c>
      <c r="F13" s="133" t="str">
        <f>IF(ISBLANK(F12),"",VLOOKUP(F12,'Validation des données'!A:B,2,0))</f>
        <v/>
      </c>
      <c r="G13" s="133" t="str">
        <f>IF(ISBLANK(G12),"",VLOOKUP(G12,'Validation des données'!C:D,2,0))</f>
        <v/>
      </c>
      <c r="H13" s="133" t="str">
        <f>IF(ISBLANK(H12),"",VLOOKUP(H12,'Validation des données'!G:H,2,0))</f>
        <v/>
      </c>
      <c r="I13" s="133" t="str">
        <f>IF(ISBLANK(I12),"",VLOOKUP(I12,'Validation des données'!E:F,2,0))</f>
        <v/>
      </c>
      <c r="J13" s="133" t="str">
        <f>IF(ISBLANK(J12),"",VLOOKUP(J12,'Validation des données'!I:J,2,0))</f>
        <v/>
      </c>
      <c r="K13" s="137" t="str">
        <f t="shared" ref="K13" si="9">IF(ISBLANK(K12),"",K12)</f>
        <v/>
      </c>
      <c r="L13" s="133" t="str">
        <f>IF(ISBLANK(L12),"",VLOOKUP(L12,'Validation des données'!$L$3:$M$12,2,0))</f>
        <v/>
      </c>
      <c r="N13" s="248"/>
      <c r="P13" s="133" t="str">
        <f>IF(ISBLANK(P12),"",VLOOKUP(P12,'Validation des données'!W:X,2,0))</f>
        <v/>
      </c>
      <c r="Q13" s="250"/>
      <c r="R13" s="252"/>
    </row>
    <row r="14" spans="1:18" s="4" customFormat="1" ht="18" thickBot="1">
      <c r="A14" s="245"/>
      <c r="B14" s="104" t="str">
        <f>'Créa NOM (col B)'!K13</f>
        <v/>
      </c>
      <c r="C14" s="32"/>
      <c r="D14" s="25" t="s">
        <v>33</v>
      </c>
      <c r="E14" s="32">
        <f t="shared" si="0"/>
        <v>52</v>
      </c>
      <c r="F14" s="132"/>
      <c r="G14" s="132"/>
      <c r="H14" s="132"/>
      <c r="I14" s="132"/>
      <c r="J14" s="132"/>
      <c r="K14" s="138"/>
      <c r="L14" s="132"/>
      <c r="N14" s="247"/>
      <c r="P14" s="132"/>
      <c r="Q14" s="249" t="e">
        <f>IF($F15="V03","",VLOOKUP('Créa NOM (col B)'!O13,'Données stock-transp'!A:G,7,0))</f>
        <v>#N/A</v>
      </c>
      <c r="R14" s="251"/>
    </row>
    <row r="15" spans="1:18" s="4" customFormat="1" ht="18" thickBot="1">
      <c r="A15" s="246"/>
      <c r="B15" s="26" t="s">
        <v>708</v>
      </c>
      <c r="C15" s="33">
        <f t="shared" ref="C15" si="10">30-(LEN(B15))</f>
        <v>6</v>
      </c>
      <c r="D15" s="26" t="s">
        <v>34</v>
      </c>
      <c r="E15" s="33">
        <f t="shared" si="0"/>
        <v>53</v>
      </c>
      <c r="F15" s="133" t="str">
        <f>IF(ISBLANK(F14),"",VLOOKUP(F14,'Validation des données'!A:B,2,0))</f>
        <v/>
      </c>
      <c r="G15" s="133" t="str">
        <f>IF(ISBLANK(G14),"",VLOOKUP(G14,'Validation des données'!C:D,2,0))</f>
        <v/>
      </c>
      <c r="H15" s="133" t="str">
        <f>IF(ISBLANK(H14),"",VLOOKUP(H14,'Validation des données'!G:H,2,0))</f>
        <v/>
      </c>
      <c r="I15" s="133" t="str">
        <f>IF(ISBLANK(I14),"",VLOOKUP(I14,'Validation des données'!E:F,2,0))</f>
        <v/>
      </c>
      <c r="J15" s="133" t="str">
        <f>IF(ISBLANK(J14),"",VLOOKUP(J14,'Validation des données'!I:J,2,0))</f>
        <v/>
      </c>
      <c r="K15" s="137" t="str">
        <f t="shared" ref="K15" si="11">IF(ISBLANK(K14),"",K14)</f>
        <v/>
      </c>
      <c r="L15" s="133" t="str">
        <f>IF(ISBLANK(L14),"",VLOOKUP(L14,'Validation des données'!$L$3:$M$12,2,0))</f>
        <v/>
      </c>
      <c r="N15" s="248"/>
      <c r="P15" s="133" t="str">
        <f>IF(ISBLANK(P14),"",VLOOKUP(P14,'Validation des données'!W:X,2,0))</f>
        <v/>
      </c>
      <c r="Q15" s="250"/>
      <c r="R15" s="252"/>
    </row>
    <row r="16" spans="1:18" s="4" customFormat="1" ht="18" thickBot="1">
      <c r="A16" s="245"/>
      <c r="B16" s="104" t="str">
        <f>'Créa NOM (col B)'!K15</f>
        <v/>
      </c>
      <c r="C16" s="32"/>
      <c r="D16" s="25" t="s">
        <v>33</v>
      </c>
      <c r="E16" s="32">
        <f t="shared" si="0"/>
        <v>52</v>
      </c>
      <c r="F16" s="132"/>
      <c r="G16" s="132"/>
      <c r="H16" s="132"/>
      <c r="I16" s="132"/>
      <c r="J16" s="132"/>
      <c r="K16" s="138"/>
      <c r="L16" s="132"/>
      <c r="N16" s="247"/>
      <c r="P16" s="132"/>
      <c r="Q16" s="249" t="e">
        <f>IF($F17="V03","",VLOOKUP('Créa NOM (col B)'!O15,'Données stock-transp'!A:G,7,0))</f>
        <v>#N/A</v>
      </c>
      <c r="R16" s="251"/>
    </row>
    <row r="17" spans="1:18" s="4" customFormat="1" ht="18" thickBot="1">
      <c r="A17" s="246"/>
      <c r="B17" s="26" t="s">
        <v>708</v>
      </c>
      <c r="C17" s="33">
        <f t="shared" ref="C17" si="12">30-(LEN(B17))</f>
        <v>6</v>
      </c>
      <c r="D17" s="26" t="s">
        <v>34</v>
      </c>
      <c r="E17" s="33">
        <f t="shared" si="0"/>
        <v>53</v>
      </c>
      <c r="F17" s="133" t="str">
        <f>IF(ISBLANK(F16),"",VLOOKUP(F16,'Validation des données'!A:B,2,0))</f>
        <v/>
      </c>
      <c r="G17" s="133" t="str">
        <f>IF(ISBLANK(G16),"",VLOOKUP(G16,'Validation des données'!C:D,2,0))</f>
        <v/>
      </c>
      <c r="H17" s="133" t="str">
        <f>IF(ISBLANK(H16),"",VLOOKUP(H16,'Validation des données'!G:H,2,0))</f>
        <v/>
      </c>
      <c r="I17" s="133" t="str">
        <f>IF(ISBLANK(I16),"",VLOOKUP(I16,'Validation des données'!E:F,2,0))</f>
        <v/>
      </c>
      <c r="J17" s="133" t="str">
        <f>IF(ISBLANK(J16),"",VLOOKUP(J16,'Validation des données'!I:J,2,0))</f>
        <v/>
      </c>
      <c r="K17" s="137" t="str">
        <f t="shared" ref="K17" si="13">IF(ISBLANK(K16),"",K16)</f>
        <v/>
      </c>
      <c r="L17" s="133" t="str">
        <f>IF(ISBLANK(L16),"",VLOOKUP(L16,'Validation des données'!$L$3:$M$12,2,0))</f>
        <v/>
      </c>
      <c r="N17" s="248"/>
      <c r="P17" s="133" t="str">
        <f>IF(ISBLANK(P16),"",VLOOKUP(P16,'Validation des données'!W:X,2,0))</f>
        <v/>
      </c>
      <c r="Q17" s="250"/>
      <c r="R17" s="252"/>
    </row>
    <row r="18" spans="1:18" s="4" customFormat="1" ht="18" thickBot="1">
      <c r="A18" s="245"/>
      <c r="B18" s="104" t="str">
        <f>'Créa NOM (col B)'!K17</f>
        <v/>
      </c>
      <c r="C18" s="32"/>
      <c r="D18" s="25" t="s">
        <v>33</v>
      </c>
      <c r="E18" s="32">
        <f t="shared" si="0"/>
        <v>52</v>
      </c>
      <c r="F18" s="132"/>
      <c r="G18" s="132"/>
      <c r="H18" s="132"/>
      <c r="I18" s="132"/>
      <c r="J18" s="132"/>
      <c r="K18" s="138"/>
      <c r="L18" s="132"/>
      <c r="N18" s="247"/>
      <c r="P18" s="132"/>
      <c r="Q18" s="249" t="e">
        <f>IF($F19="V03","",VLOOKUP('Créa NOM (col B)'!O17,'Données stock-transp'!A:G,7,0))</f>
        <v>#N/A</v>
      </c>
      <c r="R18" s="251"/>
    </row>
    <row r="19" spans="1:18" s="4" customFormat="1" ht="18" thickBot="1">
      <c r="A19" s="246"/>
      <c r="B19" s="26" t="s">
        <v>708</v>
      </c>
      <c r="C19" s="33">
        <f t="shared" ref="C19" si="14">30-(LEN(B19))</f>
        <v>6</v>
      </c>
      <c r="D19" s="26" t="s">
        <v>34</v>
      </c>
      <c r="E19" s="33">
        <f t="shared" si="0"/>
        <v>53</v>
      </c>
      <c r="F19" s="133" t="str">
        <f>IF(ISBLANK(F18),"",VLOOKUP(F18,'Validation des données'!A:B,2,0))</f>
        <v/>
      </c>
      <c r="G19" s="133" t="str">
        <f>IF(ISBLANK(G18),"",VLOOKUP(G18,'Validation des données'!C:D,2,0))</f>
        <v/>
      </c>
      <c r="H19" s="133" t="str">
        <f>IF(ISBLANK(H18),"",VLOOKUP(H18,'Validation des données'!G:H,2,0))</f>
        <v/>
      </c>
      <c r="I19" s="133" t="str">
        <f>IF(ISBLANK(I18),"",VLOOKUP(I18,'Validation des données'!E:F,2,0))</f>
        <v/>
      </c>
      <c r="J19" s="133" t="str">
        <f>IF(ISBLANK(J18),"",VLOOKUP(J18,'Validation des données'!I:J,2,0))</f>
        <v/>
      </c>
      <c r="K19" s="137" t="str">
        <f t="shared" ref="K19" si="15">IF(ISBLANK(K18),"",K18)</f>
        <v/>
      </c>
      <c r="L19" s="133" t="str">
        <f>IF(ISBLANK(L18),"",VLOOKUP(L18,'Validation des données'!$L$3:$M$12,2,0))</f>
        <v/>
      </c>
      <c r="N19" s="248"/>
      <c r="P19" s="133" t="str">
        <f>IF(ISBLANK(P18),"",VLOOKUP(P18,'Validation des données'!W:X,2,0))</f>
        <v/>
      </c>
      <c r="Q19" s="250"/>
      <c r="R19" s="252"/>
    </row>
    <row r="20" spans="1:18" s="4" customFormat="1" ht="18" thickBot="1">
      <c r="A20" s="245"/>
      <c r="B20" s="104" t="str">
        <f>'Créa NOM (col B)'!K19</f>
        <v/>
      </c>
      <c r="C20" s="32"/>
      <c r="D20" s="25" t="s">
        <v>33</v>
      </c>
      <c r="E20" s="32">
        <f t="shared" ref="E20:E21" si="16">60-(LEN(D20))</f>
        <v>52</v>
      </c>
      <c r="F20" s="132"/>
      <c r="G20" s="132"/>
      <c r="H20" s="132"/>
      <c r="I20" s="132"/>
      <c r="J20" s="132"/>
      <c r="K20" s="138"/>
      <c r="L20" s="132"/>
      <c r="N20" s="247"/>
      <c r="P20" s="132"/>
      <c r="Q20" s="249" t="e">
        <f>IF($F21="V03","",VLOOKUP('Créa NOM (col B)'!O19,'Données stock-transp'!A:G,7,0))</f>
        <v>#N/A</v>
      </c>
      <c r="R20" s="251"/>
    </row>
    <row r="21" spans="1:18" s="4" customFormat="1" ht="18" thickBot="1">
      <c r="A21" s="246"/>
      <c r="B21" s="26" t="s">
        <v>708</v>
      </c>
      <c r="C21" s="33">
        <f t="shared" ref="C21" si="17">30-(LEN(B21))</f>
        <v>6</v>
      </c>
      <c r="D21" s="26" t="s">
        <v>34</v>
      </c>
      <c r="E21" s="33">
        <f t="shared" si="16"/>
        <v>53</v>
      </c>
      <c r="F21" s="133" t="str">
        <f>IF(ISBLANK(F20),"",VLOOKUP(F20,'Validation des données'!A:B,2,0))</f>
        <v/>
      </c>
      <c r="G21" s="133" t="str">
        <f>IF(ISBLANK(G20),"",VLOOKUP(G20,'Validation des données'!C:D,2,0))</f>
        <v/>
      </c>
      <c r="H21" s="133" t="str">
        <f>IF(ISBLANK(H20),"",VLOOKUP(H20,'Validation des données'!G:H,2,0))</f>
        <v/>
      </c>
      <c r="I21" s="133" t="str">
        <f>IF(ISBLANK(I20),"",VLOOKUP(I20,'Validation des données'!E:F,2,0))</f>
        <v/>
      </c>
      <c r="J21" s="133" t="str">
        <f>IF(ISBLANK(J20),"",VLOOKUP(J20,'Validation des données'!I:J,2,0))</f>
        <v/>
      </c>
      <c r="K21" s="137" t="str">
        <f t="shared" ref="K21" si="18">IF(ISBLANK(K20),"",K20)</f>
        <v/>
      </c>
      <c r="L21" s="133" t="str">
        <f>IF(ISBLANK(L20),"",VLOOKUP(L20,'Validation des données'!$L$3:$M$12,2,0))</f>
        <v/>
      </c>
      <c r="N21" s="248"/>
      <c r="P21" s="133" t="str">
        <f>IF(ISBLANK(P20),"",VLOOKUP(P20,'Validation des données'!W:X,2,0))</f>
        <v/>
      </c>
      <c r="Q21" s="250"/>
      <c r="R21" s="252"/>
    </row>
    <row r="22" spans="1:18" s="4" customFormat="1" ht="18" thickBot="1">
      <c r="A22" s="245"/>
      <c r="B22" s="104" t="str">
        <f>'Créa NOM (col B)'!K21</f>
        <v/>
      </c>
      <c r="C22" s="32"/>
      <c r="D22" s="25" t="s">
        <v>33</v>
      </c>
      <c r="E22" s="32">
        <f t="shared" ref="E22:E85" si="19">60-(LEN(D22))</f>
        <v>52</v>
      </c>
      <c r="F22" s="132"/>
      <c r="G22" s="132"/>
      <c r="H22" s="132"/>
      <c r="I22" s="132"/>
      <c r="J22" s="132"/>
      <c r="K22" s="138"/>
      <c r="L22" s="132"/>
      <c r="N22" s="247"/>
      <c r="P22" s="132"/>
      <c r="Q22" s="249" t="e">
        <f>IF($F23="V03","",VLOOKUP('Créa NOM (col B)'!O21,'Données stock-transp'!A:G,7,0))</f>
        <v>#N/A</v>
      </c>
      <c r="R22" s="251"/>
    </row>
    <row r="23" spans="1:18" s="4" customFormat="1" ht="18" thickBot="1">
      <c r="A23" s="246"/>
      <c r="B23" s="26" t="s">
        <v>708</v>
      </c>
      <c r="C23" s="33">
        <f t="shared" ref="C23" si="20">30-(LEN(B23))</f>
        <v>6</v>
      </c>
      <c r="D23" s="26" t="s">
        <v>34</v>
      </c>
      <c r="E23" s="33">
        <f t="shared" si="19"/>
        <v>53</v>
      </c>
      <c r="F23" s="133" t="str">
        <f>IF(ISBLANK(F22),"",VLOOKUP(F22,'Validation des données'!A:B,2,0))</f>
        <v/>
      </c>
      <c r="G23" s="133" t="str">
        <f>IF(ISBLANK(G22),"",VLOOKUP(G22,'Validation des données'!C:D,2,0))</f>
        <v/>
      </c>
      <c r="H23" s="133" t="str">
        <f>IF(ISBLANK(H22),"",VLOOKUP(H22,'Validation des données'!G:H,2,0))</f>
        <v/>
      </c>
      <c r="I23" s="133" t="str">
        <f>IF(ISBLANK(I22),"",VLOOKUP(I22,'Validation des données'!E:F,2,0))</f>
        <v/>
      </c>
      <c r="J23" s="133" t="str">
        <f>IF(ISBLANK(J22),"",VLOOKUP(J22,'Validation des données'!I:J,2,0))</f>
        <v/>
      </c>
      <c r="K23" s="137" t="str">
        <f t="shared" ref="K23" si="21">IF(ISBLANK(K22),"",K22)</f>
        <v/>
      </c>
      <c r="L23" s="133" t="str">
        <f>IF(ISBLANK(L22),"",VLOOKUP(L22,'Validation des données'!$L$3:$M$12,2,0))</f>
        <v/>
      </c>
      <c r="N23" s="248"/>
      <c r="P23" s="133" t="str">
        <f>IF(ISBLANK(P22),"",VLOOKUP(P22,'Validation des données'!W:X,2,0))</f>
        <v/>
      </c>
      <c r="Q23" s="250"/>
      <c r="R23" s="252"/>
    </row>
    <row r="24" spans="1:18" s="4" customFormat="1" ht="18" thickBot="1">
      <c r="A24" s="245"/>
      <c r="B24" s="104" t="str">
        <f>'Créa NOM (col B)'!K23</f>
        <v/>
      </c>
      <c r="C24" s="32"/>
      <c r="D24" s="25" t="s">
        <v>33</v>
      </c>
      <c r="E24" s="32">
        <f t="shared" si="19"/>
        <v>52</v>
      </c>
      <c r="F24" s="132"/>
      <c r="G24" s="132"/>
      <c r="H24" s="132"/>
      <c r="I24" s="132"/>
      <c r="J24" s="132"/>
      <c r="K24" s="138"/>
      <c r="L24" s="132"/>
      <c r="N24" s="247"/>
      <c r="P24" s="132"/>
      <c r="Q24" s="249" t="e">
        <f>IF($F25="V03","",VLOOKUP('Créa NOM (col B)'!O23,'Données stock-transp'!A:G,7,0))</f>
        <v>#N/A</v>
      </c>
      <c r="R24" s="251"/>
    </row>
    <row r="25" spans="1:18" s="4" customFormat="1" ht="18" thickBot="1">
      <c r="A25" s="246"/>
      <c r="B25" s="26" t="s">
        <v>708</v>
      </c>
      <c r="C25" s="33">
        <f t="shared" ref="C25" si="22">30-(LEN(B25))</f>
        <v>6</v>
      </c>
      <c r="D25" s="26" t="s">
        <v>34</v>
      </c>
      <c r="E25" s="33">
        <f t="shared" si="19"/>
        <v>53</v>
      </c>
      <c r="F25" s="133" t="str">
        <f>IF(ISBLANK(F24),"",VLOOKUP(F24,'Validation des données'!A:B,2,0))</f>
        <v/>
      </c>
      <c r="G25" s="133" t="str">
        <f>IF(ISBLANK(G24),"",VLOOKUP(G24,'Validation des données'!C:D,2,0))</f>
        <v/>
      </c>
      <c r="H25" s="133" t="str">
        <f>IF(ISBLANK(H24),"",VLOOKUP(H24,'Validation des données'!G:H,2,0))</f>
        <v/>
      </c>
      <c r="I25" s="133" t="str">
        <f>IF(ISBLANK(I24),"",VLOOKUP(I24,'Validation des données'!E:F,2,0))</f>
        <v/>
      </c>
      <c r="J25" s="133" t="str">
        <f>IF(ISBLANK(J24),"",VLOOKUP(J24,'Validation des données'!I:J,2,0))</f>
        <v/>
      </c>
      <c r="K25" s="137" t="str">
        <f t="shared" ref="K25" si="23">IF(ISBLANK(K24),"",K24)</f>
        <v/>
      </c>
      <c r="L25" s="133" t="str">
        <f>IF(ISBLANK(L24),"",VLOOKUP(L24,'Validation des données'!$L$3:$M$12,2,0))</f>
        <v/>
      </c>
      <c r="N25" s="248"/>
      <c r="P25" s="133" t="str">
        <f>IF(ISBLANK(P24),"",VLOOKUP(P24,'Validation des données'!W:X,2,0))</f>
        <v/>
      </c>
      <c r="Q25" s="250"/>
      <c r="R25" s="252"/>
    </row>
    <row r="26" spans="1:18" s="4" customFormat="1" ht="18" thickBot="1">
      <c r="A26" s="245"/>
      <c r="B26" s="104" t="str">
        <f>'Créa NOM (col B)'!K25</f>
        <v/>
      </c>
      <c r="C26" s="32"/>
      <c r="D26" s="25" t="s">
        <v>33</v>
      </c>
      <c r="E26" s="32">
        <f t="shared" si="19"/>
        <v>52</v>
      </c>
      <c r="F26" s="132"/>
      <c r="G26" s="132"/>
      <c r="H26" s="132"/>
      <c r="I26" s="132"/>
      <c r="J26" s="132"/>
      <c r="K26" s="138"/>
      <c r="L26" s="132"/>
      <c r="N26" s="247"/>
      <c r="P26" s="132"/>
      <c r="Q26" s="249" t="e">
        <f>IF($F27="V03","",VLOOKUP('Créa NOM (col B)'!O25,'Données stock-transp'!A:G,7,0))</f>
        <v>#N/A</v>
      </c>
      <c r="R26" s="251"/>
    </row>
    <row r="27" spans="1:18" s="4" customFormat="1" ht="18" thickBot="1">
      <c r="A27" s="246"/>
      <c r="B27" s="26" t="s">
        <v>708</v>
      </c>
      <c r="C27" s="33">
        <f t="shared" ref="C27" si="24">30-(LEN(B27))</f>
        <v>6</v>
      </c>
      <c r="D27" s="26" t="s">
        <v>34</v>
      </c>
      <c r="E27" s="33">
        <f t="shared" si="19"/>
        <v>53</v>
      </c>
      <c r="F27" s="133" t="str">
        <f>IF(ISBLANK(F26),"",VLOOKUP(F26,'Validation des données'!A:B,2,0))</f>
        <v/>
      </c>
      <c r="G27" s="133" t="str">
        <f>IF(ISBLANK(G26),"",VLOOKUP(G26,'Validation des données'!C:D,2,0))</f>
        <v/>
      </c>
      <c r="H27" s="133" t="str">
        <f>IF(ISBLANK(H26),"",VLOOKUP(H26,'Validation des données'!G:H,2,0))</f>
        <v/>
      </c>
      <c r="I27" s="133" t="str">
        <f>IF(ISBLANK(I26),"",VLOOKUP(I26,'Validation des données'!E:F,2,0))</f>
        <v/>
      </c>
      <c r="J27" s="133" t="str">
        <f>IF(ISBLANK(J26),"",VLOOKUP(J26,'Validation des données'!I:J,2,0))</f>
        <v/>
      </c>
      <c r="K27" s="137" t="str">
        <f t="shared" ref="K27" si="25">IF(ISBLANK(K26),"",K26)</f>
        <v/>
      </c>
      <c r="L27" s="133" t="str">
        <f>IF(ISBLANK(L26),"",VLOOKUP(L26,'Validation des données'!$L$3:$M$12,2,0))</f>
        <v/>
      </c>
      <c r="N27" s="248"/>
      <c r="P27" s="133" t="str">
        <f>IF(ISBLANK(P26),"",VLOOKUP(P26,'Validation des données'!W:X,2,0))</f>
        <v/>
      </c>
      <c r="Q27" s="250"/>
      <c r="R27" s="252"/>
    </row>
    <row r="28" spans="1:18" s="4" customFormat="1" ht="18" thickBot="1">
      <c r="A28" s="245"/>
      <c r="B28" s="104" t="str">
        <f>'Créa NOM (col B)'!K27</f>
        <v/>
      </c>
      <c r="C28" s="32"/>
      <c r="D28" s="25" t="s">
        <v>33</v>
      </c>
      <c r="E28" s="32">
        <f t="shared" si="19"/>
        <v>52</v>
      </c>
      <c r="F28" s="132"/>
      <c r="G28" s="132"/>
      <c r="H28" s="132"/>
      <c r="I28" s="132"/>
      <c r="J28" s="132"/>
      <c r="K28" s="138"/>
      <c r="L28" s="132"/>
      <c r="N28" s="247"/>
      <c r="P28" s="132"/>
      <c r="Q28" s="249" t="e">
        <f>IF($F29="V03","",VLOOKUP('Créa NOM (col B)'!O27,'Données stock-transp'!A:G,7,0))</f>
        <v>#N/A</v>
      </c>
      <c r="R28" s="251"/>
    </row>
    <row r="29" spans="1:18" s="4" customFormat="1" ht="18" thickBot="1">
      <c r="A29" s="246"/>
      <c r="B29" s="26" t="s">
        <v>708</v>
      </c>
      <c r="C29" s="33">
        <f t="shared" ref="C29" si="26">30-(LEN(B29))</f>
        <v>6</v>
      </c>
      <c r="D29" s="26" t="s">
        <v>34</v>
      </c>
      <c r="E29" s="33">
        <f t="shared" si="19"/>
        <v>53</v>
      </c>
      <c r="F29" s="133" t="str">
        <f>IF(ISBLANK(F28),"",VLOOKUP(F28,'Validation des données'!A:B,2,0))</f>
        <v/>
      </c>
      <c r="G29" s="133" t="str">
        <f>IF(ISBLANK(G28),"",VLOOKUP(G28,'Validation des données'!C:D,2,0))</f>
        <v/>
      </c>
      <c r="H29" s="133" t="str">
        <f>IF(ISBLANK(H28),"",VLOOKUP(H28,'Validation des données'!G:H,2,0))</f>
        <v/>
      </c>
      <c r="I29" s="133" t="str">
        <f>IF(ISBLANK(I28),"",VLOOKUP(I28,'Validation des données'!E:F,2,0))</f>
        <v/>
      </c>
      <c r="J29" s="133" t="str">
        <f>IF(ISBLANK(J28),"",VLOOKUP(J28,'Validation des données'!I:J,2,0))</f>
        <v/>
      </c>
      <c r="K29" s="137" t="str">
        <f t="shared" ref="K29" si="27">IF(ISBLANK(K28),"",K28)</f>
        <v/>
      </c>
      <c r="L29" s="133" t="str">
        <f>IF(ISBLANK(L28),"",VLOOKUP(L28,'Validation des données'!$L$3:$M$12,2,0))</f>
        <v/>
      </c>
      <c r="N29" s="248"/>
      <c r="P29" s="133" t="str">
        <f>IF(ISBLANK(P28),"",VLOOKUP(P28,'Validation des données'!W:X,2,0))</f>
        <v/>
      </c>
      <c r="Q29" s="250"/>
      <c r="R29" s="252"/>
    </row>
    <row r="30" spans="1:18" s="4" customFormat="1" ht="18" thickBot="1">
      <c r="A30" s="245"/>
      <c r="B30" s="104" t="str">
        <f>'Créa NOM (col B)'!K29</f>
        <v/>
      </c>
      <c r="C30" s="32"/>
      <c r="D30" s="25" t="s">
        <v>33</v>
      </c>
      <c r="E30" s="32">
        <f t="shared" si="19"/>
        <v>52</v>
      </c>
      <c r="F30" s="132"/>
      <c r="G30" s="132"/>
      <c r="H30" s="132"/>
      <c r="I30" s="132"/>
      <c r="J30" s="132"/>
      <c r="K30" s="138"/>
      <c r="L30" s="132"/>
      <c r="N30" s="247"/>
      <c r="P30" s="132"/>
      <c r="Q30" s="249" t="e">
        <f>IF($F31="V03","",VLOOKUP('Créa NOM (col B)'!O29,'Données stock-transp'!A:G,7,0))</f>
        <v>#N/A</v>
      </c>
      <c r="R30" s="251"/>
    </row>
    <row r="31" spans="1:18" s="4" customFormat="1" ht="18" thickBot="1">
      <c r="A31" s="246"/>
      <c r="B31" s="26" t="s">
        <v>708</v>
      </c>
      <c r="C31" s="33">
        <f t="shared" ref="C31" si="28">30-(LEN(B31))</f>
        <v>6</v>
      </c>
      <c r="D31" s="26" t="s">
        <v>34</v>
      </c>
      <c r="E31" s="33">
        <f t="shared" si="19"/>
        <v>53</v>
      </c>
      <c r="F31" s="133" t="str">
        <f>IF(ISBLANK(F30),"",VLOOKUP(F30,'Validation des données'!A:B,2,0))</f>
        <v/>
      </c>
      <c r="G31" s="133" t="str">
        <f>IF(ISBLANK(G30),"",VLOOKUP(G30,'Validation des données'!C:D,2,0))</f>
        <v/>
      </c>
      <c r="H31" s="133" t="str">
        <f>IF(ISBLANK(H30),"",VLOOKUP(H30,'Validation des données'!G:H,2,0))</f>
        <v/>
      </c>
      <c r="I31" s="133" t="str">
        <f>IF(ISBLANK(I30),"",VLOOKUP(I30,'Validation des données'!E:F,2,0))</f>
        <v/>
      </c>
      <c r="J31" s="133" t="str">
        <f>IF(ISBLANK(J30),"",VLOOKUP(J30,'Validation des données'!I:J,2,0))</f>
        <v/>
      </c>
      <c r="K31" s="137" t="str">
        <f t="shared" ref="K31" si="29">IF(ISBLANK(K30),"",K30)</f>
        <v/>
      </c>
      <c r="L31" s="133" t="str">
        <f>IF(ISBLANK(L30),"",VLOOKUP(L30,'Validation des données'!$L$3:$M$12,2,0))</f>
        <v/>
      </c>
      <c r="N31" s="248"/>
      <c r="P31" s="133" t="str">
        <f>IF(ISBLANK(P30),"",VLOOKUP(P30,'Validation des données'!W:X,2,0))</f>
        <v/>
      </c>
      <c r="Q31" s="250"/>
      <c r="R31" s="252"/>
    </row>
    <row r="32" spans="1:18" s="4" customFormat="1" ht="18" thickBot="1">
      <c r="A32" s="245"/>
      <c r="B32" s="104" t="str">
        <f>'Créa NOM (col B)'!K31</f>
        <v/>
      </c>
      <c r="C32" s="32"/>
      <c r="D32" s="25" t="s">
        <v>33</v>
      </c>
      <c r="E32" s="32">
        <f t="shared" si="19"/>
        <v>52</v>
      </c>
      <c r="F32" s="132"/>
      <c r="G32" s="132"/>
      <c r="H32" s="132"/>
      <c r="I32" s="132"/>
      <c r="J32" s="132"/>
      <c r="K32" s="138"/>
      <c r="L32" s="132"/>
      <c r="N32" s="247"/>
      <c r="P32" s="132"/>
      <c r="Q32" s="249" t="e">
        <f>IF($F33="V03","",VLOOKUP('Créa NOM (col B)'!O31,'Données stock-transp'!A:G,7,0))</f>
        <v>#N/A</v>
      </c>
      <c r="R32" s="251"/>
    </row>
    <row r="33" spans="1:18" s="4" customFormat="1" ht="18" thickBot="1">
      <c r="A33" s="246"/>
      <c r="B33" s="26" t="s">
        <v>708</v>
      </c>
      <c r="C33" s="33">
        <f t="shared" ref="C33" si="30">30-(LEN(B33))</f>
        <v>6</v>
      </c>
      <c r="D33" s="26" t="s">
        <v>34</v>
      </c>
      <c r="E33" s="33">
        <f t="shared" si="19"/>
        <v>53</v>
      </c>
      <c r="F33" s="133" t="str">
        <f>IF(ISBLANK(F32),"",VLOOKUP(F32,'Validation des données'!A:B,2,0))</f>
        <v/>
      </c>
      <c r="G33" s="133" t="str">
        <f>IF(ISBLANK(G32),"",VLOOKUP(G32,'Validation des données'!C:D,2,0))</f>
        <v/>
      </c>
      <c r="H33" s="133" t="str">
        <f>IF(ISBLANK(H32),"",VLOOKUP(H32,'Validation des données'!G:H,2,0))</f>
        <v/>
      </c>
      <c r="I33" s="133" t="str">
        <f>IF(ISBLANK(I32),"",VLOOKUP(I32,'Validation des données'!E:F,2,0))</f>
        <v/>
      </c>
      <c r="J33" s="133" t="str">
        <f>IF(ISBLANK(J32),"",VLOOKUP(J32,'Validation des données'!I:J,2,0))</f>
        <v/>
      </c>
      <c r="K33" s="137" t="str">
        <f t="shared" ref="K33" si="31">IF(ISBLANK(K32),"",K32)</f>
        <v/>
      </c>
      <c r="L33" s="133" t="str">
        <f>IF(ISBLANK(L32),"",VLOOKUP(L32,'Validation des données'!$L$3:$M$12,2,0))</f>
        <v/>
      </c>
      <c r="N33" s="248"/>
      <c r="P33" s="133" t="str">
        <f>IF(ISBLANK(P32),"",VLOOKUP(P32,'Validation des données'!W:X,2,0))</f>
        <v/>
      </c>
      <c r="Q33" s="250"/>
      <c r="R33" s="252"/>
    </row>
    <row r="34" spans="1:18" s="4" customFormat="1" ht="18" thickBot="1">
      <c r="A34" s="245"/>
      <c r="B34" s="104" t="str">
        <f>'Créa NOM (col B)'!K33</f>
        <v/>
      </c>
      <c r="C34" s="32"/>
      <c r="D34" s="25" t="s">
        <v>33</v>
      </c>
      <c r="E34" s="32">
        <f t="shared" si="19"/>
        <v>52</v>
      </c>
      <c r="F34" s="132"/>
      <c r="G34" s="132"/>
      <c r="H34" s="132"/>
      <c r="I34" s="132"/>
      <c r="J34" s="132"/>
      <c r="K34" s="138"/>
      <c r="L34" s="132"/>
      <c r="N34" s="247"/>
      <c r="P34" s="132"/>
      <c r="Q34" s="249" t="e">
        <f>IF($F35="V03","",VLOOKUP('Créa NOM (col B)'!O33,'Données stock-transp'!A:G,7,0))</f>
        <v>#N/A</v>
      </c>
      <c r="R34" s="251"/>
    </row>
    <row r="35" spans="1:18" s="4" customFormat="1" ht="18" thickBot="1">
      <c r="A35" s="246"/>
      <c r="B35" s="26" t="s">
        <v>708</v>
      </c>
      <c r="C35" s="33">
        <f t="shared" ref="C35" si="32">30-(LEN(B35))</f>
        <v>6</v>
      </c>
      <c r="D35" s="26" t="s">
        <v>34</v>
      </c>
      <c r="E35" s="33">
        <f t="shared" si="19"/>
        <v>53</v>
      </c>
      <c r="F35" s="133" t="str">
        <f>IF(ISBLANK(F34),"",VLOOKUP(F34,'Validation des données'!A:B,2,0))</f>
        <v/>
      </c>
      <c r="G35" s="133" t="str">
        <f>IF(ISBLANK(G34),"",VLOOKUP(G34,'Validation des données'!C:D,2,0))</f>
        <v/>
      </c>
      <c r="H35" s="133" t="str">
        <f>IF(ISBLANK(H34),"",VLOOKUP(H34,'Validation des données'!G:H,2,0))</f>
        <v/>
      </c>
      <c r="I35" s="133" t="str">
        <f>IF(ISBLANK(I34),"",VLOOKUP(I34,'Validation des données'!E:F,2,0))</f>
        <v/>
      </c>
      <c r="J35" s="133" t="str">
        <f>IF(ISBLANK(J34),"",VLOOKUP(J34,'Validation des données'!I:J,2,0))</f>
        <v/>
      </c>
      <c r="K35" s="137" t="str">
        <f t="shared" ref="K35" si="33">IF(ISBLANK(K34),"",K34)</f>
        <v/>
      </c>
      <c r="L35" s="133" t="str">
        <f>IF(ISBLANK(L34),"",VLOOKUP(L34,'Validation des données'!$L$3:$M$12,2,0))</f>
        <v/>
      </c>
      <c r="N35" s="248"/>
      <c r="P35" s="133" t="str">
        <f>IF(ISBLANK(P34),"",VLOOKUP(P34,'Validation des données'!W:X,2,0))</f>
        <v/>
      </c>
      <c r="Q35" s="250"/>
      <c r="R35" s="252"/>
    </row>
    <row r="36" spans="1:18" s="4" customFormat="1" ht="18" thickBot="1">
      <c r="A36" s="245"/>
      <c r="B36" s="104" t="str">
        <f>'Créa NOM (col B)'!K35</f>
        <v/>
      </c>
      <c r="C36" s="32"/>
      <c r="D36" s="25" t="s">
        <v>33</v>
      </c>
      <c r="E36" s="32">
        <f t="shared" si="19"/>
        <v>52</v>
      </c>
      <c r="F36" s="132"/>
      <c r="G36" s="132"/>
      <c r="H36" s="132"/>
      <c r="I36" s="132"/>
      <c r="J36" s="132"/>
      <c r="K36" s="138"/>
      <c r="L36" s="132"/>
      <c r="N36" s="247"/>
      <c r="P36" s="132"/>
      <c r="Q36" s="249" t="e">
        <f>IF($F37="V03","",VLOOKUP('Créa NOM (col B)'!O35,'Données stock-transp'!A:G,7,0))</f>
        <v>#N/A</v>
      </c>
      <c r="R36" s="251"/>
    </row>
    <row r="37" spans="1:18" s="4" customFormat="1" ht="18" thickBot="1">
      <c r="A37" s="246"/>
      <c r="B37" s="26" t="s">
        <v>708</v>
      </c>
      <c r="C37" s="33">
        <f t="shared" ref="C37" si="34">30-(LEN(B37))</f>
        <v>6</v>
      </c>
      <c r="D37" s="26" t="s">
        <v>34</v>
      </c>
      <c r="E37" s="33">
        <f t="shared" si="19"/>
        <v>53</v>
      </c>
      <c r="F37" s="133" t="str">
        <f>IF(ISBLANK(F36),"",VLOOKUP(F36,'Validation des données'!A:B,2,0))</f>
        <v/>
      </c>
      <c r="G37" s="133" t="str">
        <f>IF(ISBLANK(G36),"",VLOOKUP(G36,'Validation des données'!C:D,2,0))</f>
        <v/>
      </c>
      <c r="H37" s="133" t="str">
        <f>IF(ISBLANK(H36),"",VLOOKUP(H36,'Validation des données'!G:H,2,0))</f>
        <v/>
      </c>
      <c r="I37" s="133" t="str">
        <f>IF(ISBLANK(I36),"",VLOOKUP(I36,'Validation des données'!E:F,2,0))</f>
        <v/>
      </c>
      <c r="J37" s="133" t="str">
        <f>IF(ISBLANK(J36),"",VLOOKUP(J36,'Validation des données'!I:J,2,0))</f>
        <v/>
      </c>
      <c r="K37" s="137" t="str">
        <f t="shared" ref="K37" si="35">IF(ISBLANK(K36),"",K36)</f>
        <v/>
      </c>
      <c r="L37" s="133" t="str">
        <f>IF(ISBLANK(L36),"",VLOOKUP(L36,'Validation des données'!$L$3:$M$12,2,0))</f>
        <v/>
      </c>
      <c r="N37" s="248"/>
      <c r="P37" s="133" t="str">
        <f>IF(ISBLANK(P36),"",VLOOKUP(P36,'Validation des données'!W:X,2,0))</f>
        <v/>
      </c>
      <c r="Q37" s="250"/>
      <c r="R37" s="252"/>
    </row>
    <row r="38" spans="1:18" s="4" customFormat="1" ht="18" thickBot="1">
      <c r="A38" s="245"/>
      <c r="B38" s="104" t="str">
        <f>'Créa NOM (col B)'!K37</f>
        <v/>
      </c>
      <c r="C38" s="32"/>
      <c r="D38" s="25" t="s">
        <v>33</v>
      </c>
      <c r="E38" s="32">
        <f t="shared" si="19"/>
        <v>52</v>
      </c>
      <c r="F38" s="132"/>
      <c r="G38" s="132"/>
      <c r="H38" s="132"/>
      <c r="I38" s="132"/>
      <c r="J38" s="132"/>
      <c r="K38" s="138"/>
      <c r="L38" s="132"/>
      <c r="N38" s="247"/>
      <c r="P38" s="132"/>
      <c r="Q38" s="249" t="e">
        <f>IF($F39="V03","",VLOOKUP('Créa NOM (col B)'!O37,'Données stock-transp'!A:G,7,0))</f>
        <v>#N/A</v>
      </c>
      <c r="R38" s="251"/>
    </row>
    <row r="39" spans="1:18" s="4" customFormat="1" ht="18" thickBot="1">
      <c r="A39" s="246"/>
      <c r="B39" s="26" t="s">
        <v>708</v>
      </c>
      <c r="C39" s="33">
        <f t="shared" ref="C39" si="36">30-(LEN(B39))</f>
        <v>6</v>
      </c>
      <c r="D39" s="26" t="s">
        <v>34</v>
      </c>
      <c r="E39" s="33">
        <f t="shared" si="19"/>
        <v>53</v>
      </c>
      <c r="F39" s="133" t="str">
        <f>IF(ISBLANK(F38),"",VLOOKUP(F38,'Validation des données'!A:B,2,0))</f>
        <v/>
      </c>
      <c r="G39" s="133" t="str">
        <f>IF(ISBLANK(G38),"",VLOOKUP(G38,'Validation des données'!C:D,2,0))</f>
        <v/>
      </c>
      <c r="H39" s="133" t="str">
        <f>IF(ISBLANK(H38),"",VLOOKUP(H38,'Validation des données'!G:H,2,0))</f>
        <v/>
      </c>
      <c r="I39" s="133" t="str">
        <f>IF(ISBLANK(I38),"",VLOOKUP(I38,'Validation des données'!E:F,2,0))</f>
        <v/>
      </c>
      <c r="J39" s="133" t="str">
        <f>IF(ISBLANK(J38),"",VLOOKUP(J38,'Validation des données'!I:J,2,0))</f>
        <v/>
      </c>
      <c r="K39" s="137" t="str">
        <f t="shared" ref="K39" si="37">IF(ISBLANK(K38),"",K38)</f>
        <v/>
      </c>
      <c r="L39" s="133" t="str">
        <f>IF(ISBLANK(L38),"",VLOOKUP(L38,'Validation des données'!$L$3:$M$12,2,0))</f>
        <v/>
      </c>
      <c r="N39" s="248"/>
      <c r="P39" s="133" t="str">
        <f>IF(ISBLANK(P38),"",VLOOKUP(P38,'Validation des données'!W:X,2,0))</f>
        <v/>
      </c>
      <c r="Q39" s="250"/>
      <c r="R39" s="252"/>
    </row>
    <row r="40" spans="1:18" s="4" customFormat="1" ht="18" thickBot="1">
      <c r="A40" s="245"/>
      <c r="B40" s="104" t="str">
        <f>'Créa NOM (col B)'!K39</f>
        <v/>
      </c>
      <c r="C40" s="32"/>
      <c r="D40" s="25" t="s">
        <v>33</v>
      </c>
      <c r="E40" s="32">
        <f t="shared" si="19"/>
        <v>52</v>
      </c>
      <c r="F40" s="132"/>
      <c r="G40" s="132"/>
      <c r="H40" s="132"/>
      <c r="I40" s="132"/>
      <c r="J40" s="132"/>
      <c r="K40" s="138"/>
      <c r="L40" s="132"/>
      <c r="N40" s="247"/>
      <c r="P40" s="132"/>
      <c r="Q40" s="249" t="e">
        <f>IF($F41="V03","",VLOOKUP('Créa NOM (col B)'!O39,'Données stock-transp'!A:G,7,0))</f>
        <v>#N/A</v>
      </c>
      <c r="R40" s="251"/>
    </row>
    <row r="41" spans="1:18" s="4" customFormat="1" ht="18" thickBot="1">
      <c r="A41" s="246"/>
      <c r="B41" s="26" t="s">
        <v>708</v>
      </c>
      <c r="C41" s="33">
        <f t="shared" ref="C41" si="38">30-(LEN(B41))</f>
        <v>6</v>
      </c>
      <c r="D41" s="26" t="s">
        <v>34</v>
      </c>
      <c r="E41" s="33">
        <f t="shared" si="19"/>
        <v>53</v>
      </c>
      <c r="F41" s="133" t="str">
        <f>IF(ISBLANK(F40),"",VLOOKUP(F40,'Validation des données'!A:B,2,0))</f>
        <v/>
      </c>
      <c r="G41" s="133" t="str">
        <f>IF(ISBLANK(G40),"",VLOOKUP(G40,'Validation des données'!C:D,2,0))</f>
        <v/>
      </c>
      <c r="H41" s="133" t="str">
        <f>IF(ISBLANK(H40),"",VLOOKUP(H40,'Validation des données'!G:H,2,0))</f>
        <v/>
      </c>
      <c r="I41" s="133" t="str">
        <f>IF(ISBLANK(I40),"",VLOOKUP(I40,'Validation des données'!E:F,2,0))</f>
        <v/>
      </c>
      <c r="J41" s="133" t="str">
        <f>IF(ISBLANK(J40),"",VLOOKUP(J40,'Validation des données'!I:J,2,0))</f>
        <v/>
      </c>
      <c r="K41" s="137" t="str">
        <f t="shared" ref="K41" si="39">IF(ISBLANK(K40),"",K40)</f>
        <v/>
      </c>
      <c r="L41" s="133" t="str">
        <f>IF(ISBLANK(L40),"",VLOOKUP(L40,'Validation des données'!$L$3:$M$12,2,0))</f>
        <v/>
      </c>
      <c r="N41" s="248"/>
      <c r="P41" s="133" t="str">
        <f>IF(ISBLANK(P40),"",VLOOKUP(P40,'Validation des données'!W:X,2,0))</f>
        <v/>
      </c>
      <c r="Q41" s="250"/>
      <c r="R41" s="252"/>
    </row>
    <row r="42" spans="1:18" s="4" customFormat="1" ht="18" thickBot="1">
      <c r="A42" s="245"/>
      <c r="B42" s="104" t="str">
        <f>'Créa NOM (col B)'!K41</f>
        <v/>
      </c>
      <c r="C42" s="32"/>
      <c r="D42" s="25" t="s">
        <v>33</v>
      </c>
      <c r="E42" s="32">
        <f t="shared" si="19"/>
        <v>52</v>
      </c>
      <c r="F42" s="132"/>
      <c r="G42" s="132"/>
      <c r="H42" s="132"/>
      <c r="I42" s="132"/>
      <c r="J42" s="132"/>
      <c r="K42" s="138"/>
      <c r="L42" s="132"/>
      <c r="N42" s="247"/>
      <c r="P42" s="132"/>
      <c r="Q42" s="249" t="e">
        <f>IF($F43="V03","",VLOOKUP('Créa NOM (col B)'!O41,'Données stock-transp'!A:G,7,0))</f>
        <v>#N/A</v>
      </c>
      <c r="R42" s="251"/>
    </row>
    <row r="43" spans="1:18" s="4" customFormat="1" ht="18" thickBot="1">
      <c r="A43" s="246"/>
      <c r="B43" s="26" t="s">
        <v>708</v>
      </c>
      <c r="C43" s="33">
        <f t="shared" ref="C43" si="40">30-(LEN(B43))</f>
        <v>6</v>
      </c>
      <c r="D43" s="26" t="s">
        <v>34</v>
      </c>
      <c r="E43" s="33">
        <f t="shared" si="19"/>
        <v>53</v>
      </c>
      <c r="F43" s="133" t="str">
        <f>IF(ISBLANK(F42),"",VLOOKUP(F42,'Validation des données'!A:B,2,0))</f>
        <v/>
      </c>
      <c r="G43" s="133" t="str">
        <f>IF(ISBLANK(G42),"",VLOOKUP(G42,'Validation des données'!C:D,2,0))</f>
        <v/>
      </c>
      <c r="H43" s="133" t="str">
        <f>IF(ISBLANK(H42),"",VLOOKUP(H42,'Validation des données'!G:H,2,0))</f>
        <v/>
      </c>
      <c r="I43" s="133" t="str">
        <f>IF(ISBLANK(I42),"",VLOOKUP(I42,'Validation des données'!E:F,2,0))</f>
        <v/>
      </c>
      <c r="J43" s="133" t="str">
        <f>IF(ISBLANK(J42),"",VLOOKUP(J42,'Validation des données'!I:J,2,0))</f>
        <v/>
      </c>
      <c r="K43" s="137" t="str">
        <f t="shared" ref="K43" si="41">IF(ISBLANK(K42),"",K42)</f>
        <v/>
      </c>
      <c r="L43" s="133" t="str">
        <f>IF(ISBLANK(L42),"",VLOOKUP(L42,'Validation des données'!$L$3:$M$12,2,0))</f>
        <v/>
      </c>
      <c r="N43" s="248"/>
      <c r="P43" s="133" t="str">
        <f>IF(ISBLANK(P42),"",VLOOKUP(P42,'Validation des données'!W:X,2,0))</f>
        <v/>
      </c>
      <c r="Q43" s="250"/>
      <c r="R43" s="252"/>
    </row>
    <row r="44" spans="1:18" s="4" customFormat="1" ht="18" thickBot="1">
      <c r="A44" s="245"/>
      <c r="B44" s="104" t="str">
        <f>'Créa NOM (col B)'!K43</f>
        <v/>
      </c>
      <c r="C44" s="32"/>
      <c r="D44" s="25" t="s">
        <v>33</v>
      </c>
      <c r="E44" s="32">
        <f t="shared" si="19"/>
        <v>52</v>
      </c>
      <c r="F44" s="132"/>
      <c r="G44" s="132"/>
      <c r="H44" s="132"/>
      <c r="I44" s="132"/>
      <c r="J44" s="132"/>
      <c r="K44" s="138"/>
      <c r="L44" s="132"/>
      <c r="N44" s="247"/>
      <c r="P44" s="132"/>
      <c r="Q44" s="249" t="e">
        <f>IF($F45="V03","",VLOOKUP('Créa NOM (col B)'!O43,'Données stock-transp'!A:G,7,0))</f>
        <v>#N/A</v>
      </c>
      <c r="R44" s="251"/>
    </row>
    <row r="45" spans="1:18" s="4" customFormat="1" ht="18" thickBot="1">
      <c r="A45" s="246"/>
      <c r="B45" s="26" t="s">
        <v>708</v>
      </c>
      <c r="C45" s="33">
        <f t="shared" ref="C45" si="42">30-(LEN(B45))</f>
        <v>6</v>
      </c>
      <c r="D45" s="26" t="s">
        <v>34</v>
      </c>
      <c r="E45" s="33">
        <f t="shared" si="19"/>
        <v>53</v>
      </c>
      <c r="F45" s="133" t="str">
        <f>IF(ISBLANK(F44),"",VLOOKUP(F44,'Validation des données'!A:B,2,0))</f>
        <v/>
      </c>
      <c r="G45" s="133" t="str">
        <f>IF(ISBLANK(G44),"",VLOOKUP(G44,'Validation des données'!C:D,2,0))</f>
        <v/>
      </c>
      <c r="H45" s="133" t="str">
        <f>IF(ISBLANK(H44),"",VLOOKUP(H44,'Validation des données'!G:H,2,0))</f>
        <v/>
      </c>
      <c r="I45" s="133" t="str">
        <f>IF(ISBLANK(I44),"",VLOOKUP(I44,'Validation des données'!E:F,2,0))</f>
        <v/>
      </c>
      <c r="J45" s="133" t="str">
        <f>IF(ISBLANK(J44),"",VLOOKUP(J44,'Validation des données'!I:J,2,0))</f>
        <v/>
      </c>
      <c r="K45" s="137" t="str">
        <f t="shared" ref="K45" si="43">IF(ISBLANK(K44),"",K44)</f>
        <v/>
      </c>
      <c r="L45" s="133" t="str">
        <f>IF(ISBLANK(L44),"",VLOOKUP(L44,'Validation des données'!$L$3:$M$12,2,0))</f>
        <v/>
      </c>
      <c r="N45" s="248"/>
      <c r="P45" s="133" t="str">
        <f>IF(ISBLANK(P44),"",VLOOKUP(P44,'Validation des données'!W:X,2,0))</f>
        <v/>
      </c>
      <c r="Q45" s="250"/>
      <c r="R45" s="252"/>
    </row>
    <row r="46" spans="1:18" s="4" customFormat="1" ht="18" thickBot="1">
      <c r="A46" s="245"/>
      <c r="B46" s="104" t="str">
        <f>'Créa NOM (col B)'!K45</f>
        <v/>
      </c>
      <c r="C46" s="32"/>
      <c r="D46" s="25" t="s">
        <v>33</v>
      </c>
      <c r="E46" s="32">
        <f t="shared" si="19"/>
        <v>52</v>
      </c>
      <c r="F46" s="132"/>
      <c r="G46" s="132"/>
      <c r="H46" s="132"/>
      <c r="I46" s="132"/>
      <c r="J46" s="132"/>
      <c r="K46" s="138"/>
      <c r="L46" s="132"/>
      <c r="N46" s="247"/>
      <c r="P46" s="132"/>
      <c r="Q46" s="249" t="e">
        <f>IF($F47="V03","",VLOOKUP('Créa NOM (col B)'!O45,'Données stock-transp'!A:G,7,0))</f>
        <v>#N/A</v>
      </c>
      <c r="R46" s="251"/>
    </row>
    <row r="47" spans="1:18" s="4" customFormat="1" ht="18" thickBot="1">
      <c r="A47" s="246"/>
      <c r="B47" s="26" t="s">
        <v>708</v>
      </c>
      <c r="C47" s="33">
        <f t="shared" ref="C47" si="44">30-(LEN(B47))</f>
        <v>6</v>
      </c>
      <c r="D47" s="26" t="s">
        <v>34</v>
      </c>
      <c r="E47" s="33">
        <f t="shared" si="19"/>
        <v>53</v>
      </c>
      <c r="F47" s="133" t="str">
        <f>IF(ISBLANK(F46),"",VLOOKUP(F46,'Validation des données'!A:B,2,0))</f>
        <v/>
      </c>
      <c r="G47" s="133" t="str">
        <f>IF(ISBLANK(G46),"",VLOOKUP(G46,'Validation des données'!C:D,2,0))</f>
        <v/>
      </c>
      <c r="H47" s="133" t="str">
        <f>IF(ISBLANK(H46),"",VLOOKUP(H46,'Validation des données'!G:H,2,0))</f>
        <v/>
      </c>
      <c r="I47" s="133" t="str">
        <f>IF(ISBLANK(I46),"",VLOOKUP(I46,'Validation des données'!E:F,2,0))</f>
        <v/>
      </c>
      <c r="J47" s="133" t="str">
        <f>IF(ISBLANK(J46),"",VLOOKUP(J46,'Validation des données'!I:J,2,0))</f>
        <v/>
      </c>
      <c r="K47" s="137" t="str">
        <f t="shared" ref="K47" si="45">IF(ISBLANK(K46),"",K46)</f>
        <v/>
      </c>
      <c r="L47" s="133" t="str">
        <f>IF(ISBLANK(L46),"",VLOOKUP(L46,'Validation des données'!$L$3:$M$12,2,0))</f>
        <v/>
      </c>
      <c r="N47" s="248"/>
      <c r="P47" s="133" t="str">
        <f>IF(ISBLANK(P46),"",VLOOKUP(P46,'Validation des données'!W:X,2,0))</f>
        <v/>
      </c>
      <c r="Q47" s="250"/>
      <c r="R47" s="252"/>
    </row>
    <row r="48" spans="1:18" s="4" customFormat="1" ht="18" thickBot="1">
      <c r="A48" s="245"/>
      <c r="B48" s="104" t="str">
        <f>'Créa NOM (col B)'!K47</f>
        <v/>
      </c>
      <c r="C48" s="32"/>
      <c r="D48" s="25" t="s">
        <v>33</v>
      </c>
      <c r="E48" s="32">
        <f t="shared" si="19"/>
        <v>52</v>
      </c>
      <c r="F48" s="132"/>
      <c r="G48" s="132"/>
      <c r="H48" s="132"/>
      <c r="I48" s="132"/>
      <c r="J48" s="132"/>
      <c r="K48" s="138"/>
      <c r="L48" s="132"/>
      <c r="N48" s="247"/>
      <c r="P48" s="132"/>
      <c r="Q48" s="249" t="e">
        <f>IF($F49="V03","",VLOOKUP('Créa NOM (col B)'!O47,'Données stock-transp'!A:G,7,0))</f>
        <v>#N/A</v>
      </c>
      <c r="R48" s="251"/>
    </row>
    <row r="49" spans="1:18" s="4" customFormat="1" ht="18" thickBot="1">
      <c r="A49" s="246"/>
      <c r="B49" s="26" t="s">
        <v>708</v>
      </c>
      <c r="C49" s="33">
        <f t="shared" ref="C49" si="46">30-(LEN(B49))</f>
        <v>6</v>
      </c>
      <c r="D49" s="26" t="s">
        <v>34</v>
      </c>
      <c r="E49" s="33">
        <f t="shared" si="19"/>
        <v>53</v>
      </c>
      <c r="F49" s="133" t="str">
        <f>IF(ISBLANK(F48),"",VLOOKUP(F48,'Validation des données'!A:B,2,0))</f>
        <v/>
      </c>
      <c r="G49" s="133" t="str">
        <f>IF(ISBLANK(G48),"",VLOOKUP(G48,'Validation des données'!C:D,2,0))</f>
        <v/>
      </c>
      <c r="H49" s="133" t="str">
        <f>IF(ISBLANK(H48),"",VLOOKUP(H48,'Validation des données'!G:H,2,0))</f>
        <v/>
      </c>
      <c r="I49" s="133" t="str">
        <f>IF(ISBLANK(I48),"",VLOOKUP(I48,'Validation des données'!E:F,2,0))</f>
        <v/>
      </c>
      <c r="J49" s="133" t="str">
        <f>IF(ISBLANK(J48),"",VLOOKUP(J48,'Validation des données'!I:J,2,0))</f>
        <v/>
      </c>
      <c r="K49" s="137" t="str">
        <f t="shared" ref="K49" si="47">IF(ISBLANK(K48),"",K48)</f>
        <v/>
      </c>
      <c r="L49" s="133" t="str">
        <f>IF(ISBLANK(L48),"",VLOOKUP(L48,'Validation des données'!$L$3:$M$12,2,0))</f>
        <v/>
      </c>
      <c r="N49" s="248"/>
      <c r="P49" s="133" t="str">
        <f>IF(ISBLANK(P48),"",VLOOKUP(P48,'Validation des données'!W:X,2,0))</f>
        <v/>
      </c>
      <c r="Q49" s="250"/>
      <c r="R49" s="252"/>
    </row>
    <row r="50" spans="1:18" s="4" customFormat="1" ht="18" thickBot="1">
      <c r="A50" s="245"/>
      <c r="B50" s="104" t="str">
        <f>'Créa NOM (col B)'!K49</f>
        <v/>
      </c>
      <c r="C50" s="32"/>
      <c r="D50" s="25" t="s">
        <v>33</v>
      </c>
      <c r="E50" s="32">
        <f t="shared" si="19"/>
        <v>52</v>
      </c>
      <c r="F50" s="132"/>
      <c r="G50" s="132"/>
      <c r="H50" s="132"/>
      <c r="I50" s="132"/>
      <c r="J50" s="132"/>
      <c r="K50" s="138"/>
      <c r="L50" s="132"/>
      <c r="N50" s="247"/>
      <c r="P50" s="132"/>
      <c r="Q50" s="249" t="e">
        <f>IF($F51="V03","",VLOOKUP('Créa NOM (col B)'!O49,'Données stock-transp'!A:G,7,0))</f>
        <v>#N/A</v>
      </c>
      <c r="R50" s="251"/>
    </row>
    <row r="51" spans="1:18" s="4" customFormat="1" ht="18" thickBot="1">
      <c r="A51" s="246"/>
      <c r="B51" s="26" t="s">
        <v>708</v>
      </c>
      <c r="C51" s="33">
        <f t="shared" ref="C51" si="48">30-(LEN(B51))</f>
        <v>6</v>
      </c>
      <c r="D51" s="26" t="s">
        <v>34</v>
      </c>
      <c r="E51" s="33">
        <f t="shared" si="19"/>
        <v>53</v>
      </c>
      <c r="F51" s="133" t="str">
        <f>IF(ISBLANK(F50),"",VLOOKUP(F50,'Validation des données'!A:B,2,0))</f>
        <v/>
      </c>
      <c r="G51" s="133" t="str">
        <f>IF(ISBLANK(G50),"",VLOOKUP(G50,'Validation des données'!C:D,2,0))</f>
        <v/>
      </c>
      <c r="H51" s="133" t="str">
        <f>IF(ISBLANK(H50),"",VLOOKUP(H50,'Validation des données'!G:H,2,0))</f>
        <v/>
      </c>
      <c r="I51" s="133" t="str">
        <f>IF(ISBLANK(I50),"",VLOOKUP(I50,'Validation des données'!E:F,2,0))</f>
        <v/>
      </c>
      <c r="J51" s="133" t="str">
        <f>IF(ISBLANK(J50),"",VLOOKUP(J50,'Validation des données'!I:J,2,0))</f>
        <v/>
      </c>
      <c r="K51" s="137" t="str">
        <f t="shared" ref="K51" si="49">IF(ISBLANK(K50),"",K50)</f>
        <v/>
      </c>
      <c r="L51" s="133" t="str">
        <f>IF(ISBLANK(L50),"",VLOOKUP(L50,'Validation des données'!$L$3:$M$12,2,0))</f>
        <v/>
      </c>
      <c r="N51" s="248"/>
      <c r="P51" s="133" t="str">
        <f>IF(ISBLANK(P50),"",VLOOKUP(P50,'Validation des données'!W:X,2,0))</f>
        <v/>
      </c>
      <c r="Q51" s="250"/>
      <c r="R51" s="252"/>
    </row>
    <row r="52" spans="1:18" s="4" customFormat="1" ht="18" thickBot="1">
      <c r="A52" s="245"/>
      <c r="B52" s="104" t="str">
        <f>'Créa NOM (col B)'!K51</f>
        <v/>
      </c>
      <c r="C52" s="32"/>
      <c r="D52" s="25" t="s">
        <v>33</v>
      </c>
      <c r="E52" s="32">
        <f t="shared" si="19"/>
        <v>52</v>
      </c>
      <c r="F52" s="132"/>
      <c r="G52" s="132"/>
      <c r="H52" s="132"/>
      <c r="I52" s="132"/>
      <c r="J52" s="132"/>
      <c r="K52" s="138"/>
      <c r="L52" s="132"/>
      <c r="N52" s="247"/>
      <c r="P52" s="132"/>
      <c r="Q52" s="249" t="e">
        <f>IF($F53="V03","",VLOOKUP('Créa NOM (col B)'!O51,'Données stock-transp'!A:G,7,0))</f>
        <v>#N/A</v>
      </c>
      <c r="R52" s="251"/>
    </row>
    <row r="53" spans="1:18" s="4" customFormat="1" ht="18" thickBot="1">
      <c r="A53" s="246"/>
      <c r="B53" s="26" t="s">
        <v>708</v>
      </c>
      <c r="C53" s="33">
        <f t="shared" ref="C53" si="50">30-(LEN(B53))</f>
        <v>6</v>
      </c>
      <c r="D53" s="26" t="s">
        <v>34</v>
      </c>
      <c r="E53" s="33">
        <f t="shared" si="19"/>
        <v>53</v>
      </c>
      <c r="F53" s="133" t="str">
        <f>IF(ISBLANK(F52),"",VLOOKUP(F52,'Validation des données'!A:B,2,0))</f>
        <v/>
      </c>
      <c r="G53" s="133" t="str">
        <f>IF(ISBLANK(G52),"",VLOOKUP(G52,'Validation des données'!C:D,2,0))</f>
        <v/>
      </c>
      <c r="H53" s="133" t="str">
        <f>IF(ISBLANK(H52),"",VLOOKUP(H52,'Validation des données'!G:H,2,0))</f>
        <v/>
      </c>
      <c r="I53" s="133" t="str">
        <f>IF(ISBLANK(I52),"",VLOOKUP(I52,'Validation des données'!E:F,2,0))</f>
        <v/>
      </c>
      <c r="J53" s="133" t="str">
        <f>IF(ISBLANK(J52),"",VLOOKUP(J52,'Validation des données'!I:J,2,0))</f>
        <v/>
      </c>
      <c r="K53" s="137" t="str">
        <f t="shared" ref="K53" si="51">IF(ISBLANK(K52),"",K52)</f>
        <v/>
      </c>
      <c r="L53" s="133" t="str">
        <f>IF(ISBLANK(L52),"",VLOOKUP(L52,'Validation des données'!$L$3:$M$12,2,0))</f>
        <v/>
      </c>
      <c r="N53" s="248"/>
      <c r="P53" s="133" t="str">
        <f>IF(ISBLANK(P52),"",VLOOKUP(P52,'Validation des données'!W:X,2,0))</f>
        <v/>
      </c>
      <c r="Q53" s="250"/>
      <c r="R53" s="252"/>
    </row>
    <row r="54" spans="1:18" s="4" customFormat="1" ht="18" thickBot="1">
      <c r="A54" s="245"/>
      <c r="B54" s="104" t="str">
        <f>'Créa NOM (col B)'!K53</f>
        <v/>
      </c>
      <c r="C54" s="32"/>
      <c r="D54" s="25" t="s">
        <v>33</v>
      </c>
      <c r="E54" s="32">
        <f t="shared" si="19"/>
        <v>52</v>
      </c>
      <c r="F54" s="132"/>
      <c r="G54" s="132"/>
      <c r="H54" s="132"/>
      <c r="I54" s="132"/>
      <c r="J54" s="132"/>
      <c r="K54" s="138"/>
      <c r="L54" s="132"/>
      <c r="N54" s="247"/>
      <c r="P54" s="132"/>
      <c r="Q54" s="249" t="e">
        <f>IF($F55="V03","",VLOOKUP('Créa NOM (col B)'!O53,'Données stock-transp'!A:G,7,0))</f>
        <v>#N/A</v>
      </c>
      <c r="R54" s="251"/>
    </row>
    <row r="55" spans="1:18" s="4" customFormat="1" ht="18" thickBot="1">
      <c r="A55" s="246"/>
      <c r="B55" s="26" t="s">
        <v>708</v>
      </c>
      <c r="C55" s="33">
        <f t="shared" ref="C55" si="52">30-(LEN(B55))</f>
        <v>6</v>
      </c>
      <c r="D55" s="26" t="s">
        <v>34</v>
      </c>
      <c r="E55" s="33">
        <f t="shared" si="19"/>
        <v>53</v>
      </c>
      <c r="F55" s="133" t="str">
        <f>IF(ISBLANK(F54),"",VLOOKUP(F54,'Validation des données'!A:B,2,0))</f>
        <v/>
      </c>
      <c r="G55" s="133" t="str">
        <f>IF(ISBLANK(G54),"",VLOOKUP(G54,'Validation des données'!C:D,2,0))</f>
        <v/>
      </c>
      <c r="H55" s="133" t="str">
        <f>IF(ISBLANK(H54),"",VLOOKUP(H54,'Validation des données'!G:H,2,0))</f>
        <v/>
      </c>
      <c r="I55" s="133" t="str">
        <f>IF(ISBLANK(I54),"",VLOOKUP(I54,'Validation des données'!E:F,2,0))</f>
        <v/>
      </c>
      <c r="J55" s="133" t="str">
        <f>IF(ISBLANK(J54),"",VLOOKUP(J54,'Validation des données'!I:J,2,0))</f>
        <v/>
      </c>
      <c r="K55" s="137" t="str">
        <f t="shared" ref="K55" si="53">IF(ISBLANK(K54),"",K54)</f>
        <v/>
      </c>
      <c r="L55" s="133" t="str">
        <f>IF(ISBLANK(L54),"",VLOOKUP(L54,'Validation des données'!$L$3:$M$12,2,0))</f>
        <v/>
      </c>
      <c r="N55" s="248"/>
      <c r="P55" s="133" t="str">
        <f>IF(ISBLANK(P54),"",VLOOKUP(P54,'Validation des données'!W:X,2,0))</f>
        <v/>
      </c>
      <c r="Q55" s="250"/>
      <c r="R55" s="252"/>
    </row>
    <row r="56" spans="1:18" s="4" customFormat="1" ht="18" thickBot="1">
      <c r="A56" s="245"/>
      <c r="B56" s="104" t="str">
        <f>'Créa NOM (col B)'!K55</f>
        <v/>
      </c>
      <c r="C56" s="32"/>
      <c r="D56" s="25" t="s">
        <v>33</v>
      </c>
      <c r="E56" s="32">
        <f t="shared" si="19"/>
        <v>52</v>
      </c>
      <c r="F56" s="132"/>
      <c r="G56" s="132"/>
      <c r="H56" s="132"/>
      <c r="I56" s="132"/>
      <c r="J56" s="132"/>
      <c r="K56" s="138"/>
      <c r="L56" s="132"/>
      <c r="N56" s="247"/>
      <c r="P56" s="132"/>
      <c r="Q56" s="249" t="e">
        <f>IF($F57="V03","",VLOOKUP('Créa NOM (col B)'!O55,'Données stock-transp'!A:G,7,0))</f>
        <v>#N/A</v>
      </c>
      <c r="R56" s="251"/>
    </row>
    <row r="57" spans="1:18" s="4" customFormat="1" ht="18" thickBot="1">
      <c r="A57" s="246"/>
      <c r="B57" s="26" t="s">
        <v>708</v>
      </c>
      <c r="C57" s="33">
        <f t="shared" ref="C57" si="54">30-(LEN(B57))</f>
        <v>6</v>
      </c>
      <c r="D57" s="26" t="s">
        <v>34</v>
      </c>
      <c r="E57" s="33">
        <f t="shared" si="19"/>
        <v>53</v>
      </c>
      <c r="F57" s="133" t="str">
        <f>IF(ISBLANK(F56),"",VLOOKUP(F56,'Validation des données'!A:B,2,0))</f>
        <v/>
      </c>
      <c r="G57" s="133" t="str">
        <f>IF(ISBLANK(G56),"",VLOOKUP(G56,'Validation des données'!C:D,2,0))</f>
        <v/>
      </c>
      <c r="H57" s="133" t="str">
        <f>IF(ISBLANK(H56),"",VLOOKUP(H56,'Validation des données'!G:H,2,0))</f>
        <v/>
      </c>
      <c r="I57" s="133" t="str">
        <f>IF(ISBLANK(I56),"",VLOOKUP(I56,'Validation des données'!E:F,2,0))</f>
        <v/>
      </c>
      <c r="J57" s="133" t="str">
        <f>IF(ISBLANK(J56),"",VLOOKUP(J56,'Validation des données'!I:J,2,0))</f>
        <v/>
      </c>
      <c r="K57" s="137" t="str">
        <f t="shared" ref="K57" si="55">IF(ISBLANK(K56),"",K56)</f>
        <v/>
      </c>
      <c r="L57" s="133" t="str">
        <f>IF(ISBLANK(L56),"",VLOOKUP(L56,'Validation des données'!$L$3:$M$12,2,0))</f>
        <v/>
      </c>
      <c r="N57" s="248"/>
      <c r="P57" s="133" t="str">
        <f>IF(ISBLANK(P56),"",VLOOKUP(P56,'Validation des données'!W:X,2,0))</f>
        <v/>
      </c>
      <c r="Q57" s="250"/>
      <c r="R57" s="252"/>
    </row>
    <row r="58" spans="1:18" s="4" customFormat="1" ht="18" thickBot="1">
      <c r="A58" s="245"/>
      <c r="B58" s="104" t="str">
        <f>'Créa NOM (col B)'!K57</f>
        <v/>
      </c>
      <c r="C58" s="32"/>
      <c r="D58" s="25" t="s">
        <v>33</v>
      </c>
      <c r="E58" s="32">
        <f t="shared" si="19"/>
        <v>52</v>
      </c>
      <c r="F58" s="132"/>
      <c r="G58" s="132"/>
      <c r="H58" s="132"/>
      <c r="I58" s="132"/>
      <c r="J58" s="132"/>
      <c r="K58" s="138"/>
      <c r="L58" s="132"/>
      <c r="N58" s="247"/>
      <c r="P58" s="132"/>
      <c r="Q58" s="249" t="e">
        <f>IF($F59="V03","",VLOOKUP('Créa NOM (col B)'!O57,'Données stock-transp'!A:G,7,0))</f>
        <v>#N/A</v>
      </c>
      <c r="R58" s="251"/>
    </row>
    <row r="59" spans="1:18" s="4" customFormat="1" ht="18" thickBot="1">
      <c r="A59" s="246"/>
      <c r="B59" s="26" t="s">
        <v>708</v>
      </c>
      <c r="C59" s="33">
        <f t="shared" ref="C59" si="56">30-(LEN(B59))</f>
        <v>6</v>
      </c>
      <c r="D59" s="26" t="s">
        <v>34</v>
      </c>
      <c r="E59" s="33">
        <f t="shared" si="19"/>
        <v>53</v>
      </c>
      <c r="F59" s="133" t="str">
        <f>IF(ISBLANK(F58),"",VLOOKUP(F58,'Validation des données'!A:B,2,0))</f>
        <v/>
      </c>
      <c r="G59" s="133" t="str">
        <f>IF(ISBLANK(G58),"",VLOOKUP(G58,'Validation des données'!C:D,2,0))</f>
        <v/>
      </c>
      <c r="H59" s="133" t="str">
        <f>IF(ISBLANK(H58),"",VLOOKUP(H58,'Validation des données'!G:H,2,0))</f>
        <v/>
      </c>
      <c r="I59" s="133" t="str">
        <f>IF(ISBLANK(I58),"",VLOOKUP(I58,'Validation des données'!E:F,2,0))</f>
        <v/>
      </c>
      <c r="J59" s="133" t="str">
        <f>IF(ISBLANK(J58),"",VLOOKUP(J58,'Validation des données'!I:J,2,0))</f>
        <v/>
      </c>
      <c r="K59" s="137" t="str">
        <f t="shared" ref="K59" si="57">IF(ISBLANK(K58),"",K58)</f>
        <v/>
      </c>
      <c r="L59" s="133" t="str">
        <f>IF(ISBLANK(L58),"",VLOOKUP(L58,'Validation des données'!$L$3:$M$12,2,0))</f>
        <v/>
      </c>
      <c r="N59" s="248"/>
      <c r="P59" s="133" t="str">
        <f>IF(ISBLANK(P58),"",VLOOKUP(P58,'Validation des données'!W:X,2,0))</f>
        <v/>
      </c>
      <c r="Q59" s="250"/>
      <c r="R59" s="252"/>
    </row>
    <row r="60" spans="1:18" s="4" customFormat="1" ht="18" thickBot="1">
      <c r="A60" s="245"/>
      <c r="B60" s="104" t="str">
        <f>'Créa NOM (col B)'!K59</f>
        <v/>
      </c>
      <c r="C60" s="32"/>
      <c r="D60" s="25" t="s">
        <v>33</v>
      </c>
      <c r="E60" s="32">
        <f t="shared" si="19"/>
        <v>52</v>
      </c>
      <c r="F60" s="132"/>
      <c r="G60" s="132"/>
      <c r="H60" s="132"/>
      <c r="I60" s="132"/>
      <c r="J60" s="132"/>
      <c r="K60" s="138"/>
      <c r="L60" s="132"/>
      <c r="N60" s="247"/>
      <c r="P60" s="132"/>
      <c r="Q60" s="249" t="e">
        <f>IF($F61="V03","",VLOOKUP('Créa NOM (col B)'!O59,'Données stock-transp'!A:G,7,0))</f>
        <v>#N/A</v>
      </c>
      <c r="R60" s="251"/>
    </row>
    <row r="61" spans="1:18" s="4" customFormat="1" ht="18" thickBot="1">
      <c r="A61" s="246"/>
      <c r="B61" s="26" t="s">
        <v>708</v>
      </c>
      <c r="C61" s="33">
        <f t="shared" ref="C61" si="58">30-(LEN(B61))</f>
        <v>6</v>
      </c>
      <c r="D61" s="26" t="s">
        <v>34</v>
      </c>
      <c r="E61" s="33">
        <f t="shared" si="19"/>
        <v>53</v>
      </c>
      <c r="F61" s="133" t="str">
        <f>IF(ISBLANK(F60),"",VLOOKUP(F60,'Validation des données'!A:B,2,0))</f>
        <v/>
      </c>
      <c r="G61" s="133" t="str">
        <f>IF(ISBLANK(G60),"",VLOOKUP(G60,'Validation des données'!C:D,2,0))</f>
        <v/>
      </c>
      <c r="H61" s="133" t="str">
        <f>IF(ISBLANK(H60),"",VLOOKUP(H60,'Validation des données'!G:H,2,0))</f>
        <v/>
      </c>
      <c r="I61" s="133" t="str">
        <f>IF(ISBLANK(I60),"",VLOOKUP(I60,'Validation des données'!E:F,2,0))</f>
        <v/>
      </c>
      <c r="J61" s="133" t="str">
        <f>IF(ISBLANK(J60),"",VLOOKUP(J60,'Validation des données'!I:J,2,0))</f>
        <v/>
      </c>
      <c r="K61" s="137" t="str">
        <f t="shared" ref="K61" si="59">IF(ISBLANK(K60),"",K60)</f>
        <v/>
      </c>
      <c r="L61" s="133" t="str">
        <f>IF(ISBLANK(L60),"",VLOOKUP(L60,'Validation des données'!$L$3:$M$12,2,0))</f>
        <v/>
      </c>
      <c r="N61" s="248"/>
      <c r="P61" s="133" t="str">
        <f>IF(ISBLANK(P60),"",VLOOKUP(P60,'Validation des données'!W:X,2,0))</f>
        <v/>
      </c>
      <c r="Q61" s="250"/>
      <c r="R61" s="252"/>
    </row>
    <row r="62" spans="1:18" s="4" customFormat="1" ht="18" thickBot="1">
      <c r="A62" s="245"/>
      <c r="B62" s="104" t="str">
        <f>'Créa NOM (col B)'!K61</f>
        <v/>
      </c>
      <c r="C62" s="32"/>
      <c r="D62" s="25" t="s">
        <v>33</v>
      </c>
      <c r="E62" s="32">
        <f t="shared" si="19"/>
        <v>52</v>
      </c>
      <c r="F62" s="132"/>
      <c r="G62" s="132"/>
      <c r="H62" s="132"/>
      <c r="I62" s="132"/>
      <c r="J62" s="132"/>
      <c r="K62" s="138"/>
      <c r="L62" s="132"/>
      <c r="N62" s="247"/>
      <c r="P62" s="132"/>
      <c r="Q62" s="249" t="e">
        <f>IF($F63="V03","",VLOOKUP('Créa NOM (col B)'!O61,'Données stock-transp'!A:G,7,0))</f>
        <v>#N/A</v>
      </c>
      <c r="R62" s="251"/>
    </row>
    <row r="63" spans="1:18" s="4" customFormat="1" ht="18" thickBot="1">
      <c r="A63" s="246"/>
      <c r="B63" s="26" t="s">
        <v>708</v>
      </c>
      <c r="C63" s="33">
        <f t="shared" ref="C63" si="60">30-(LEN(B63))</f>
        <v>6</v>
      </c>
      <c r="D63" s="26" t="s">
        <v>34</v>
      </c>
      <c r="E63" s="33">
        <f t="shared" si="19"/>
        <v>53</v>
      </c>
      <c r="F63" s="133" t="str">
        <f>IF(ISBLANK(F62),"",VLOOKUP(F62,'Validation des données'!A:B,2,0))</f>
        <v/>
      </c>
      <c r="G63" s="133" t="str">
        <f>IF(ISBLANK(G62),"",VLOOKUP(G62,'Validation des données'!C:D,2,0))</f>
        <v/>
      </c>
      <c r="H63" s="133" t="str">
        <f>IF(ISBLANK(H62),"",VLOOKUP(H62,'Validation des données'!G:H,2,0))</f>
        <v/>
      </c>
      <c r="I63" s="133" t="str">
        <f>IF(ISBLANK(I62),"",VLOOKUP(I62,'Validation des données'!E:F,2,0))</f>
        <v/>
      </c>
      <c r="J63" s="133" t="str">
        <f>IF(ISBLANK(J62),"",VLOOKUP(J62,'Validation des données'!I:J,2,0))</f>
        <v/>
      </c>
      <c r="K63" s="137" t="str">
        <f t="shared" ref="K63" si="61">IF(ISBLANK(K62),"",K62)</f>
        <v/>
      </c>
      <c r="L63" s="133" t="str">
        <f>IF(ISBLANK(L62),"",VLOOKUP(L62,'Validation des données'!$L$3:$M$12,2,0))</f>
        <v/>
      </c>
      <c r="N63" s="248"/>
      <c r="P63" s="133" t="str">
        <f>IF(ISBLANK(P62),"",VLOOKUP(P62,'Validation des données'!W:X,2,0))</f>
        <v/>
      </c>
      <c r="Q63" s="250"/>
      <c r="R63" s="252"/>
    </row>
    <row r="64" spans="1:18" s="4" customFormat="1" ht="18" thickBot="1">
      <c r="A64" s="245"/>
      <c r="B64" s="104" t="str">
        <f>'Créa NOM (col B)'!K63</f>
        <v/>
      </c>
      <c r="C64" s="32"/>
      <c r="D64" s="25" t="s">
        <v>33</v>
      </c>
      <c r="E64" s="32">
        <f t="shared" si="19"/>
        <v>52</v>
      </c>
      <c r="F64" s="132"/>
      <c r="G64" s="132"/>
      <c r="H64" s="132"/>
      <c r="I64" s="132"/>
      <c r="J64" s="132"/>
      <c r="K64" s="138"/>
      <c r="L64" s="132"/>
      <c r="N64" s="247"/>
      <c r="P64" s="132"/>
      <c r="Q64" s="249" t="e">
        <f>IF($F65="V03","",VLOOKUP('Créa NOM (col B)'!O63,'Données stock-transp'!A:G,7,0))</f>
        <v>#N/A</v>
      </c>
      <c r="R64" s="251"/>
    </row>
    <row r="65" spans="1:18" s="4" customFormat="1" ht="18" thickBot="1">
      <c r="A65" s="246"/>
      <c r="B65" s="26" t="s">
        <v>708</v>
      </c>
      <c r="C65" s="33">
        <f t="shared" ref="C65" si="62">30-(LEN(B65))</f>
        <v>6</v>
      </c>
      <c r="D65" s="26" t="s">
        <v>34</v>
      </c>
      <c r="E65" s="33">
        <f t="shared" si="19"/>
        <v>53</v>
      </c>
      <c r="F65" s="133" t="str">
        <f>IF(ISBLANK(F64),"",VLOOKUP(F64,'Validation des données'!A:B,2,0))</f>
        <v/>
      </c>
      <c r="G65" s="133" t="str">
        <f>IF(ISBLANK(G64),"",VLOOKUP(G64,'Validation des données'!C:D,2,0))</f>
        <v/>
      </c>
      <c r="H65" s="133" t="str">
        <f>IF(ISBLANK(H64),"",VLOOKUP(H64,'Validation des données'!G:H,2,0))</f>
        <v/>
      </c>
      <c r="I65" s="133" t="str">
        <f>IF(ISBLANK(I64),"",VLOOKUP(I64,'Validation des données'!E:F,2,0))</f>
        <v/>
      </c>
      <c r="J65" s="133" t="str">
        <f>IF(ISBLANK(J64),"",VLOOKUP(J64,'Validation des données'!I:J,2,0))</f>
        <v/>
      </c>
      <c r="K65" s="137" t="str">
        <f t="shared" ref="K65" si="63">IF(ISBLANK(K64),"",K64)</f>
        <v/>
      </c>
      <c r="L65" s="133" t="str">
        <f>IF(ISBLANK(L64),"",VLOOKUP(L64,'Validation des données'!$L$3:$M$12,2,0))</f>
        <v/>
      </c>
      <c r="N65" s="248"/>
      <c r="P65" s="133" t="str">
        <f>IF(ISBLANK(P64),"",VLOOKUP(P64,'Validation des données'!W:X,2,0))</f>
        <v/>
      </c>
      <c r="Q65" s="250"/>
      <c r="R65" s="252"/>
    </row>
    <row r="66" spans="1:18" s="4" customFormat="1" ht="18" thickBot="1">
      <c r="A66" s="245"/>
      <c r="B66" s="104" t="str">
        <f>'Créa NOM (col B)'!K65</f>
        <v/>
      </c>
      <c r="C66" s="32"/>
      <c r="D66" s="25" t="s">
        <v>33</v>
      </c>
      <c r="E66" s="32">
        <f t="shared" si="19"/>
        <v>52</v>
      </c>
      <c r="F66" s="132"/>
      <c r="G66" s="132"/>
      <c r="H66" s="132"/>
      <c r="I66" s="132"/>
      <c r="J66" s="132"/>
      <c r="K66" s="138"/>
      <c r="L66" s="132"/>
      <c r="N66" s="247"/>
      <c r="P66" s="132"/>
      <c r="Q66" s="249" t="e">
        <f>IF($F67="V03","",VLOOKUP('Créa NOM (col B)'!O65,'Données stock-transp'!A:G,7,0))</f>
        <v>#N/A</v>
      </c>
      <c r="R66" s="251"/>
    </row>
    <row r="67" spans="1:18" s="4" customFormat="1" ht="18" thickBot="1">
      <c r="A67" s="246"/>
      <c r="B67" s="26" t="s">
        <v>708</v>
      </c>
      <c r="C67" s="33">
        <f t="shared" ref="C67" si="64">30-(LEN(B67))</f>
        <v>6</v>
      </c>
      <c r="D67" s="26" t="s">
        <v>34</v>
      </c>
      <c r="E67" s="33">
        <f t="shared" si="19"/>
        <v>53</v>
      </c>
      <c r="F67" s="133" t="str">
        <f>IF(ISBLANK(F66),"",VLOOKUP(F66,'Validation des données'!A:B,2,0))</f>
        <v/>
      </c>
      <c r="G67" s="133" t="str">
        <f>IF(ISBLANK(G66),"",VLOOKUP(G66,'Validation des données'!C:D,2,0))</f>
        <v/>
      </c>
      <c r="H67" s="133" t="str">
        <f>IF(ISBLANK(H66),"",VLOOKUP(H66,'Validation des données'!G:H,2,0))</f>
        <v/>
      </c>
      <c r="I67" s="133" t="str">
        <f>IF(ISBLANK(I66),"",VLOOKUP(I66,'Validation des données'!E:F,2,0))</f>
        <v/>
      </c>
      <c r="J67" s="133" t="str">
        <f>IF(ISBLANK(J66),"",VLOOKUP(J66,'Validation des données'!I:J,2,0))</f>
        <v/>
      </c>
      <c r="K67" s="137" t="str">
        <f t="shared" ref="K67" si="65">IF(ISBLANK(K66),"",K66)</f>
        <v/>
      </c>
      <c r="L67" s="133" t="str">
        <f>IF(ISBLANK(L66),"",VLOOKUP(L66,'Validation des données'!$L$3:$M$12,2,0))</f>
        <v/>
      </c>
      <c r="N67" s="248"/>
      <c r="P67" s="133" t="str">
        <f>IF(ISBLANK(P66),"",VLOOKUP(P66,'Validation des données'!W:X,2,0))</f>
        <v/>
      </c>
      <c r="Q67" s="250"/>
      <c r="R67" s="252"/>
    </row>
    <row r="68" spans="1:18" s="4" customFormat="1" ht="18" thickBot="1">
      <c r="A68" s="245"/>
      <c r="B68" s="104" t="str">
        <f>'Créa NOM (col B)'!K67</f>
        <v/>
      </c>
      <c r="C68" s="32"/>
      <c r="D68" s="25" t="s">
        <v>33</v>
      </c>
      <c r="E68" s="32">
        <f t="shared" si="19"/>
        <v>52</v>
      </c>
      <c r="F68" s="132"/>
      <c r="G68" s="132"/>
      <c r="H68" s="132"/>
      <c r="I68" s="132"/>
      <c r="J68" s="132"/>
      <c r="K68" s="138"/>
      <c r="L68" s="132"/>
      <c r="N68" s="247"/>
      <c r="P68" s="132"/>
      <c r="Q68" s="249" t="e">
        <f>IF($F69="V03","",VLOOKUP('Créa NOM (col B)'!O67,'Données stock-transp'!A:G,7,0))</f>
        <v>#N/A</v>
      </c>
      <c r="R68" s="251"/>
    </row>
    <row r="69" spans="1:18" s="4" customFormat="1" ht="18" thickBot="1">
      <c r="A69" s="246"/>
      <c r="B69" s="26" t="s">
        <v>708</v>
      </c>
      <c r="C69" s="33">
        <f t="shared" ref="C69" si="66">30-(LEN(B69))</f>
        <v>6</v>
      </c>
      <c r="D69" s="26" t="s">
        <v>34</v>
      </c>
      <c r="E69" s="33">
        <f t="shared" si="19"/>
        <v>53</v>
      </c>
      <c r="F69" s="133" t="str">
        <f>IF(ISBLANK(F68),"",VLOOKUP(F68,'Validation des données'!A:B,2,0))</f>
        <v/>
      </c>
      <c r="G69" s="133" t="str">
        <f>IF(ISBLANK(G68),"",VLOOKUP(G68,'Validation des données'!C:D,2,0))</f>
        <v/>
      </c>
      <c r="H69" s="133" t="str">
        <f>IF(ISBLANK(H68),"",VLOOKUP(H68,'Validation des données'!G:H,2,0))</f>
        <v/>
      </c>
      <c r="I69" s="133" t="str">
        <f>IF(ISBLANK(I68),"",VLOOKUP(I68,'Validation des données'!E:F,2,0))</f>
        <v/>
      </c>
      <c r="J69" s="133" t="str">
        <f>IF(ISBLANK(J68),"",VLOOKUP(J68,'Validation des données'!I:J,2,0))</f>
        <v/>
      </c>
      <c r="K69" s="137" t="str">
        <f t="shared" ref="K69" si="67">IF(ISBLANK(K68),"",K68)</f>
        <v/>
      </c>
      <c r="L69" s="133" t="str">
        <f>IF(ISBLANK(L68),"",VLOOKUP(L68,'Validation des données'!$L$3:$M$12,2,0))</f>
        <v/>
      </c>
      <c r="N69" s="248"/>
      <c r="P69" s="133" t="str">
        <f>IF(ISBLANK(P68),"",VLOOKUP(P68,'Validation des données'!W:X,2,0))</f>
        <v/>
      </c>
      <c r="Q69" s="250"/>
      <c r="R69" s="252"/>
    </row>
    <row r="70" spans="1:18" s="4" customFormat="1" ht="18" thickBot="1">
      <c r="A70" s="245"/>
      <c r="B70" s="104" t="str">
        <f>'Créa NOM (col B)'!K69</f>
        <v/>
      </c>
      <c r="C70" s="32"/>
      <c r="D70" s="25" t="s">
        <v>33</v>
      </c>
      <c r="E70" s="32">
        <f t="shared" si="19"/>
        <v>52</v>
      </c>
      <c r="F70" s="132"/>
      <c r="G70" s="132"/>
      <c r="H70" s="132"/>
      <c r="I70" s="132"/>
      <c r="J70" s="132"/>
      <c r="K70" s="138"/>
      <c r="L70" s="132"/>
      <c r="N70" s="247"/>
      <c r="P70" s="132"/>
      <c r="Q70" s="249" t="e">
        <f>IF($F71="V03","",VLOOKUP('Créa NOM (col B)'!O69,'Données stock-transp'!A:G,7,0))</f>
        <v>#N/A</v>
      </c>
      <c r="R70" s="251"/>
    </row>
    <row r="71" spans="1:18" s="4" customFormat="1" ht="18" thickBot="1">
      <c r="A71" s="246"/>
      <c r="B71" s="26" t="s">
        <v>708</v>
      </c>
      <c r="C71" s="33">
        <f t="shared" ref="C71" si="68">30-(LEN(B71))</f>
        <v>6</v>
      </c>
      <c r="D71" s="26" t="s">
        <v>34</v>
      </c>
      <c r="E71" s="33">
        <f t="shared" si="19"/>
        <v>53</v>
      </c>
      <c r="F71" s="133" t="str">
        <f>IF(ISBLANK(F70),"",VLOOKUP(F70,'Validation des données'!A:B,2,0))</f>
        <v/>
      </c>
      <c r="G71" s="133" t="str">
        <f>IF(ISBLANK(G70),"",VLOOKUP(G70,'Validation des données'!C:D,2,0))</f>
        <v/>
      </c>
      <c r="H71" s="133" t="str">
        <f>IF(ISBLANK(H70),"",VLOOKUP(H70,'Validation des données'!G:H,2,0))</f>
        <v/>
      </c>
      <c r="I71" s="133" t="str">
        <f>IF(ISBLANK(I70),"",VLOOKUP(I70,'Validation des données'!E:F,2,0))</f>
        <v/>
      </c>
      <c r="J71" s="133" t="str">
        <f>IF(ISBLANK(J70),"",VLOOKUP(J70,'Validation des données'!I:J,2,0))</f>
        <v/>
      </c>
      <c r="K71" s="137" t="str">
        <f t="shared" ref="K71" si="69">IF(ISBLANK(K70),"",K70)</f>
        <v/>
      </c>
      <c r="L71" s="133" t="str">
        <f>IF(ISBLANK(L70),"",VLOOKUP(L70,'Validation des données'!$L$3:$M$12,2,0))</f>
        <v/>
      </c>
      <c r="N71" s="248"/>
      <c r="P71" s="133" t="str">
        <f>IF(ISBLANK(P70),"",VLOOKUP(P70,'Validation des données'!W:X,2,0))</f>
        <v/>
      </c>
      <c r="Q71" s="250"/>
      <c r="R71" s="252"/>
    </row>
    <row r="72" spans="1:18" s="4" customFormat="1" ht="18" thickBot="1">
      <c r="A72" s="245"/>
      <c r="B72" s="104" t="str">
        <f>'Créa NOM (col B)'!K71</f>
        <v/>
      </c>
      <c r="C72" s="32"/>
      <c r="D72" s="25" t="s">
        <v>33</v>
      </c>
      <c r="E72" s="32">
        <f t="shared" si="19"/>
        <v>52</v>
      </c>
      <c r="F72" s="132"/>
      <c r="G72" s="132"/>
      <c r="H72" s="132"/>
      <c r="I72" s="132"/>
      <c r="J72" s="132"/>
      <c r="K72" s="138"/>
      <c r="L72" s="132"/>
      <c r="N72" s="247"/>
      <c r="P72" s="132"/>
      <c r="Q72" s="249" t="e">
        <f>IF($F73="V03","",VLOOKUP('Créa NOM (col B)'!O71,'Données stock-transp'!A:G,7,0))</f>
        <v>#N/A</v>
      </c>
      <c r="R72" s="251"/>
    </row>
    <row r="73" spans="1:18" s="4" customFormat="1" ht="18" thickBot="1">
      <c r="A73" s="246"/>
      <c r="B73" s="26" t="s">
        <v>708</v>
      </c>
      <c r="C73" s="33">
        <f t="shared" ref="C73" si="70">30-(LEN(B73))</f>
        <v>6</v>
      </c>
      <c r="D73" s="26" t="s">
        <v>34</v>
      </c>
      <c r="E73" s="33">
        <f t="shared" si="19"/>
        <v>53</v>
      </c>
      <c r="F73" s="133" t="str">
        <f>IF(ISBLANK(F72),"",VLOOKUP(F72,'Validation des données'!A:B,2,0))</f>
        <v/>
      </c>
      <c r="G73" s="133" t="str">
        <f>IF(ISBLANK(G72),"",VLOOKUP(G72,'Validation des données'!C:D,2,0))</f>
        <v/>
      </c>
      <c r="H73" s="133" t="str">
        <f>IF(ISBLANK(H72),"",VLOOKUP(H72,'Validation des données'!G:H,2,0))</f>
        <v/>
      </c>
      <c r="I73" s="133" t="str">
        <f>IF(ISBLANK(I72),"",VLOOKUP(I72,'Validation des données'!E:F,2,0))</f>
        <v/>
      </c>
      <c r="J73" s="133" t="str">
        <f>IF(ISBLANK(J72),"",VLOOKUP(J72,'Validation des données'!I:J,2,0))</f>
        <v/>
      </c>
      <c r="K73" s="137" t="str">
        <f t="shared" ref="K73" si="71">IF(ISBLANK(K72),"",K72)</f>
        <v/>
      </c>
      <c r="L73" s="133" t="str">
        <f>IF(ISBLANK(L72),"",VLOOKUP(L72,'Validation des données'!$L$3:$M$12,2,0))</f>
        <v/>
      </c>
      <c r="N73" s="248"/>
      <c r="P73" s="133" t="str">
        <f>IF(ISBLANK(P72),"",VLOOKUP(P72,'Validation des données'!W:X,2,0))</f>
        <v/>
      </c>
      <c r="Q73" s="250"/>
      <c r="R73" s="252"/>
    </row>
    <row r="74" spans="1:18" s="4" customFormat="1" ht="18" thickBot="1">
      <c r="A74" s="245"/>
      <c r="B74" s="104" t="str">
        <f>'Créa NOM (col B)'!K73</f>
        <v/>
      </c>
      <c r="C74" s="32"/>
      <c r="D74" s="25" t="s">
        <v>33</v>
      </c>
      <c r="E74" s="32">
        <f t="shared" si="19"/>
        <v>52</v>
      </c>
      <c r="F74" s="132"/>
      <c r="G74" s="132"/>
      <c r="H74" s="132"/>
      <c r="I74" s="132"/>
      <c r="J74" s="132"/>
      <c r="K74" s="138"/>
      <c r="L74" s="132"/>
      <c r="N74" s="247"/>
      <c r="P74" s="132"/>
      <c r="Q74" s="249" t="e">
        <f>IF($F75="V03","",VLOOKUP('Créa NOM (col B)'!O73,'Données stock-transp'!A:G,7,0))</f>
        <v>#N/A</v>
      </c>
      <c r="R74" s="251"/>
    </row>
    <row r="75" spans="1:18" s="4" customFormat="1" ht="18" thickBot="1">
      <c r="A75" s="246"/>
      <c r="B75" s="26" t="s">
        <v>708</v>
      </c>
      <c r="C75" s="33">
        <f t="shared" ref="C75" si="72">30-(LEN(B75))</f>
        <v>6</v>
      </c>
      <c r="D75" s="26" t="s">
        <v>34</v>
      </c>
      <c r="E75" s="33">
        <f t="shared" si="19"/>
        <v>53</v>
      </c>
      <c r="F75" s="133" t="str">
        <f>IF(ISBLANK(F74),"",VLOOKUP(F74,'Validation des données'!A:B,2,0))</f>
        <v/>
      </c>
      <c r="G75" s="133" t="str">
        <f>IF(ISBLANK(G74),"",VLOOKUP(G74,'Validation des données'!C:D,2,0))</f>
        <v/>
      </c>
      <c r="H75" s="133" t="str">
        <f>IF(ISBLANK(H74),"",VLOOKUP(H74,'Validation des données'!G:H,2,0))</f>
        <v/>
      </c>
      <c r="I75" s="133" t="str">
        <f>IF(ISBLANK(I74),"",VLOOKUP(I74,'Validation des données'!E:F,2,0))</f>
        <v/>
      </c>
      <c r="J75" s="133" t="str">
        <f>IF(ISBLANK(J74),"",VLOOKUP(J74,'Validation des données'!I:J,2,0))</f>
        <v/>
      </c>
      <c r="K75" s="137" t="str">
        <f t="shared" ref="K75" si="73">IF(ISBLANK(K74),"",K74)</f>
        <v/>
      </c>
      <c r="L75" s="133" t="str">
        <f>IF(ISBLANK(L74),"",VLOOKUP(L74,'Validation des données'!$L$3:$M$12,2,0))</f>
        <v/>
      </c>
      <c r="N75" s="248"/>
      <c r="P75" s="133" t="str">
        <f>IF(ISBLANK(P74),"",VLOOKUP(P74,'Validation des données'!W:X,2,0))</f>
        <v/>
      </c>
      <c r="Q75" s="250"/>
      <c r="R75" s="252"/>
    </row>
    <row r="76" spans="1:18" s="4" customFormat="1" ht="18" thickBot="1">
      <c r="A76" s="245"/>
      <c r="B76" s="104" t="str">
        <f>'Créa NOM (col B)'!K75</f>
        <v/>
      </c>
      <c r="C76" s="32"/>
      <c r="D76" s="25" t="s">
        <v>33</v>
      </c>
      <c r="E76" s="32">
        <f t="shared" si="19"/>
        <v>52</v>
      </c>
      <c r="F76" s="132"/>
      <c r="G76" s="132"/>
      <c r="H76" s="132"/>
      <c r="I76" s="132"/>
      <c r="J76" s="132"/>
      <c r="K76" s="138"/>
      <c r="L76" s="132"/>
      <c r="N76" s="247"/>
      <c r="P76" s="132"/>
      <c r="Q76" s="249" t="e">
        <f>IF($F77="V03","",VLOOKUP('Créa NOM (col B)'!O75,'Données stock-transp'!A:G,7,0))</f>
        <v>#N/A</v>
      </c>
      <c r="R76" s="251"/>
    </row>
    <row r="77" spans="1:18" s="4" customFormat="1" ht="18" thickBot="1">
      <c r="A77" s="246"/>
      <c r="B77" s="26" t="s">
        <v>708</v>
      </c>
      <c r="C77" s="33">
        <f t="shared" ref="C77" si="74">30-(LEN(B77))</f>
        <v>6</v>
      </c>
      <c r="D77" s="26" t="s">
        <v>34</v>
      </c>
      <c r="E77" s="33">
        <f t="shared" si="19"/>
        <v>53</v>
      </c>
      <c r="F77" s="133" t="str">
        <f>IF(ISBLANK(F76),"",VLOOKUP(F76,'Validation des données'!A:B,2,0))</f>
        <v/>
      </c>
      <c r="G77" s="133" t="str">
        <f>IF(ISBLANK(G76),"",VLOOKUP(G76,'Validation des données'!C:D,2,0))</f>
        <v/>
      </c>
      <c r="H77" s="133" t="str">
        <f>IF(ISBLANK(H76),"",VLOOKUP(H76,'Validation des données'!G:H,2,0))</f>
        <v/>
      </c>
      <c r="I77" s="133" t="str">
        <f>IF(ISBLANK(I76),"",VLOOKUP(I76,'Validation des données'!E:F,2,0))</f>
        <v/>
      </c>
      <c r="J77" s="133" t="str">
        <f>IF(ISBLANK(J76),"",VLOOKUP(J76,'Validation des données'!I:J,2,0))</f>
        <v/>
      </c>
      <c r="K77" s="137" t="str">
        <f t="shared" ref="K77" si="75">IF(ISBLANK(K76),"",K76)</f>
        <v/>
      </c>
      <c r="L77" s="133" t="str">
        <f>IF(ISBLANK(L76),"",VLOOKUP(L76,'Validation des données'!$L$3:$M$12,2,0))</f>
        <v/>
      </c>
      <c r="N77" s="248"/>
      <c r="P77" s="133" t="str">
        <f>IF(ISBLANK(P76),"",VLOOKUP(P76,'Validation des données'!W:X,2,0))</f>
        <v/>
      </c>
      <c r="Q77" s="250"/>
      <c r="R77" s="252"/>
    </row>
    <row r="78" spans="1:18" s="4" customFormat="1" ht="18" thickBot="1">
      <c r="A78" s="245"/>
      <c r="B78" s="104" t="str">
        <f>'Créa NOM (col B)'!K77</f>
        <v/>
      </c>
      <c r="C78" s="32"/>
      <c r="D78" s="25" t="s">
        <v>33</v>
      </c>
      <c r="E78" s="32">
        <f t="shared" si="19"/>
        <v>52</v>
      </c>
      <c r="F78" s="132"/>
      <c r="G78" s="132"/>
      <c r="H78" s="132"/>
      <c r="I78" s="132"/>
      <c r="J78" s="132"/>
      <c r="K78" s="138"/>
      <c r="L78" s="132"/>
      <c r="N78" s="247"/>
      <c r="P78" s="132"/>
      <c r="Q78" s="249" t="e">
        <f>IF($F79="V03","",VLOOKUP('Créa NOM (col B)'!O77,'Données stock-transp'!A:G,7,0))</f>
        <v>#N/A</v>
      </c>
      <c r="R78" s="251"/>
    </row>
    <row r="79" spans="1:18" s="4" customFormat="1" ht="18" thickBot="1">
      <c r="A79" s="246"/>
      <c r="B79" s="26" t="s">
        <v>708</v>
      </c>
      <c r="C79" s="33">
        <f t="shared" ref="C79" si="76">30-(LEN(B79))</f>
        <v>6</v>
      </c>
      <c r="D79" s="26" t="s">
        <v>34</v>
      </c>
      <c r="E79" s="33">
        <f t="shared" si="19"/>
        <v>53</v>
      </c>
      <c r="F79" s="133" t="str">
        <f>IF(ISBLANK(F78),"",VLOOKUP(F78,'Validation des données'!A:B,2,0))</f>
        <v/>
      </c>
      <c r="G79" s="133" t="str">
        <f>IF(ISBLANK(G78),"",VLOOKUP(G78,'Validation des données'!C:D,2,0))</f>
        <v/>
      </c>
      <c r="H79" s="133" t="str">
        <f>IF(ISBLANK(H78),"",VLOOKUP(H78,'Validation des données'!G:H,2,0))</f>
        <v/>
      </c>
      <c r="I79" s="133" t="str">
        <f>IF(ISBLANK(I78),"",VLOOKUP(I78,'Validation des données'!E:F,2,0))</f>
        <v/>
      </c>
      <c r="J79" s="133" t="str">
        <f>IF(ISBLANK(J78),"",VLOOKUP(J78,'Validation des données'!I:J,2,0))</f>
        <v/>
      </c>
      <c r="K79" s="137" t="str">
        <f t="shared" ref="K79" si="77">IF(ISBLANK(K78),"",K78)</f>
        <v/>
      </c>
      <c r="L79" s="133" t="str">
        <f>IF(ISBLANK(L78),"",VLOOKUP(L78,'Validation des données'!$L$3:$M$12,2,0))</f>
        <v/>
      </c>
      <c r="N79" s="248"/>
      <c r="P79" s="133" t="str">
        <f>IF(ISBLANK(P78),"",VLOOKUP(P78,'Validation des données'!W:X,2,0))</f>
        <v/>
      </c>
      <c r="Q79" s="250"/>
      <c r="R79" s="252"/>
    </row>
    <row r="80" spans="1:18" s="4" customFormat="1" ht="18" thickBot="1">
      <c r="A80" s="245"/>
      <c r="B80" s="104" t="str">
        <f>'Créa NOM (col B)'!K79</f>
        <v/>
      </c>
      <c r="C80" s="32"/>
      <c r="D80" s="25" t="s">
        <v>33</v>
      </c>
      <c r="E80" s="32">
        <f t="shared" si="19"/>
        <v>52</v>
      </c>
      <c r="F80" s="132"/>
      <c r="G80" s="132"/>
      <c r="H80" s="132"/>
      <c r="I80" s="132"/>
      <c r="J80" s="132"/>
      <c r="K80" s="138"/>
      <c r="L80" s="132"/>
      <c r="N80" s="247"/>
      <c r="P80" s="132"/>
      <c r="Q80" s="249" t="e">
        <f>IF($F81="V03","",VLOOKUP('Créa NOM (col B)'!O79,'Données stock-transp'!A:G,7,0))</f>
        <v>#N/A</v>
      </c>
      <c r="R80" s="251"/>
    </row>
    <row r="81" spans="1:18" s="4" customFormat="1" ht="18" thickBot="1">
      <c r="A81" s="246"/>
      <c r="B81" s="26" t="s">
        <v>708</v>
      </c>
      <c r="C81" s="33">
        <f t="shared" ref="C81" si="78">30-(LEN(B81))</f>
        <v>6</v>
      </c>
      <c r="D81" s="26" t="s">
        <v>34</v>
      </c>
      <c r="E81" s="33">
        <f t="shared" si="19"/>
        <v>53</v>
      </c>
      <c r="F81" s="133" t="str">
        <f>IF(ISBLANK(F80),"",VLOOKUP(F80,'Validation des données'!A:B,2,0))</f>
        <v/>
      </c>
      <c r="G81" s="133" t="str">
        <f>IF(ISBLANK(G80),"",VLOOKUP(G80,'Validation des données'!C:D,2,0))</f>
        <v/>
      </c>
      <c r="H81" s="133" t="str">
        <f>IF(ISBLANK(H80),"",VLOOKUP(H80,'Validation des données'!G:H,2,0))</f>
        <v/>
      </c>
      <c r="I81" s="133" t="str">
        <f>IF(ISBLANK(I80),"",VLOOKUP(I80,'Validation des données'!E:F,2,0))</f>
        <v/>
      </c>
      <c r="J81" s="133" t="str">
        <f>IF(ISBLANK(J80),"",VLOOKUP(J80,'Validation des données'!I:J,2,0))</f>
        <v/>
      </c>
      <c r="K81" s="137" t="str">
        <f t="shared" ref="K81" si="79">IF(ISBLANK(K80),"",K80)</f>
        <v/>
      </c>
      <c r="L81" s="133" t="str">
        <f>IF(ISBLANK(L80),"",VLOOKUP(L80,'Validation des données'!$L$3:$M$12,2,0))</f>
        <v/>
      </c>
      <c r="N81" s="248"/>
      <c r="P81" s="133" t="str">
        <f>IF(ISBLANK(P80),"",VLOOKUP(P80,'Validation des données'!W:X,2,0))</f>
        <v/>
      </c>
      <c r="Q81" s="250"/>
      <c r="R81" s="252"/>
    </row>
    <row r="82" spans="1:18" s="4" customFormat="1" ht="18" thickBot="1">
      <c r="A82" s="245"/>
      <c r="B82" s="104" t="str">
        <f>'Créa NOM (col B)'!K81</f>
        <v/>
      </c>
      <c r="C82" s="32"/>
      <c r="D82" s="25" t="s">
        <v>33</v>
      </c>
      <c r="E82" s="32">
        <f t="shared" si="19"/>
        <v>52</v>
      </c>
      <c r="F82" s="132"/>
      <c r="G82" s="132"/>
      <c r="H82" s="132"/>
      <c r="I82" s="132"/>
      <c r="J82" s="132"/>
      <c r="K82" s="138"/>
      <c r="L82" s="132"/>
      <c r="N82" s="247"/>
      <c r="P82" s="132"/>
      <c r="Q82" s="249" t="e">
        <f>IF($F83="V03","",VLOOKUP('Créa NOM (col B)'!O81,'Données stock-transp'!A:G,7,0))</f>
        <v>#N/A</v>
      </c>
      <c r="R82" s="251"/>
    </row>
    <row r="83" spans="1:18" s="4" customFormat="1" ht="18" thickBot="1">
      <c r="A83" s="246"/>
      <c r="B83" s="26" t="s">
        <v>708</v>
      </c>
      <c r="C83" s="33">
        <f t="shared" ref="C83" si="80">30-(LEN(B83))</f>
        <v>6</v>
      </c>
      <c r="D83" s="26" t="s">
        <v>34</v>
      </c>
      <c r="E83" s="33">
        <f t="shared" si="19"/>
        <v>53</v>
      </c>
      <c r="F83" s="133" t="str">
        <f>IF(ISBLANK(F82),"",VLOOKUP(F82,'Validation des données'!A:B,2,0))</f>
        <v/>
      </c>
      <c r="G83" s="133" t="str">
        <f>IF(ISBLANK(G82),"",VLOOKUP(G82,'Validation des données'!C:D,2,0))</f>
        <v/>
      </c>
      <c r="H83" s="133" t="str">
        <f>IF(ISBLANK(H82),"",VLOOKUP(H82,'Validation des données'!G:H,2,0))</f>
        <v/>
      </c>
      <c r="I83" s="133" t="str">
        <f>IF(ISBLANK(I82),"",VLOOKUP(I82,'Validation des données'!E:F,2,0))</f>
        <v/>
      </c>
      <c r="J83" s="133" t="str">
        <f>IF(ISBLANK(J82),"",VLOOKUP(J82,'Validation des données'!I:J,2,0))</f>
        <v/>
      </c>
      <c r="K83" s="137" t="str">
        <f t="shared" ref="K83" si="81">IF(ISBLANK(K82),"",K82)</f>
        <v/>
      </c>
      <c r="L83" s="133" t="str">
        <f>IF(ISBLANK(L82),"",VLOOKUP(L82,'Validation des données'!$L$3:$M$12,2,0))</f>
        <v/>
      </c>
      <c r="N83" s="248"/>
      <c r="P83" s="133" t="str">
        <f>IF(ISBLANK(P82),"",VLOOKUP(P82,'Validation des données'!W:X,2,0))</f>
        <v/>
      </c>
      <c r="Q83" s="250"/>
      <c r="R83" s="252"/>
    </row>
    <row r="84" spans="1:18" s="4" customFormat="1" ht="18" thickBot="1">
      <c r="A84" s="245"/>
      <c r="B84" s="104" t="str">
        <f>'Créa NOM (col B)'!K83</f>
        <v/>
      </c>
      <c r="C84" s="32"/>
      <c r="D84" s="25" t="s">
        <v>33</v>
      </c>
      <c r="E84" s="32">
        <f t="shared" si="19"/>
        <v>52</v>
      </c>
      <c r="F84" s="132"/>
      <c r="G84" s="132"/>
      <c r="H84" s="132"/>
      <c r="I84" s="132"/>
      <c r="J84" s="132"/>
      <c r="K84" s="138"/>
      <c r="L84" s="132"/>
      <c r="N84" s="247"/>
      <c r="P84" s="132"/>
      <c r="Q84" s="249" t="e">
        <f>IF($F85="V03","",VLOOKUP('Créa NOM (col B)'!O83,'Données stock-transp'!A:G,7,0))</f>
        <v>#N/A</v>
      </c>
      <c r="R84" s="251"/>
    </row>
    <row r="85" spans="1:18" s="4" customFormat="1" ht="18" thickBot="1">
      <c r="A85" s="246"/>
      <c r="B85" s="26" t="s">
        <v>708</v>
      </c>
      <c r="C85" s="33">
        <f t="shared" ref="C85" si="82">30-(LEN(B85))</f>
        <v>6</v>
      </c>
      <c r="D85" s="26" t="s">
        <v>34</v>
      </c>
      <c r="E85" s="33">
        <f t="shared" si="19"/>
        <v>53</v>
      </c>
      <c r="F85" s="133" t="str">
        <f>IF(ISBLANK(F84),"",VLOOKUP(F84,'Validation des données'!A:B,2,0))</f>
        <v/>
      </c>
      <c r="G85" s="133" t="str">
        <f>IF(ISBLANK(G84),"",VLOOKUP(G84,'Validation des données'!C:D,2,0))</f>
        <v/>
      </c>
      <c r="H85" s="133" t="str">
        <f>IF(ISBLANK(H84),"",VLOOKUP(H84,'Validation des données'!G:H,2,0))</f>
        <v/>
      </c>
      <c r="I85" s="133" t="str">
        <f>IF(ISBLANK(I84),"",VLOOKUP(I84,'Validation des données'!E:F,2,0))</f>
        <v/>
      </c>
      <c r="J85" s="133" t="str">
        <f>IF(ISBLANK(J84),"",VLOOKUP(J84,'Validation des données'!I:J,2,0))</f>
        <v/>
      </c>
      <c r="K85" s="137" t="str">
        <f t="shared" ref="K85" si="83">IF(ISBLANK(K84),"",K84)</f>
        <v/>
      </c>
      <c r="L85" s="133" t="str">
        <f>IF(ISBLANK(L84),"",VLOOKUP(L84,'Validation des données'!$L$3:$M$12,2,0))</f>
        <v/>
      </c>
      <c r="N85" s="248"/>
      <c r="P85" s="133" t="str">
        <f>IF(ISBLANK(P84),"",VLOOKUP(P84,'Validation des données'!W:X,2,0))</f>
        <v/>
      </c>
      <c r="Q85" s="250"/>
      <c r="R85" s="252"/>
    </row>
    <row r="86" spans="1:18" s="4" customFormat="1" ht="18" thickBot="1">
      <c r="A86" s="245"/>
      <c r="B86" s="104" t="str">
        <f>'Créa NOM (col B)'!K85</f>
        <v/>
      </c>
      <c r="C86" s="32"/>
      <c r="D86" s="25" t="s">
        <v>33</v>
      </c>
      <c r="E86" s="32">
        <f t="shared" ref="E86:E89" si="84">60-(LEN(D86))</f>
        <v>52</v>
      </c>
      <c r="F86" s="132"/>
      <c r="G86" s="132"/>
      <c r="H86" s="132"/>
      <c r="I86" s="132"/>
      <c r="J86" s="132"/>
      <c r="K86" s="138"/>
      <c r="L86" s="132"/>
      <c r="N86" s="247"/>
      <c r="P86" s="132"/>
      <c r="Q86" s="249" t="e">
        <f>IF($F87="V03","",VLOOKUP('Créa NOM (col B)'!O85,'Données stock-transp'!A:G,7,0))</f>
        <v>#N/A</v>
      </c>
      <c r="R86" s="251"/>
    </row>
    <row r="87" spans="1:18" s="4" customFormat="1" ht="18" thickBot="1">
      <c r="A87" s="246"/>
      <c r="B87" s="26" t="s">
        <v>708</v>
      </c>
      <c r="C87" s="33">
        <f t="shared" ref="C87" si="85">30-(LEN(B87))</f>
        <v>6</v>
      </c>
      <c r="D87" s="26" t="s">
        <v>34</v>
      </c>
      <c r="E87" s="33">
        <f t="shared" si="84"/>
        <v>53</v>
      </c>
      <c r="F87" s="133" t="str">
        <f>IF(ISBLANK(F86),"",VLOOKUP(F86,'Validation des données'!A:B,2,0))</f>
        <v/>
      </c>
      <c r="G87" s="133" t="str">
        <f>IF(ISBLANK(G86),"",VLOOKUP(G86,'Validation des données'!C:D,2,0))</f>
        <v/>
      </c>
      <c r="H87" s="133" t="str">
        <f>IF(ISBLANK(H86),"",VLOOKUP(H86,'Validation des données'!G:H,2,0))</f>
        <v/>
      </c>
      <c r="I87" s="133" t="str">
        <f>IF(ISBLANK(I86),"",VLOOKUP(I86,'Validation des données'!E:F,2,0))</f>
        <v/>
      </c>
      <c r="J87" s="133" t="str">
        <f>IF(ISBLANK(J86),"",VLOOKUP(J86,'Validation des données'!I:J,2,0))</f>
        <v/>
      </c>
      <c r="K87" s="137" t="str">
        <f t="shared" ref="K87" si="86">IF(ISBLANK(K86),"",K86)</f>
        <v/>
      </c>
      <c r="L87" s="133" t="str">
        <f>IF(ISBLANK(L86),"",VLOOKUP(L86,'Validation des données'!$L$3:$M$12,2,0))</f>
        <v/>
      </c>
      <c r="N87" s="248"/>
      <c r="P87" s="133" t="str">
        <f>IF(ISBLANK(P86),"",VLOOKUP(P86,'Validation des données'!W:X,2,0))</f>
        <v/>
      </c>
      <c r="Q87" s="250"/>
      <c r="R87" s="252"/>
    </row>
    <row r="88" spans="1:18" s="4" customFormat="1" ht="18" thickBot="1">
      <c r="A88" s="245"/>
      <c r="B88" s="104" t="str">
        <f>'Créa NOM (col B)'!K87</f>
        <v/>
      </c>
      <c r="C88" s="32"/>
      <c r="D88" s="25" t="s">
        <v>33</v>
      </c>
      <c r="E88" s="32">
        <f t="shared" si="84"/>
        <v>52</v>
      </c>
      <c r="F88" s="132"/>
      <c r="G88" s="132"/>
      <c r="H88" s="132"/>
      <c r="I88" s="132"/>
      <c r="J88" s="132"/>
      <c r="K88" s="138"/>
      <c r="L88" s="132"/>
      <c r="N88" s="247"/>
      <c r="P88" s="132"/>
      <c r="Q88" s="249" t="e">
        <f>IF($F89="V03","",VLOOKUP('Créa NOM (col B)'!O87,'Données stock-transp'!A:G,7,0))</f>
        <v>#N/A</v>
      </c>
      <c r="R88" s="251"/>
    </row>
    <row r="89" spans="1:18" s="4" customFormat="1" ht="18" thickBot="1">
      <c r="A89" s="246"/>
      <c r="B89" s="26" t="s">
        <v>708</v>
      </c>
      <c r="C89" s="33">
        <f t="shared" ref="C89" si="87">30-(LEN(B89))</f>
        <v>6</v>
      </c>
      <c r="D89" s="26" t="s">
        <v>34</v>
      </c>
      <c r="E89" s="33">
        <f t="shared" si="84"/>
        <v>53</v>
      </c>
      <c r="F89" s="133" t="str">
        <f>IF(ISBLANK(F88),"",VLOOKUP(F88,'Validation des données'!A:B,2,0))</f>
        <v/>
      </c>
      <c r="G89" s="133" t="str">
        <f>IF(ISBLANK(G88),"",VLOOKUP(G88,'Validation des données'!C:D,2,0))</f>
        <v/>
      </c>
      <c r="H89" s="133" t="str">
        <f>IF(ISBLANK(H88),"",VLOOKUP(H88,'Validation des données'!G:H,2,0))</f>
        <v/>
      </c>
      <c r="I89" s="133" t="str">
        <f>IF(ISBLANK(I88),"",VLOOKUP(I88,'Validation des données'!E:F,2,0))</f>
        <v/>
      </c>
      <c r="J89" s="133" t="str">
        <f>IF(ISBLANK(J88),"",VLOOKUP(J88,'Validation des données'!I:J,2,0))</f>
        <v/>
      </c>
      <c r="K89" s="137" t="str">
        <f t="shared" ref="K89" si="88">IF(ISBLANK(K88),"",K88)</f>
        <v/>
      </c>
      <c r="L89" s="133" t="str">
        <f>IF(ISBLANK(L88),"",VLOOKUP(L88,'Validation des données'!$L$3:$M$12,2,0))</f>
        <v/>
      </c>
      <c r="N89" s="248"/>
      <c r="P89" s="133" t="str">
        <f>IF(ISBLANK(P88),"",VLOOKUP(P88,'Validation des données'!W:X,2,0))</f>
        <v/>
      </c>
      <c r="Q89" s="250"/>
      <c r="R89" s="252"/>
    </row>
  </sheetData>
  <sheetProtection algorithmName="SHA-512" hashValue="+b4K5ucWk5MY9UlY+ewVw8QinEPG5fdBY8sgTTjsyX1+NPyEQ4iTvTUeVKeO4syOM86EbkNl/rOCTpL3baEK+w==" saltValue="tjIcPpb5RlOmTkRvUlACxg==" spinCount="100000" sheet="1" selectLockedCells="1"/>
  <dataConsolidate>
    <dataRefs count="1">
      <dataRef ref="C1:C1048576" sheet="Validation des données"/>
    </dataRefs>
  </dataConsolidate>
  <mergeCells count="172">
    <mergeCell ref="R4:R5"/>
    <mergeCell ref="R6:R7"/>
    <mergeCell ref="R8:R9"/>
    <mergeCell ref="R10:R11"/>
    <mergeCell ref="R12:R13"/>
    <mergeCell ref="N46:N47"/>
    <mergeCell ref="N20:N21"/>
    <mergeCell ref="N22:N23"/>
    <mergeCell ref="N24:N25"/>
    <mergeCell ref="N26:N27"/>
    <mergeCell ref="N28:N29"/>
    <mergeCell ref="N30:N31"/>
    <mergeCell ref="N32:N33"/>
    <mergeCell ref="N34:N35"/>
    <mergeCell ref="N36:N37"/>
    <mergeCell ref="Q12:Q13"/>
    <mergeCell ref="Q14:Q15"/>
    <mergeCell ref="Q10:Q11"/>
    <mergeCell ref="R24:R25"/>
    <mergeCell ref="R26:R27"/>
    <mergeCell ref="R28:R29"/>
    <mergeCell ref="R30:R31"/>
    <mergeCell ref="Q16:Q17"/>
    <mergeCell ref="Q18:Q19"/>
    <mergeCell ref="Q20:Q21"/>
    <mergeCell ref="Q24:Q25"/>
    <mergeCell ref="Q26:Q27"/>
    <mergeCell ref="Q28:Q29"/>
    <mergeCell ref="Q30:Q31"/>
    <mergeCell ref="R14:R15"/>
    <mergeCell ref="R16:R17"/>
    <mergeCell ref="R18:R19"/>
    <mergeCell ref="Q22:Q23"/>
    <mergeCell ref="R22:R23"/>
    <mergeCell ref="R20:R21"/>
    <mergeCell ref="A4:A5"/>
    <mergeCell ref="A10:A11"/>
    <mergeCell ref="N4:N5"/>
    <mergeCell ref="N6:N7"/>
    <mergeCell ref="N8:N9"/>
    <mergeCell ref="N10:N11"/>
    <mergeCell ref="A6:A7"/>
    <mergeCell ref="A8:A9"/>
    <mergeCell ref="Q4:Q5"/>
    <mergeCell ref="Q6:Q7"/>
    <mergeCell ref="Q8:Q9"/>
    <mergeCell ref="N12:N13"/>
    <mergeCell ref="N14:N15"/>
    <mergeCell ref="N16:N17"/>
    <mergeCell ref="N18:N19"/>
    <mergeCell ref="A30:A31"/>
    <mergeCell ref="A28:A29"/>
    <mergeCell ref="A12:A13"/>
    <mergeCell ref="A14:A15"/>
    <mergeCell ref="A18:A19"/>
    <mergeCell ref="A20:A21"/>
    <mergeCell ref="A24:A25"/>
    <mergeCell ref="A26:A27"/>
    <mergeCell ref="A22:A23"/>
    <mergeCell ref="A16:A17"/>
    <mergeCell ref="A32:A33"/>
    <mergeCell ref="A34:A35"/>
    <mergeCell ref="R36:R37"/>
    <mergeCell ref="A36:A37"/>
    <mergeCell ref="Q36:Q37"/>
    <mergeCell ref="R34:R35"/>
    <mergeCell ref="Q32:Q33"/>
    <mergeCell ref="Q34:Q35"/>
    <mergeCell ref="R32:R33"/>
    <mergeCell ref="A38:A39"/>
    <mergeCell ref="A40:A41"/>
    <mergeCell ref="A42:A43"/>
    <mergeCell ref="A44:A45"/>
    <mergeCell ref="A46:A47"/>
    <mergeCell ref="Q44:Q45"/>
    <mergeCell ref="R44:R45"/>
    <mergeCell ref="N40:N41"/>
    <mergeCell ref="N42:N43"/>
    <mergeCell ref="N44:N45"/>
    <mergeCell ref="Q38:Q39"/>
    <mergeCell ref="R38:R39"/>
    <mergeCell ref="N38:N39"/>
    <mergeCell ref="Q42:Q43"/>
    <mergeCell ref="R42:R43"/>
    <mergeCell ref="Q40:Q41"/>
    <mergeCell ref="R40:R41"/>
    <mergeCell ref="A48:A49"/>
    <mergeCell ref="N48:N49"/>
    <mergeCell ref="Q48:Q49"/>
    <mergeCell ref="R48:R49"/>
    <mergeCell ref="A50:A51"/>
    <mergeCell ref="N50:N51"/>
    <mergeCell ref="Q50:Q51"/>
    <mergeCell ref="R50:R51"/>
    <mergeCell ref="Q46:Q47"/>
    <mergeCell ref="R46:R47"/>
    <mergeCell ref="A56:A57"/>
    <mergeCell ref="N56:N57"/>
    <mergeCell ref="Q56:Q57"/>
    <mergeCell ref="R56:R57"/>
    <mergeCell ref="A58:A59"/>
    <mergeCell ref="N58:N59"/>
    <mergeCell ref="Q58:Q59"/>
    <mergeCell ref="R58:R59"/>
    <mergeCell ref="A52:A53"/>
    <mergeCell ref="N52:N53"/>
    <mergeCell ref="Q52:Q53"/>
    <mergeCell ref="R52:R53"/>
    <mergeCell ref="A54:A55"/>
    <mergeCell ref="N54:N55"/>
    <mergeCell ref="Q54:Q55"/>
    <mergeCell ref="R54:R55"/>
    <mergeCell ref="A64:A65"/>
    <mergeCell ref="N64:N65"/>
    <mergeCell ref="Q64:Q65"/>
    <mergeCell ref="R64:R65"/>
    <mergeCell ref="A66:A67"/>
    <mergeCell ref="N66:N67"/>
    <mergeCell ref="Q66:Q67"/>
    <mergeCell ref="R66:R67"/>
    <mergeCell ref="A60:A61"/>
    <mergeCell ref="N60:N61"/>
    <mergeCell ref="Q60:Q61"/>
    <mergeCell ref="R60:R61"/>
    <mergeCell ref="A62:A63"/>
    <mergeCell ref="N62:N63"/>
    <mergeCell ref="Q62:Q63"/>
    <mergeCell ref="R62:R63"/>
    <mergeCell ref="A72:A73"/>
    <mergeCell ref="N72:N73"/>
    <mergeCell ref="Q72:Q73"/>
    <mergeCell ref="R72:R73"/>
    <mergeCell ref="A74:A75"/>
    <mergeCell ref="N74:N75"/>
    <mergeCell ref="Q74:Q75"/>
    <mergeCell ref="R74:R75"/>
    <mergeCell ref="A68:A69"/>
    <mergeCell ref="N68:N69"/>
    <mergeCell ref="Q68:Q69"/>
    <mergeCell ref="R68:R69"/>
    <mergeCell ref="A70:A71"/>
    <mergeCell ref="N70:N71"/>
    <mergeCell ref="Q70:Q71"/>
    <mergeCell ref="R70:R71"/>
    <mergeCell ref="A80:A81"/>
    <mergeCell ref="N80:N81"/>
    <mergeCell ref="Q80:Q81"/>
    <mergeCell ref="R80:R81"/>
    <mergeCell ref="A82:A83"/>
    <mergeCell ref="N82:N83"/>
    <mergeCell ref="Q82:Q83"/>
    <mergeCell ref="R82:R83"/>
    <mergeCell ref="A76:A77"/>
    <mergeCell ref="N76:N77"/>
    <mergeCell ref="Q76:Q77"/>
    <mergeCell ref="R76:R77"/>
    <mergeCell ref="A78:A79"/>
    <mergeCell ref="N78:N79"/>
    <mergeCell ref="Q78:Q79"/>
    <mergeCell ref="R78:R79"/>
    <mergeCell ref="A88:A89"/>
    <mergeCell ref="N88:N89"/>
    <mergeCell ref="Q88:Q89"/>
    <mergeCell ref="R88:R89"/>
    <mergeCell ref="A84:A85"/>
    <mergeCell ref="N84:N85"/>
    <mergeCell ref="Q84:Q85"/>
    <mergeCell ref="R84:R85"/>
    <mergeCell ref="A86:A87"/>
    <mergeCell ref="N86:N87"/>
    <mergeCell ref="Q86:Q87"/>
    <mergeCell ref="R86:R87"/>
  </mergeCells>
  <conditionalFormatting sqref="B90:B1048576 B2:B3">
    <cfRule type="cellIs" dxfId="102" priority="104" operator="equal">
      <formula>"Ecrire le nom en anglais"</formula>
    </cfRule>
  </conditionalFormatting>
  <conditionalFormatting sqref="C2:C3 C90:C1048576">
    <cfRule type="containsBlanks" priority="130">
      <formula>LEN(TRIM(C2))=0</formula>
    </cfRule>
  </conditionalFormatting>
  <conditionalFormatting sqref="D2:D3 D90:D1048576">
    <cfRule type="cellIs" dxfId="101" priority="85" operator="equal">
      <formula>"Anglais"</formula>
    </cfRule>
    <cfRule type="cellIs" dxfId="100" priority="86" operator="equal">
      <formula>"Français"</formula>
    </cfRule>
  </conditionalFormatting>
  <conditionalFormatting sqref="B1">
    <cfRule type="cellIs" dxfId="99" priority="84" operator="equal">
      <formula>"Ecrire le nom en anglais"</formula>
    </cfRule>
  </conditionalFormatting>
  <conditionalFormatting sqref="D1">
    <cfRule type="cellIs" dxfId="98" priority="83" operator="equal">
      <formula>"Ecrire le nom en anglais"</formula>
    </cfRule>
  </conditionalFormatting>
  <conditionalFormatting sqref="C20:C21 E20:E21">
    <cfRule type="cellIs" dxfId="97" priority="28" operator="lessThan">
      <formula>0</formula>
    </cfRule>
    <cfRule type="cellIs" dxfId="96" priority="29" operator="greaterThanOrEqual">
      <formula>0</formula>
    </cfRule>
  </conditionalFormatting>
  <conditionalFormatting sqref="B20">
    <cfRule type="cellIs" dxfId="95" priority="27" operator="equal">
      <formula>"Ecrire le nom en anglais"</formula>
    </cfRule>
  </conditionalFormatting>
  <conditionalFormatting sqref="C20:C21">
    <cfRule type="containsBlanks" priority="30">
      <formula>LEN(TRIM(C20))=0</formula>
    </cfRule>
  </conditionalFormatting>
  <conditionalFormatting sqref="B21">
    <cfRule type="cellIs" dxfId="94" priority="26" operator="equal">
      <formula>"Ecrire le nom en anglais"</formula>
    </cfRule>
  </conditionalFormatting>
  <conditionalFormatting sqref="C22:C89 E22:E89">
    <cfRule type="cellIs" dxfId="93" priority="21" operator="lessThan">
      <formula>0</formula>
    </cfRule>
    <cfRule type="cellIs" dxfId="92" priority="22" operator="greaterThanOrEqual">
      <formula>0</formula>
    </cfRule>
  </conditionalFormatting>
  <conditionalFormatting sqref="B22 B24 B26 B28 B30 B32 B34 B36 B38 B40 B42 B44 B46 B48 B50 B52 B54 B56 B58 B60 B62 B64 B66 B68 B70 B72 B74 B76 B78 B80 B82 B84 B86 B88">
    <cfRule type="cellIs" dxfId="91" priority="20" operator="equal">
      <formula>"Ecrire le nom en anglais"</formula>
    </cfRule>
  </conditionalFormatting>
  <conditionalFormatting sqref="C22:C89">
    <cfRule type="containsBlanks" priority="23">
      <formula>LEN(TRIM(C22))=0</formula>
    </cfRule>
  </conditionalFormatting>
  <conditionalFormatting sqref="B23 B25 B27 B29 B31 B33 B35 B37 B39 B41 B43 B45 B47 B49 B51 B53 B55 B57 B59 B61 B63 B65 B67 B69 B71 B73 B75 B77 B79 B81 B83 B85 B87 B89">
    <cfRule type="cellIs" dxfId="90" priority="19" operator="equal">
      <formula>"Ecrire le nom en anglais"</formula>
    </cfRule>
  </conditionalFormatting>
  <conditionalFormatting sqref="D22:D89">
    <cfRule type="cellIs" dxfId="89" priority="17" operator="equal">
      <formula>"Anglais"</formula>
    </cfRule>
    <cfRule type="cellIs" dxfId="88" priority="18" operator="equal">
      <formula>"Français"</formula>
    </cfRule>
  </conditionalFormatting>
  <conditionalFormatting sqref="C4:C19 E4:E19">
    <cfRule type="cellIs" dxfId="87" priority="8" operator="lessThan">
      <formula>0</formula>
    </cfRule>
    <cfRule type="cellIs" dxfId="86" priority="8" operator="greaterThanOrEqual">
      <formula>0</formula>
    </cfRule>
  </conditionalFormatting>
  <conditionalFormatting sqref="B4 B6 B8 B10 B12 B14 B16 B18">
    <cfRule type="cellIs" dxfId="85" priority="7" operator="equal">
      <formula>"Ecrire le nom en anglais"</formula>
    </cfRule>
  </conditionalFormatting>
  <conditionalFormatting sqref="C4:C19">
    <cfRule type="containsBlanks" priority="9">
      <formula>LEN(TRIM(C4))=0</formula>
    </cfRule>
  </conditionalFormatting>
  <conditionalFormatting sqref="B5 B7 B9 B11 B13 B15 B17 B19">
    <cfRule type="cellIs" dxfId="84" priority="5" operator="equal">
      <formula>"Ecrire le nom en anglais"</formula>
    </cfRule>
  </conditionalFormatting>
  <conditionalFormatting sqref="D4:D21">
    <cfRule type="cellIs" dxfId="83" priority="1" operator="equal">
      <formula>"Anglais"</formula>
    </cfRule>
    <cfRule type="cellIs" dxfId="82" priority="2" operator="equal">
      <formula>"Français"</formula>
    </cfRule>
  </conditionalFormatting>
  <dataValidations count="1">
    <dataValidation type="list" errorStyle="warning" allowBlank="1" showInputMessage="1" showErrorMessage="1" sqref="M74 M76 M78 M80 M82 M84 M20 M86 M88 M22 M24 M26 M28 M30 M32 M34 M36 M38 M40 M42 M44 M46 M48 M50 M52 M54 M56 M58 M60 M62 M64 M66 M68 M70 M72 M4 M6 M8 M10 M12 M14 M16 M18" xr:uid="{00000000-0002-0000-0400-000000000000}">
      <formula1>#REF!</formula1>
    </dataValidation>
  </dataValidations>
  <printOptions horizontalCentered="1"/>
  <pageMargins left="0.23622047244094491" right="0.23622047244094491" top="0.55118110236220474" bottom="0.55118110236220474" header="0.31496062992125984" footer="0.31496062992125984"/>
  <pageSetup paperSize="9" scale="56" fitToHeight="0" orientation="landscape" r:id="rId1"/>
  <headerFooter>
    <oddHeader>&amp;C&amp;F&amp;R&amp;D</oddHeader>
    <oddFooter>&amp;LINF-F-004/R - &amp;A&amp;CDate d'application : 29/03/2019&amp;RPage &amp;P/&amp;N</oddFooter>
  </headerFooter>
  <ignoredErrors>
    <ignoredError sqref="Q4" unlockedFormula="1"/>
  </ignoredErrors>
  <legacyDrawing r:id="rId2"/>
  <extLst>
    <ext xmlns:x14="http://schemas.microsoft.com/office/spreadsheetml/2009/9/main" uri="{CCE6A557-97BC-4b89-ADB6-D9C93CAAB3DF}">
      <x14:dataValidations xmlns:xm="http://schemas.microsoft.com/office/excel/2006/main" count="7">
        <x14:dataValidation type="list" errorStyle="warning" allowBlank="1" showInputMessage="1" showErrorMessage="1" xr:uid="{00000000-0002-0000-0400-000006000000}">
          <x14:formula1>
            <xm:f>'Validation des données'!$W$2:$W$253</xm:f>
          </x14:formula1>
          <xm:sqref>P88 P74 P76 P78 P80 P82 P84 P86 P20 P22 P24 P26 P28 P30 P32 P34 P36 P38 P40 P42 P44 P46 P48 P50 P52 P54 P56 P58 P60 P62 P64 P66 P68 P70 P72 P4 P6 P8 P10 P12 P14 P16 P18</xm:sqref>
        </x14:dataValidation>
        <x14:dataValidation type="list" allowBlank="1" showInputMessage="1" showErrorMessage="1" xr:uid="{8F2F5F24-179A-4673-9F83-ED0A00DAA0AF}">
          <x14:formula1>
            <xm:f>'Validation des données'!$A$3:$A$12</xm:f>
          </x14:formula1>
          <xm:sqref>F4 F6 F8 F10 F12 F14 F16 F18 F20 F22 F24 F26 F28 F30 F32 F34 F36 F38 F40 F42 F44 F46 F48 F50 F52 F54 F56 F58 F60 F62 F64 F66 F68 F70 F72 F74 F76 F78 F80 F82 F84 F86 F88</xm:sqref>
        </x14:dataValidation>
        <x14:dataValidation type="list" errorStyle="warning" allowBlank="1" showInputMessage="1" showErrorMessage="1" xr:uid="{3248037D-E6CD-4AF7-B16E-E534747402F7}">
          <x14:formula1>
            <xm:f>'Validation des données'!$L$3:$L$11</xm:f>
          </x14:formula1>
          <xm:sqref>L4 L6 L8 L10 L12 L14 L16 L18 L20 L22 L24 L26 L28 L30 L32 L34 L36 L38 L40 L42 L44 L46 L48 L50 L52 L54 L56 L58 L60 L62 L64 L66 L68 L70 L72 L74 L76 L78 L80 L82 L84 L86 L88</xm:sqref>
        </x14:dataValidation>
        <x14:dataValidation type="list" errorStyle="warning" allowBlank="1" showInputMessage="1" showErrorMessage="1" xr:uid="{27AA4692-08BD-411F-8CAB-62B257E9DD15}">
          <x14:formula1>
            <xm:f>'Validation des données'!$C$5:$C$12</xm:f>
          </x14:formula1>
          <xm:sqref>G4 G6 G8 G10 G12 G14 G16 G18 G20 G22 G24 G26 G28 G30 G32 G34 G36 G38 G40 G42 G44 G46 G48 G50 G52 G54 G56 G58 G60 G62 G64 G66 G68 G70 G72 G74 G76 G78 G80 G82 G84 G86 G88</xm:sqref>
        </x14:dataValidation>
        <x14:dataValidation type="list" errorStyle="warning" allowBlank="1" showInputMessage="1" showErrorMessage="1" xr:uid="{71D1EBEF-81CF-46B8-BE6A-A6158587E8EA}">
          <x14:formula1>
            <xm:f>'Validation des données'!$G$5:$G$17</xm:f>
          </x14:formula1>
          <xm:sqref>H4 H6 H8 H10 H12 H14 H16 H18 H20 H22 H24 H26 H28 H30 H32 H34 H36 H38 H40 H42 H44 H46 H48 H50 H52 H54 H56 H58 H60 H62 H64 H66 H68 H70 H72 H74 H76 H78 H80 H82 H84 H86 H88</xm:sqref>
        </x14:dataValidation>
        <x14:dataValidation type="list" errorStyle="warning" allowBlank="1" showInputMessage="1" showErrorMessage="1" xr:uid="{3FCD2B11-6411-4420-BE6A-4A04492D986A}">
          <x14:formula1>
            <xm:f>'Validation des données'!$E$5:$E$29</xm:f>
          </x14:formula1>
          <xm:sqref>I4 I6 I8 I10 I12 I14 I16 I18 I20 I22 I24 I26 I28 I30 I32 I34 I36 I38 I40 I42 I44 I46 I48 I50 I52 I54 I56 I58 I60 I62 I64 I66 I68 I70 I72 I74 I76 I78 I80 I82 I84 I86 I88</xm:sqref>
        </x14:dataValidation>
        <x14:dataValidation type="list" errorStyle="warning" allowBlank="1" showInputMessage="1" showErrorMessage="1" xr:uid="{ACCDCC49-A032-446B-834C-AB5A52E6C574}">
          <x14:formula1>
            <xm:f>'Validation des données'!$I$5:$I$40</xm:f>
          </x14:formula1>
          <xm:sqref>J4 J6 J8 J10 J12 J14 J16 J18 J20 J22 J24 J26 J28 J30 J32 J34 J36 J38 J40 J42 J44 J46 J48 J50 J52 J54 J56 J58 J60 J62 J64 J66 J68 J70 J72 J74 J76 J78 J80 J82 J84 J86 J88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tabColor rgb="FFFF00FF"/>
    <pageSetUpPr fitToPage="1"/>
  </sheetPr>
  <dimension ref="A1:AJ46"/>
  <sheetViews>
    <sheetView tabSelected="1" topLeftCell="AI1" zoomScale="115" zoomScaleNormal="115" workbookViewId="0">
      <selection activeCell="Z4" sqref="Z4"/>
    </sheetView>
  </sheetViews>
  <sheetFormatPr baseColWidth="10" defaultRowHeight="13.5"/>
  <cols>
    <col min="1" max="1" width="15.85546875" style="156" bestFit="1" customWidth="1"/>
    <col min="2" max="2" width="34.5703125" style="157" bestFit="1" customWidth="1"/>
    <col min="3" max="3" width="59" style="156" customWidth="1"/>
    <col min="4" max="4" width="8.85546875" style="146" customWidth="1"/>
    <col min="5" max="6" width="7.7109375" style="146" customWidth="1"/>
    <col min="7" max="7" width="7.7109375" style="158" customWidth="1"/>
    <col min="8" max="8" width="8.140625" style="156" customWidth="1"/>
    <col min="9" max="10" width="7.7109375" style="146" customWidth="1"/>
    <col min="11" max="17" width="8.140625" style="156" customWidth="1"/>
    <col min="18" max="18" width="10.140625" style="156" customWidth="1"/>
    <col min="19" max="19" width="7.7109375" style="156" bestFit="1" customWidth="1"/>
    <col min="20" max="20" width="11.85546875" style="156" customWidth="1"/>
    <col min="21" max="21" width="11" style="156" bestFit="1" customWidth="1"/>
    <col min="22" max="22" width="8.140625" style="156" customWidth="1"/>
    <col min="23" max="23" width="7.7109375" style="146" customWidth="1"/>
    <col min="24" max="24" width="8.140625" style="156" customWidth="1"/>
    <col min="25" max="28" width="7.7109375" style="146" customWidth="1"/>
    <col min="29" max="29" width="8.140625" style="156" customWidth="1"/>
    <col min="30" max="30" width="7.7109375" style="146" customWidth="1"/>
    <col min="31" max="31" width="25.85546875" style="185" bestFit="1" customWidth="1"/>
    <col min="32" max="32" width="60.140625" style="185" customWidth="1"/>
    <col min="33" max="34" width="15.140625" style="159" customWidth="1"/>
    <col min="35" max="35" width="15.140625" style="160" customWidth="1"/>
    <col min="36" max="36" width="15.140625" style="161" customWidth="1"/>
    <col min="37" max="16384" width="11.42578125" style="156"/>
  </cols>
  <sheetData>
    <row r="1" spans="1:36" ht="20.25" thickBot="1">
      <c r="A1" s="144" t="s">
        <v>816</v>
      </c>
      <c r="B1" s="145" t="str">
        <f>Tableau!B1</f>
        <v>X. XXXX</v>
      </c>
      <c r="C1" s="145"/>
      <c r="E1" s="147" t="s">
        <v>863</v>
      </c>
      <c r="F1" s="148"/>
      <c r="G1" s="149" t="s">
        <v>864</v>
      </c>
      <c r="H1" s="150"/>
      <c r="I1" s="147" t="s">
        <v>865</v>
      </c>
      <c r="J1" s="148"/>
      <c r="K1" s="147" t="s">
        <v>866</v>
      </c>
      <c r="L1" s="151"/>
      <c r="M1" s="148"/>
      <c r="N1" s="147" t="s">
        <v>867</v>
      </c>
      <c r="O1" s="151"/>
      <c r="P1" s="151"/>
      <c r="Q1" s="148"/>
      <c r="R1" s="147" t="s">
        <v>872</v>
      </c>
      <c r="S1" s="151"/>
      <c r="T1" s="151"/>
      <c r="U1" s="148"/>
      <c r="V1" s="147" t="s">
        <v>885</v>
      </c>
      <c r="W1" s="151"/>
      <c r="X1" s="151"/>
      <c r="Y1" s="151"/>
      <c r="Z1" s="151"/>
      <c r="AA1" s="151"/>
      <c r="AB1" s="151"/>
      <c r="AC1" s="151"/>
      <c r="AD1" s="148"/>
      <c r="AE1" s="184" t="s">
        <v>909</v>
      </c>
      <c r="AF1" s="184"/>
      <c r="AG1" s="152" t="s">
        <v>886</v>
      </c>
      <c r="AH1" s="153"/>
      <c r="AI1" s="154" t="s">
        <v>887</v>
      </c>
      <c r="AJ1" s="155" t="s">
        <v>888</v>
      </c>
    </row>
    <row r="2" spans="1:36" ht="4.5" customHeight="1" thickBot="1"/>
    <row r="3" spans="1:36" s="175" customFormat="1" ht="53.25">
      <c r="A3" s="162" t="s">
        <v>0</v>
      </c>
      <c r="B3" s="163" t="s">
        <v>910</v>
      </c>
      <c r="C3" s="164" t="s">
        <v>911</v>
      </c>
      <c r="D3" s="164" t="s">
        <v>890</v>
      </c>
      <c r="E3" s="165" t="s">
        <v>861</v>
      </c>
      <c r="F3" s="165" t="s">
        <v>862</v>
      </c>
      <c r="G3" s="166" t="s">
        <v>817</v>
      </c>
      <c r="H3" s="167" t="s">
        <v>693</v>
      </c>
      <c r="I3" s="168" t="s">
        <v>32</v>
      </c>
      <c r="J3" s="169" t="s">
        <v>882</v>
      </c>
      <c r="K3" s="170" t="s">
        <v>691</v>
      </c>
      <c r="L3" s="167" t="s">
        <v>692</v>
      </c>
      <c r="M3" s="171" t="s">
        <v>2911</v>
      </c>
      <c r="N3" s="171" t="s">
        <v>868</v>
      </c>
      <c r="O3" s="171" t="s">
        <v>869</v>
      </c>
      <c r="P3" s="171" t="s">
        <v>870</v>
      </c>
      <c r="Q3" s="171" t="s">
        <v>871</v>
      </c>
      <c r="R3" s="171" t="s">
        <v>873</v>
      </c>
      <c r="S3" s="171" t="s">
        <v>874</v>
      </c>
      <c r="T3" s="171" t="s">
        <v>875</v>
      </c>
      <c r="U3" s="171" t="s">
        <v>876</v>
      </c>
      <c r="V3" s="171" t="s">
        <v>877</v>
      </c>
      <c r="W3" s="165" t="s">
        <v>878</v>
      </c>
      <c r="X3" s="171" t="s">
        <v>879</v>
      </c>
      <c r="Y3" s="165" t="s">
        <v>134</v>
      </c>
      <c r="Z3" s="165" t="s">
        <v>880</v>
      </c>
      <c r="AA3" s="165" t="s">
        <v>881</v>
      </c>
      <c r="AB3" s="165" t="s">
        <v>883</v>
      </c>
      <c r="AC3" s="172" t="s">
        <v>690</v>
      </c>
      <c r="AD3" s="165" t="s">
        <v>884</v>
      </c>
      <c r="AE3" s="186" t="s">
        <v>912</v>
      </c>
      <c r="AF3" s="187" t="s">
        <v>913</v>
      </c>
      <c r="AG3" s="162" t="s">
        <v>62</v>
      </c>
      <c r="AH3" s="162" t="s">
        <v>64</v>
      </c>
      <c r="AI3" s="173" t="s">
        <v>2905</v>
      </c>
      <c r="AJ3" s="174" t="s">
        <v>889</v>
      </c>
    </row>
    <row r="4" spans="1:36" s="182" customFormat="1" ht="20.100000000000001" customHeight="1">
      <c r="A4" s="176">
        <f>Tableau!A4</f>
        <v>0</v>
      </c>
      <c r="B4" s="134" t="str">
        <f>Tableau!B4</f>
        <v/>
      </c>
      <c r="C4" s="134" t="str">
        <f>Tableau!D4</f>
        <v>Français</v>
      </c>
      <c r="D4" s="134" t="str">
        <f>Tableau!F5</f>
        <v/>
      </c>
      <c r="E4" s="134" t="str">
        <f>Tableau!H5</f>
        <v/>
      </c>
      <c r="F4" s="134" t="str">
        <f>Tableau!I5</f>
        <v/>
      </c>
      <c r="G4" s="177">
        <f>Tableau!K4</f>
        <v>0</v>
      </c>
      <c r="H4" s="178" t="e">
        <f>IF(OR(AND($D4="V03",LEFT(C4,8)&lt;&gt;"Commande"),$F4="vBE", $F4="vBH",$F4="vBI",$F4="vBJ"),"",VLOOKUP('Créa NOM (col B)'!O3,'Données stock-transp'!A:D,4,0))</f>
        <v>#N/A</v>
      </c>
      <c r="I4" s="134" t="str">
        <f>Tableau!L5</f>
        <v/>
      </c>
      <c r="J4" s="179"/>
      <c r="K4" s="178" t="e">
        <f>IF(OR(AND($D4="HAN",LEFT(C4,8)&lt;&gt;"Commande"),$F4="HBE", $F4="HBH",$F4="HBI",$F4="HBJ"),"",VLOOKUP('Créa NOM (col B)'!O3,'Données stock-transp'!A:E,5,0))</f>
        <v>#N/A</v>
      </c>
      <c r="L4" s="178" t="e">
        <f>IF(OR(AND($D4="HAN",LEFT(C4,8)&lt;&gt;"Commande"),$F4="HBE", $F4="HBH",$F4="HBI",$F4="HBJ"),"",VLOOKUP('Créa NOM (col B)'!O3,'Données stock-transp'!A:F,6,0))</f>
        <v>#N/A</v>
      </c>
      <c r="M4" s="180">
        <f>'Créa NOM (col B)'!G3</f>
        <v>0</v>
      </c>
      <c r="N4" s="180"/>
      <c r="O4" s="180"/>
      <c r="P4" s="180"/>
      <c r="Q4" s="180"/>
      <c r="R4" s="180" t="e">
        <f>CONCATENATE(LEFT(S4,2),"0")</f>
        <v>#N/A</v>
      </c>
      <c r="S4" s="180" t="e">
        <f>LEFT(T4,4)</f>
        <v>#N/A</v>
      </c>
      <c r="T4" s="180" t="e">
        <f>LEFT(U4,6)</f>
        <v>#N/A</v>
      </c>
      <c r="U4" s="180" t="e">
        <f>'Rech Noms Hiér'!N4</f>
        <v>#N/A</v>
      </c>
      <c r="V4" s="180"/>
      <c r="W4" s="134" t="str">
        <f>Tableau!J5</f>
        <v/>
      </c>
      <c r="X4" s="180"/>
      <c r="Y4" s="179"/>
      <c r="Z4" s="179"/>
      <c r="AA4" s="179"/>
      <c r="AB4" s="179"/>
      <c r="AC4" s="178" t="e">
        <f>IF(AND($D4="HAN",LEFT(C4,8)&lt;&gt;"Commande"),"",VLOOKUP('Créa NOM (col B)'!O3,'Données stock-transp'!A:C,3,0))</f>
        <v>#N/A</v>
      </c>
      <c r="AD4" s="134" t="str">
        <f>Tableau!G5</f>
        <v/>
      </c>
      <c r="AE4" s="188" t="str">
        <f>Tableau!B5</f>
        <v>Ecrire le nom en anglais</v>
      </c>
      <c r="AF4" s="188" t="str">
        <f>Tableau!D5</f>
        <v>Anglais</v>
      </c>
      <c r="AG4" s="134" t="str">
        <f>Tableau!P5</f>
        <v/>
      </c>
      <c r="AH4" s="134" t="e">
        <f>Tableau!Q4</f>
        <v>#N/A</v>
      </c>
      <c r="AI4" s="181">
        <f>Tableau!R4</f>
        <v>0</v>
      </c>
      <c r="AJ4" s="177">
        <f>Tableau!N4</f>
        <v>0</v>
      </c>
    </row>
    <row r="5" spans="1:36" s="182" customFormat="1" ht="20.100000000000001" customHeight="1">
      <c r="A5" s="176">
        <f>Tableau!A6</f>
        <v>0</v>
      </c>
      <c r="B5" s="134" t="str">
        <f>Tableau!B6</f>
        <v/>
      </c>
      <c r="C5" s="134" t="str">
        <f>Tableau!D6</f>
        <v>Français</v>
      </c>
      <c r="D5" s="134" t="str">
        <f>Tableau!F7</f>
        <v/>
      </c>
      <c r="E5" s="134" t="str">
        <f>Tableau!H7</f>
        <v/>
      </c>
      <c r="F5" s="134" t="str">
        <f>Tableau!I7</f>
        <v/>
      </c>
      <c r="G5" s="177">
        <f>Tableau!K6</f>
        <v>0</v>
      </c>
      <c r="H5" s="178" t="e">
        <f>IF(OR(AND($D5="V03",LEFT(C5,8)&lt;&gt;"Commande"),$F5="vBE", $F5="vBH",$F5="vBI",$F5="vBJ"),"",VLOOKUP('Créa NOM (col B)'!O5,'Données stock-transp'!A:D,4,0))</f>
        <v>#N/A</v>
      </c>
      <c r="I5" s="134" t="str">
        <f>Tableau!L7</f>
        <v/>
      </c>
      <c r="J5" s="179"/>
      <c r="K5" s="178" t="e">
        <f>IF(OR(AND($D5="HAN",LEFT(C5,8)&lt;&gt;"Commande"),$F5="HBE", $F5="HBH",$F5="HBI",$F5="HBJ"),"",VLOOKUP('Créa NOM (col B)'!O5,'Données stock-transp'!A:E,5,0))</f>
        <v>#N/A</v>
      </c>
      <c r="L5" s="178" t="e">
        <f>IF(OR(AND($D5="HAN",LEFT(C5,8)&lt;&gt;"Commande"),$F5="HBE", $F5="HBH",$F5="HBI",$F5="HBJ"),"",VLOOKUP('Créa NOM (col B)'!O5,'Données stock-transp'!A:F,6,0))</f>
        <v>#N/A</v>
      </c>
      <c r="M5" s="180">
        <f>'Créa NOM (col B)'!G5</f>
        <v>0</v>
      </c>
      <c r="N5" s="180"/>
      <c r="O5" s="180"/>
      <c r="P5" s="180"/>
      <c r="Q5" s="180"/>
      <c r="R5" s="180" t="e">
        <f>CONCATENATE(LEFT(S5,2),"0")</f>
        <v>#N/A</v>
      </c>
      <c r="S5" s="180" t="e">
        <f>LEFT(T5,4)</f>
        <v>#N/A</v>
      </c>
      <c r="T5" s="180" t="e">
        <f>LEFT(U5,6)</f>
        <v>#N/A</v>
      </c>
      <c r="U5" s="180" t="e">
        <f>'Rech Noms Hiér'!N5</f>
        <v>#N/A</v>
      </c>
      <c r="V5" s="180"/>
      <c r="W5" s="134" t="str">
        <f>Tableau!J7</f>
        <v/>
      </c>
      <c r="X5" s="180"/>
      <c r="Y5" s="179"/>
      <c r="Z5" s="179"/>
      <c r="AA5" s="179"/>
      <c r="AB5" s="179"/>
      <c r="AC5" s="178" t="e">
        <f>IF(AND($D5="HAN",LEFT(C5,8)&lt;&gt;"Commande"),"",VLOOKUP('Créa NOM (col B)'!O5,'Données stock-transp'!A:C,3,0))</f>
        <v>#N/A</v>
      </c>
      <c r="AD5" s="134" t="str">
        <f>Tableau!G7</f>
        <v/>
      </c>
      <c r="AE5" s="188" t="str">
        <f>Tableau!B7</f>
        <v>Ecrire le nom en anglais</v>
      </c>
      <c r="AF5" s="188" t="str">
        <f>Tableau!D7</f>
        <v>Anglais</v>
      </c>
      <c r="AG5" s="134" t="str">
        <f>Tableau!P7</f>
        <v/>
      </c>
      <c r="AH5" s="134" t="e">
        <f>Tableau!Q6</f>
        <v>#N/A</v>
      </c>
      <c r="AI5" s="181">
        <f>Tableau!R6</f>
        <v>0</v>
      </c>
      <c r="AJ5" s="177">
        <f>Tableau!N6</f>
        <v>0</v>
      </c>
    </row>
    <row r="6" spans="1:36" s="182" customFormat="1" ht="20.100000000000001" customHeight="1">
      <c r="A6" s="176">
        <f>Tableau!A8</f>
        <v>0</v>
      </c>
      <c r="B6" s="134" t="str">
        <f>Tableau!B8</f>
        <v/>
      </c>
      <c r="C6" s="134" t="str">
        <f>Tableau!D8</f>
        <v>Français</v>
      </c>
      <c r="D6" s="134" t="str">
        <f>Tableau!F9</f>
        <v/>
      </c>
      <c r="E6" s="134" t="str">
        <f>Tableau!H9</f>
        <v/>
      </c>
      <c r="F6" s="134" t="str">
        <f>Tableau!I9</f>
        <v/>
      </c>
      <c r="G6" s="177">
        <f>Tableau!K8</f>
        <v>0</v>
      </c>
      <c r="H6" s="178" t="e">
        <f>IF(OR(AND($D6="V03",LEFT(C6,8)&lt;&gt;"Commande"),$F6="vBE", $F6="vBH",$F6="vBI",$F6="vBJ"),"",VLOOKUP('Créa NOM (col B)'!O7,'Données stock-transp'!A:D,4,0))</f>
        <v>#N/A</v>
      </c>
      <c r="I6" s="134" t="str">
        <f>Tableau!L9</f>
        <v/>
      </c>
      <c r="J6" s="179"/>
      <c r="K6" s="178" t="e">
        <f>IF(OR(AND($D6="HAN",LEFT(C6,8)&lt;&gt;"Commande"),$F6="HBE", $F6="HBH",$F6="HBI",$F6="HBJ"),"",VLOOKUP('Créa NOM (col B)'!O7,'Données stock-transp'!A:E,5,0))</f>
        <v>#N/A</v>
      </c>
      <c r="L6" s="178" t="e">
        <f>IF(OR(AND($D6="HAN",LEFT(C6,8)&lt;&gt;"Commande"),$F6="HBE", $F6="HBH",$F6="HBI",$F6="HBJ"),"",VLOOKUP('Créa NOM (col B)'!O7,'Données stock-transp'!A:F,6,0))</f>
        <v>#N/A</v>
      </c>
      <c r="M6" s="180">
        <f>'Créa NOM (col B)'!G7</f>
        <v>0</v>
      </c>
      <c r="N6" s="180"/>
      <c r="O6" s="180"/>
      <c r="P6" s="180"/>
      <c r="Q6" s="180"/>
      <c r="R6" s="180" t="e">
        <f t="shared" ref="R6" si="0">CONCATENATE(LEFT(S6,2),"0")</f>
        <v>#N/A</v>
      </c>
      <c r="S6" s="180" t="e">
        <f t="shared" ref="S6" si="1">LEFT(T6,4)</f>
        <v>#N/A</v>
      </c>
      <c r="T6" s="180" t="e">
        <f t="shared" ref="T6" si="2">LEFT(U6,6)</f>
        <v>#N/A</v>
      </c>
      <c r="U6" s="180" t="e">
        <f>'Rech Noms Hiér'!N6</f>
        <v>#N/A</v>
      </c>
      <c r="V6" s="180"/>
      <c r="W6" s="134" t="str">
        <f>Tableau!J9</f>
        <v/>
      </c>
      <c r="X6" s="180"/>
      <c r="Y6" s="179"/>
      <c r="Z6" s="179"/>
      <c r="AA6" s="179"/>
      <c r="AB6" s="179"/>
      <c r="AC6" s="178" t="e">
        <f>IF(AND($D6="HAN",LEFT(C6,8)&lt;&gt;"Commande"),"",VLOOKUP('Créa NOM (col B)'!O7,'Données stock-transp'!A:C,3,0))</f>
        <v>#N/A</v>
      </c>
      <c r="AD6" s="134" t="str">
        <f>Tableau!G9</f>
        <v/>
      </c>
      <c r="AE6" s="188" t="str">
        <f>Tableau!B9</f>
        <v>Ecrire le nom en anglais</v>
      </c>
      <c r="AF6" s="188" t="str">
        <f>Tableau!D9</f>
        <v>Anglais</v>
      </c>
      <c r="AG6" s="134" t="str">
        <f>Tableau!P9</f>
        <v/>
      </c>
      <c r="AH6" s="134" t="e">
        <f>Tableau!Q8</f>
        <v>#N/A</v>
      </c>
      <c r="AI6" s="181">
        <f>Tableau!R8</f>
        <v>0</v>
      </c>
      <c r="AJ6" s="177">
        <f>Tableau!N8</f>
        <v>0</v>
      </c>
    </row>
    <row r="7" spans="1:36" s="182" customFormat="1" ht="20.100000000000001" customHeight="1">
      <c r="A7" s="176">
        <f>Tableau!A10</f>
        <v>0</v>
      </c>
      <c r="B7" s="134" t="str">
        <f>Tableau!B10</f>
        <v/>
      </c>
      <c r="C7" s="134" t="str">
        <f>Tableau!D10</f>
        <v>Français</v>
      </c>
      <c r="D7" s="134" t="str">
        <f>Tableau!F11</f>
        <v/>
      </c>
      <c r="E7" s="134" t="str">
        <f>Tableau!H11</f>
        <v/>
      </c>
      <c r="F7" s="134" t="str">
        <f>Tableau!I11</f>
        <v/>
      </c>
      <c r="G7" s="177">
        <f>Tableau!K10</f>
        <v>0</v>
      </c>
      <c r="H7" s="178" t="e">
        <f>IF(OR(AND($D7="V03",LEFT(C7,8)&lt;&gt;"Commande"),$F7="vBE", $F7="vBH",$F7="vBI",$F7="vBJ"),"",VLOOKUP('Créa NOM (col B)'!O9,'Données stock-transp'!A:D,4,0))</f>
        <v>#N/A</v>
      </c>
      <c r="I7" s="134" t="str">
        <f>Tableau!L11</f>
        <v/>
      </c>
      <c r="J7" s="179"/>
      <c r="K7" s="178" t="e">
        <f>IF(OR(AND($D7="HAN",LEFT(C7,8)&lt;&gt;"Commande"),$F7="HBE", $F7="HBH",$F7="HBI",$F7="HBJ"),"",VLOOKUP('Créa NOM (col B)'!O9,'Données stock-transp'!A:E,5,0))</f>
        <v>#N/A</v>
      </c>
      <c r="L7" s="178" t="e">
        <f>IF(OR(AND($D7="HAN",LEFT(C7,8)&lt;&gt;"Commande"),$F7="HBE", $F7="HBH",$F7="HBI",$F7="HBJ"),"",VLOOKUP('Créa NOM (col B)'!O9,'Données stock-transp'!A:F,6,0))</f>
        <v>#N/A</v>
      </c>
      <c r="M7" s="180">
        <f>'Créa NOM (col B)'!G9</f>
        <v>0</v>
      </c>
      <c r="N7" s="180"/>
      <c r="O7" s="180"/>
      <c r="P7" s="180"/>
      <c r="Q7" s="180"/>
      <c r="R7" s="180" t="e">
        <f t="shared" ref="R7:R26" si="3">CONCATENATE(LEFT(S7,2),"0")</f>
        <v>#N/A</v>
      </c>
      <c r="S7" s="180" t="e">
        <f t="shared" ref="S7:S26" si="4">LEFT(T7,4)</f>
        <v>#N/A</v>
      </c>
      <c r="T7" s="180" t="e">
        <f t="shared" ref="T7:T26" si="5">LEFT(U7,6)</f>
        <v>#N/A</v>
      </c>
      <c r="U7" s="180" t="e">
        <f>'Rech Noms Hiér'!N7</f>
        <v>#N/A</v>
      </c>
      <c r="V7" s="180"/>
      <c r="W7" s="134" t="str">
        <f>Tableau!J11</f>
        <v/>
      </c>
      <c r="X7" s="180"/>
      <c r="Y7" s="179"/>
      <c r="Z7" s="179"/>
      <c r="AA7" s="179"/>
      <c r="AB7" s="179"/>
      <c r="AC7" s="178" t="e">
        <f>IF(AND($D7="HAN",LEFT(C7,8)&lt;&gt;"Commande"),"",VLOOKUP('Créa NOM (col B)'!O9,'Données stock-transp'!A:C,3,0))</f>
        <v>#N/A</v>
      </c>
      <c r="AD7" s="134" t="str">
        <f>Tableau!G11</f>
        <v/>
      </c>
      <c r="AE7" s="188" t="str">
        <f>Tableau!B11</f>
        <v>Ecrire le nom en anglais</v>
      </c>
      <c r="AF7" s="188" t="str">
        <f>Tableau!D11</f>
        <v>Anglais</v>
      </c>
      <c r="AG7" s="134" t="str">
        <f>Tableau!P11</f>
        <v/>
      </c>
      <c r="AH7" s="134" t="e">
        <f>Tableau!Q10</f>
        <v>#N/A</v>
      </c>
      <c r="AI7" s="181">
        <f>Tableau!R10</f>
        <v>0</v>
      </c>
      <c r="AJ7" s="177">
        <f>Tableau!N10</f>
        <v>0</v>
      </c>
    </row>
    <row r="8" spans="1:36" s="182" customFormat="1" ht="20.100000000000001" customHeight="1">
      <c r="A8" s="176">
        <f>Tableau!A12</f>
        <v>0</v>
      </c>
      <c r="B8" s="134" t="str">
        <f>Tableau!B12</f>
        <v/>
      </c>
      <c r="C8" s="134" t="str">
        <f>Tableau!D12</f>
        <v>Français</v>
      </c>
      <c r="D8" s="134" t="str">
        <f>Tableau!F13</f>
        <v/>
      </c>
      <c r="E8" s="134" t="str">
        <f>Tableau!H13</f>
        <v/>
      </c>
      <c r="F8" s="134" t="str">
        <f>Tableau!I13</f>
        <v/>
      </c>
      <c r="G8" s="177">
        <f>Tableau!K12</f>
        <v>0</v>
      </c>
      <c r="H8" s="178" t="e">
        <f>IF(OR(AND($D8="V03",LEFT(C8,8)&lt;&gt;"Commande"),$F8="vBE", $F8="vBH",$F8="vBI",$F8="vBJ"),"",VLOOKUP('Créa NOM (col B)'!O11,'Données stock-transp'!A:D,4,0))</f>
        <v>#N/A</v>
      </c>
      <c r="I8" s="134" t="str">
        <f>Tableau!L13</f>
        <v/>
      </c>
      <c r="J8" s="179"/>
      <c r="K8" s="178" t="e">
        <f>IF(OR(AND($D8="HAN",LEFT(C8,8)&lt;&gt;"Commande"),$F8="HBE", $F8="HBH",$F8="HBI",$F8="HBJ"),"",VLOOKUP('Créa NOM (col B)'!O11,'Données stock-transp'!A:E,5,0))</f>
        <v>#N/A</v>
      </c>
      <c r="L8" s="178" t="e">
        <f>IF(OR(AND($D8="HAN",LEFT(C8,8)&lt;&gt;"Commande"),$F8="HBE", $F8="HBH",$F8="HBI",$F8="HBJ"),"",VLOOKUP('Créa NOM (col B)'!O11,'Données stock-transp'!A:F,6,0))</f>
        <v>#N/A</v>
      </c>
      <c r="M8" s="180">
        <f>'Créa NOM (col B)'!G11</f>
        <v>0</v>
      </c>
      <c r="N8" s="180"/>
      <c r="O8" s="180"/>
      <c r="P8" s="180"/>
      <c r="Q8" s="180"/>
      <c r="R8" s="180" t="e">
        <f t="shared" si="3"/>
        <v>#N/A</v>
      </c>
      <c r="S8" s="180" t="e">
        <f t="shared" si="4"/>
        <v>#N/A</v>
      </c>
      <c r="T8" s="180" t="e">
        <f t="shared" si="5"/>
        <v>#N/A</v>
      </c>
      <c r="U8" s="180" t="e">
        <f>'Rech Noms Hiér'!N8</f>
        <v>#N/A</v>
      </c>
      <c r="V8" s="180"/>
      <c r="W8" s="134" t="str">
        <f>Tableau!J13</f>
        <v/>
      </c>
      <c r="X8" s="180"/>
      <c r="Y8" s="179"/>
      <c r="Z8" s="179"/>
      <c r="AA8" s="179"/>
      <c r="AB8" s="179"/>
      <c r="AC8" s="178" t="e">
        <f>IF(AND($D8="HAN",LEFT(C8,8)&lt;&gt;"Commande"),"",VLOOKUP('Créa NOM (col B)'!O11,'Données stock-transp'!A:C,3,0))</f>
        <v>#N/A</v>
      </c>
      <c r="AD8" s="134" t="str">
        <f>Tableau!G13</f>
        <v/>
      </c>
      <c r="AE8" s="188" t="str">
        <f>Tableau!B13</f>
        <v>Ecrire le nom en anglais</v>
      </c>
      <c r="AF8" s="188" t="str">
        <f>Tableau!D13</f>
        <v>Anglais</v>
      </c>
      <c r="AG8" s="134" t="str">
        <f>Tableau!P13</f>
        <v/>
      </c>
      <c r="AH8" s="134" t="e">
        <f>Tableau!Q12</f>
        <v>#N/A</v>
      </c>
      <c r="AI8" s="181">
        <f>Tableau!R12</f>
        <v>0</v>
      </c>
      <c r="AJ8" s="177">
        <f>Tableau!N12</f>
        <v>0</v>
      </c>
    </row>
    <row r="9" spans="1:36" s="182" customFormat="1" ht="20.100000000000001" customHeight="1">
      <c r="A9" s="176">
        <f>Tableau!A14</f>
        <v>0</v>
      </c>
      <c r="B9" s="134" t="str">
        <f>Tableau!B14</f>
        <v/>
      </c>
      <c r="C9" s="134" t="str">
        <f>Tableau!D14</f>
        <v>Français</v>
      </c>
      <c r="D9" s="134" t="str">
        <f>Tableau!F15</f>
        <v/>
      </c>
      <c r="E9" s="134" t="str">
        <f>Tableau!H15</f>
        <v/>
      </c>
      <c r="F9" s="134" t="str">
        <f>Tableau!I15</f>
        <v/>
      </c>
      <c r="G9" s="177">
        <f>Tableau!K14</f>
        <v>0</v>
      </c>
      <c r="H9" s="178" t="e">
        <f>IF(OR(AND($D9="V03",LEFT(C9,8)&lt;&gt;"Commande"),$F9="vBE", $F9="vBH",$F9="vBI",$F9="vBJ"),"",VLOOKUP('Créa NOM (col B)'!O13,'Données stock-transp'!A:D,4,0))</f>
        <v>#N/A</v>
      </c>
      <c r="I9" s="134" t="str">
        <f>Tableau!L15</f>
        <v/>
      </c>
      <c r="J9" s="179"/>
      <c r="K9" s="178" t="e">
        <f>IF(OR(AND($D9="HAN",LEFT(C9,8)&lt;&gt;"Commande"),$F9="HBE", $F9="HBH",$F9="HBI",$F9="HBJ"),"",VLOOKUP('Créa NOM (col B)'!O13,'Données stock-transp'!A:E,5,0))</f>
        <v>#N/A</v>
      </c>
      <c r="L9" s="178" t="e">
        <f>IF(OR(AND($D9="HAN",LEFT(C9,8)&lt;&gt;"Commande"),$F9="HBE", $F9="HBH",$F9="HBI",$F9="HBJ"),"",VLOOKUP('Créa NOM (col B)'!O13,'Données stock-transp'!A:F,6,0))</f>
        <v>#N/A</v>
      </c>
      <c r="M9" s="180">
        <f>'Créa NOM (col B)'!G13</f>
        <v>0</v>
      </c>
      <c r="N9" s="180"/>
      <c r="O9" s="180"/>
      <c r="P9" s="180"/>
      <c r="Q9" s="180"/>
      <c r="R9" s="180" t="e">
        <f t="shared" si="3"/>
        <v>#N/A</v>
      </c>
      <c r="S9" s="180" t="e">
        <f t="shared" si="4"/>
        <v>#N/A</v>
      </c>
      <c r="T9" s="180" t="e">
        <f t="shared" si="5"/>
        <v>#N/A</v>
      </c>
      <c r="U9" s="180" t="e">
        <f>'Rech Noms Hiér'!N9</f>
        <v>#N/A</v>
      </c>
      <c r="V9" s="180"/>
      <c r="W9" s="134" t="str">
        <f>Tableau!J15</f>
        <v/>
      </c>
      <c r="X9" s="180"/>
      <c r="Y9" s="179"/>
      <c r="Z9" s="179"/>
      <c r="AA9" s="179"/>
      <c r="AB9" s="179"/>
      <c r="AC9" s="178" t="e">
        <f>IF(AND($D9="HAN",LEFT(C9,8)&lt;&gt;"Commande"),"",VLOOKUP('Créa NOM (col B)'!O13,'Données stock-transp'!A:C,3,0))</f>
        <v>#N/A</v>
      </c>
      <c r="AD9" s="134" t="str">
        <f>Tableau!G15</f>
        <v/>
      </c>
      <c r="AE9" s="188" t="str">
        <f>Tableau!B15</f>
        <v>Ecrire le nom en anglais</v>
      </c>
      <c r="AF9" s="188" t="str">
        <f>Tableau!D15</f>
        <v>Anglais</v>
      </c>
      <c r="AG9" s="134" t="str">
        <f>Tableau!P15</f>
        <v/>
      </c>
      <c r="AH9" s="134" t="e">
        <f>Tableau!Q14</f>
        <v>#N/A</v>
      </c>
      <c r="AI9" s="181">
        <f>Tableau!R14</f>
        <v>0</v>
      </c>
      <c r="AJ9" s="177">
        <f>Tableau!N14</f>
        <v>0</v>
      </c>
    </row>
    <row r="10" spans="1:36" s="182" customFormat="1" ht="20.100000000000001" customHeight="1">
      <c r="A10" s="176">
        <f>Tableau!A16</f>
        <v>0</v>
      </c>
      <c r="B10" s="134" t="str">
        <f>Tableau!B16</f>
        <v/>
      </c>
      <c r="C10" s="134" t="str">
        <f>Tableau!D16</f>
        <v>Français</v>
      </c>
      <c r="D10" s="134" t="str">
        <f>Tableau!F17</f>
        <v/>
      </c>
      <c r="E10" s="134" t="str">
        <f>Tableau!H17</f>
        <v/>
      </c>
      <c r="F10" s="134" t="str">
        <f>Tableau!I17</f>
        <v/>
      </c>
      <c r="G10" s="177">
        <f>Tableau!K16</f>
        <v>0</v>
      </c>
      <c r="H10" s="178" t="e">
        <f>IF(OR(AND($D10="V03",LEFT(C10,8)&lt;&gt;"Commande"),$F10="vBE", $F10="vBH",$F10="vBI",$F10="vBJ"),"",VLOOKUP('Créa NOM (col B)'!O15,'Données stock-transp'!A:D,4,0))</f>
        <v>#N/A</v>
      </c>
      <c r="I10" s="134" t="str">
        <f>Tableau!L17</f>
        <v/>
      </c>
      <c r="J10" s="179"/>
      <c r="K10" s="178" t="e">
        <f>IF(OR(AND($D10="HAN",LEFT(C10,8)&lt;&gt;"Commande"),$F10="HBE", $F10="HBH",$F10="HBI",$F10="HBJ"),"",VLOOKUP('Créa NOM (col B)'!O15,'Données stock-transp'!A:E,5,0))</f>
        <v>#N/A</v>
      </c>
      <c r="L10" s="178" t="e">
        <f>IF(OR(AND($D10="HAN",LEFT(C10,8)&lt;&gt;"Commande"),$F10="HBE", $F10="HBH",$F10="HBI",$F10="HBJ"),"",VLOOKUP('Créa NOM (col B)'!O15,'Données stock-transp'!A:F,6,0))</f>
        <v>#N/A</v>
      </c>
      <c r="M10" s="180">
        <f>'Créa NOM (col B)'!G15</f>
        <v>0</v>
      </c>
      <c r="N10" s="180"/>
      <c r="O10" s="180"/>
      <c r="P10" s="180"/>
      <c r="Q10" s="180"/>
      <c r="R10" s="180" t="e">
        <f t="shared" si="3"/>
        <v>#N/A</v>
      </c>
      <c r="S10" s="180" t="e">
        <f t="shared" si="4"/>
        <v>#N/A</v>
      </c>
      <c r="T10" s="180" t="e">
        <f t="shared" si="5"/>
        <v>#N/A</v>
      </c>
      <c r="U10" s="180" t="e">
        <f>'Rech Noms Hiér'!N10</f>
        <v>#N/A</v>
      </c>
      <c r="V10" s="180"/>
      <c r="W10" s="134" t="str">
        <f>Tableau!J17</f>
        <v/>
      </c>
      <c r="X10" s="180"/>
      <c r="Y10" s="179"/>
      <c r="Z10" s="179"/>
      <c r="AA10" s="179"/>
      <c r="AB10" s="179"/>
      <c r="AC10" s="178" t="e">
        <f>IF(AND($D10="HAN",LEFT(C10,8)&lt;&gt;"Commande"),"",VLOOKUP('Créa NOM (col B)'!O15,'Données stock-transp'!A:C,3,0))</f>
        <v>#N/A</v>
      </c>
      <c r="AD10" s="134" t="str">
        <f>Tableau!G17</f>
        <v/>
      </c>
      <c r="AE10" s="188" t="str">
        <f>Tableau!B17</f>
        <v>Ecrire le nom en anglais</v>
      </c>
      <c r="AF10" s="188" t="str">
        <f>Tableau!D17</f>
        <v>Anglais</v>
      </c>
      <c r="AG10" s="134" t="str">
        <f>Tableau!P17</f>
        <v/>
      </c>
      <c r="AH10" s="134" t="e">
        <f>Tableau!Q16</f>
        <v>#N/A</v>
      </c>
      <c r="AI10" s="181">
        <f>Tableau!R16</f>
        <v>0</v>
      </c>
      <c r="AJ10" s="177">
        <f>Tableau!N16</f>
        <v>0</v>
      </c>
    </row>
    <row r="11" spans="1:36" ht="16.5">
      <c r="A11" s="176">
        <f>Tableau!A18</f>
        <v>0</v>
      </c>
      <c r="B11" s="134" t="str">
        <f>Tableau!B18</f>
        <v/>
      </c>
      <c r="C11" s="134" t="str">
        <f>Tableau!D18</f>
        <v>Français</v>
      </c>
      <c r="D11" s="134" t="str">
        <f>Tableau!F19</f>
        <v/>
      </c>
      <c r="E11" s="134" t="str">
        <f>Tableau!H19</f>
        <v/>
      </c>
      <c r="F11" s="134" t="str">
        <f>Tableau!I19</f>
        <v/>
      </c>
      <c r="G11" s="177">
        <f>Tableau!K18</f>
        <v>0</v>
      </c>
      <c r="H11" s="178" t="e">
        <f>IF(OR(AND($D11="V03",LEFT(C11,8)&lt;&gt;"Commande"),$F11="vBE", $F11="vBH",$F11="vBI",$F11="vBJ"),"",VLOOKUP('Créa NOM (col B)'!O17,'Données stock-transp'!A:D,4,0))</f>
        <v>#N/A</v>
      </c>
      <c r="I11" s="134" t="str">
        <f>Tableau!L19</f>
        <v/>
      </c>
      <c r="J11" s="179"/>
      <c r="K11" s="178" t="e">
        <f>IF(OR(AND($D11="HAN",LEFT(C11,8)&lt;&gt;"Commande"),$F11="HBE", $F11="HBH",$F11="HBI",$F11="HBJ"),"",VLOOKUP('Créa NOM (col B)'!O17,'Données stock-transp'!A:E,5,0))</f>
        <v>#N/A</v>
      </c>
      <c r="L11" s="178" t="e">
        <f>IF(OR(AND($D11="HAN",LEFT(C11,8)&lt;&gt;"Commande"),$F11="HBE", $F11="HBH",$F11="HBI",$F11="HBJ"),"",VLOOKUP('Créa NOM (col B)'!O17,'Données stock-transp'!A:F,6,0))</f>
        <v>#N/A</v>
      </c>
      <c r="M11" s="180">
        <f>'Créa NOM (col B)'!G17</f>
        <v>0</v>
      </c>
      <c r="N11" s="180"/>
      <c r="O11" s="180"/>
      <c r="P11" s="180"/>
      <c r="Q11" s="180"/>
      <c r="R11" s="180" t="e">
        <f t="shared" si="3"/>
        <v>#N/A</v>
      </c>
      <c r="S11" s="180" t="e">
        <f t="shared" si="4"/>
        <v>#N/A</v>
      </c>
      <c r="T11" s="180" t="e">
        <f t="shared" si="5"/>
        <v>#N/A</v>
      </c>
      <c r="U11" s="180" t="e">
        <f>'Rech Noms Hiér'!N11</f>
        <v>#N/A</v>
      </c>
      <c r="V11" s="180"/>
      <c r="W11" s="134" t="str">
        <f>Tableau!J19</f>
        <v/>
      </c>
      <c r="X11" s="180"/>
      <c r="Y11" s="179"/>
      <c r="Z11" s="179"/>
      <c r="AA11" s="179"/>
      <c r="AB11" s="179"/>
      <c r="AC11" s="178" t="e">
        <f>IF(AND($D11="HAN",LEFT(C11,8)&lt;&gt;"Commande"),"",VLOOKUP('Créa NOM (col B)'!O17,'Données stock-transp'!A:C,3,0))</f>
        <v>#N/A</v>
      </c>
      <c r="AD11" s="134" t="str">
        <f>Tableau!G19</f>
        <v/>
      </c>
      <c r="AE11" s="188" t="str">
        <f>Tableau!B19</f>
        <v>Ecrire le nom en anglais</v>
      </c>
      <c r="AF11" s="188" t="str">
        <f>Tableau!D19</f>
        <v>Anglais</v>
      </c>
      <c r="AG11" s="134" t="str">
        <f>Tableau!P19</f>
        <v/>
      </c>
      <c r="AH11" s="134" t="e">
        <f>Tableau!Q18</f>
        <v>#N/A</v>
      </c>
      <c r="AI11" s="181">
        <f>Tableau!R18</f>
        <v>0</v>
      </c>
      <c r="AJ11" s="177">
        <f>Tableau!N18</f>
        <v>0</v>
      </c>
    </row>
    <row r="12" spans="1:36" s="182" customFormat="1" ht="20.100000000000001" customHeight="1">
      <c r="A12" s="176">
        <f>Tableau!A20</f>
        <v>0</v>
      </c>
      <c r="B12" s="134" t="str">
        <f>Tableau!B20</f>
        <v/>
      </c>
      <c r="C12" s="134" t="str">
        <f>Tableau!D20</f>
        <v>Français</v>
      </c>
      <c r="D12" s="134" t="str">
        <f>Tableau!F21</f>
        <v/>
      </c>
      <c r="E12" s="134" t="str">
        <f>Tableau!H21</f>
        <v/>
      </c>
      <c r="F12" s="134" t="str">
        <f>Tableau!I21</f>
        <v/>
      </c>
      <c r="G12" s="177">
        <f>Tableau!K20</f>
        <v>0</v>
      </c>
      <c r="H12" s="178" t="e">
        <f>IF(OR(AND($D12="V03",LEFT(C12,8)&lt;&gt;"Commande"),$F12="vBE", $F12="vBH",$F12="vBI",$F12="vBJ"),"",VLOOKUP('Créa NOM (col B)'!O19,'Données stock-transp'!A:D,4,0))</f>
        <v>#N/A</v>
      </c>
      <c r="I12" s="134" t="str">
        <f>Tableau!L21</f>
        <v/>
      </c>
      <c r="J12" s="179"/>
      <c r="K12" s="178" t="e">
        <f>IF(OR(AND($D12="HAN",LEFT(C12,8)&lt;&gt;"Commande"),$F12="HBE", $F12="HBH",$F12="HBI",$F12="HBJ"),"",VLOOKUP('Créa NOM (col B)'!O19,'Données stock-transp'!A:E,5,0))</f>
        <v>#N/A</v>
      </c>
      <c r="L12" s="178" t="e">
        <f>IF(OR(AND($D12="HAN",LEFT(C12,8)&lt;&gt;"Commande"),$F12="HBE", $F12="HBH",$F12="HBI",$F12="HBJ"),"",VLOOKUP('Créa NOM (col B)'!O19,'Données stock-transp'!A:F,6,0))</f>
        <v>#N/A</v>
      </c>
      <c r="M12" s="180">
        <f>'Créa NOM (col B)'!G19</f>
        <v>0</v>
      </c>
      <c r="N12" s="180"/>
      <c r="O12" s="180"/>
      <c r="P12" s="180"/>
      <c r="Q12" s="180"/>
      <c r="R12" s="180" t="e">
        <f t="shared" si="3"/>
        <v>#N/A</v>
      </c>
      <c r="S12" s="180" t="e">
        <f t="shared" si="4"/>
        <v>#N/A</v>
      </c>
      <c r="T12" s="180" t="e">
        <f t="shared" si="5"/>
        <v>#N/A</v>
      </c>
      <c r="U12" s="180" t="e">
        <f>'Rech Noms Hiér'!N12</f>
        <v>#N/A</v>
      </c>
      <c r="V12" s="180"/>
      <c r="W12" s="134" t="str">
        <f>Tableau!J21</f>
        <v/>
      </c>
      <c r="X12" s="180"/>
      <c r="Y12" s="179"/>
      <c r="Z12" s="179"/>
      <c r="AA12" s="179"/>
      <c r="AB12" s="179"/>
      <c r="AC12" s="178" t="e">
        <f>IF(AND($D12="HAN",LEFT(C12,8)&lt;&gt;"Commande"),"",VLOOKUP('Créa NOM (col B)'!O19,'Données stock-transp'!A:C,3,0))</f>
        <v>#N/A</v>
      </c>
      <c r="AD12" s="134" t="str">
        <f>Tableau!G21</f>
        <v/>
      </c>
      <c r="AE12" s="188" t="str">
        <f>Tableau!B21</f>
        <v>Ecrire le nom en anglais</v>
      </c>
      <c r="AF12" s="188" t="str">
        <f>Tableau!D21</f>
        <v>Anglais</v>
      </c>
      <c r="AG12" s="134" t="str">
        <f>Tableau!P21</f>
        <v/>
      </c>
      <c r="AH12" s="134" t="e">
        <f>Tableau!Q20</f>
        <v>#N/A</v>
      </c>
      <c r="AI12" s="181">
        <f>Tableau!R20</f>
        <v>0</v>
      </c>
      <c r="AJ12" s="177">
        <f>Tableau!N20</f>
        <v>0</v>
      </c>
    </row>
    <row r="13" spans="1:36" ht="16.5">
      <c r="A13" s="176">
        <f>Tableau!A22</f>
        <v>0</v>
      </c>
      <c r="B13" s="134" t="str">
        <f>Tableau!B22</f>
        <v/>
      </c>
      <c r="C13" s="134" t="str">
        <f>Tableau!D22</f>
        <v>Français</v>
      </c>
      <c r="D13" s="134" t="str">
        <f>Tableau!F23</f>
        <v/>
      </c>
      <c r="E13" s="134" t="str">
        <f>Tableau!H23</f>
        <v/>
      </c>
      <c r="F13" s="134" t="str">
        <f>Tableau!I23</f>
        <v/>
      </c>
      <c r="G13" s="177">
        <f>Tableau!K22</f>
        <v>0</v>
      </c>
      <c r="H13" s="178" t="e">
        <f>IF(OR(AND($D13="V03",LEFT(C13,8)&lt;&gt;"Commande"),$F13="vBE", $F13="vBH",$F13="vBI",$F13="vBJ"),"",VLOOKUP('Créa NOM (col B)'!O21,'Données stock-transp'!A:D,4,0))</f>
        <v>#N/A</v>
      </c>
      <c r="I13" s="134" t="str">
        <f>Tableau!L23</f>
        <v/>
      </c>
      <c r="J13" s="179"/>
      <c r="K13" s="178" t="e">
        <f>IF(OR(AND($D13="HAN",LEFT(C13,8)&lt;&gt;"Commande"),$F13="HBE", $F13="HBH",$F13="HBI",$F13="HBJ"),"",VLOOKUP('Créa NOM (col B)'!O21,'Données stock-transp'!A:E,5,0))</f>
        <v>#N/A</v>
      </c>
      <c r="L13" s="178" t="e">
        <f>IF(OR(AND($D13="HAN",LEFT(C13,8)&lt;&gt;"Commande"),$F13="HBE", $F13="HBH",$F13="HBI",$F13="HBJ"),"",VLOOKUP('Créa NOM (col B)'!O21,'Données stock-transp'!A:F,6,0))</f>
        <v>#N/A</v>
      </c>
      <c r="M13" s="180">
        <f>'Créa NOM (col B)'!G21</f>
        <v>0</v>
      </c>
      <c r="N13" s="180"/>
      <c r="O13" s="180"/>
      <c r="P13" s="180"/>
      <c r="Q13" s="180"/>
      <c r="R13" s="180" t="e">
        <f t="shared" si="3"/>
        <v>#N/A</v>
      </c>
      <c r="S13" s="180" t="e">
        <f t="shared" si="4"/>
        <v>#N/A</v>
      </c>
      <c r="T13" s="180" t="e">
        <f t="shared" si="5"/>
        <v>#N/A</v>
      </c>
      <c r="U13" s="180" t="e">
        <f>'Rech Noms Hiér'!N13</f>
        <v>#N/A</v>
      </c>
      <c r="V13" s="180"/>
      <c r="W13" s="134" t="str">
        <f>Tableau!J23</f>
        <v/>
      </c>
      <c r="X13" s="180"/>
      <c r="Y13" s="179"/>
      <c r="Z13" s="179"/>
      <c r="AA13" s="179"/>
      <c r="AB13" s="179"/>
      <c r="AC13" s="178" t="e">
        <f>IF(AND($D13="HAN",LEFT(C13,8)&lt;&gt;"Commande"),"",VLOOKUP('Créa NOM (col B)'!O21,'Données stock-transp'!A:C,3,0))</f>
        <v>#N/A</v>
      </c>
      <c r="AD13" s="134" t="str">
        <f>Tableau!G23</f>
        <v/>
      </c>
      <c r="AE13" s="188" t="str">
        <f>Tableau!B23</f>
        <v>Ecrire le nom en anglais</v>
      </c>
      <c r="AF13" s="188" t="str">
        <f>Tableau!D23</f>
        <v>Anglais</v>
      </c>
      <c r="AG13" s="134" t="str">
        <f>Tableau!P23</f>
        <v/>
      </c>
      <c r="AH13" s="134" t="e">
        <f>Tableau!Q22</f>
        <v>#N/A</v>
      </c>
      <c r="AI13" s="181">
        <f>Tableau!R22</f>
        <v>0</v>
      </c>
      <c r="AJ13" s="177">
        <f>Tableau!N22</f>
        <v>0</v>
      </c>
    </row>
    <row r="14" spans="1:36" ht="16.5">
      <c r="A14" s="176">
        <f>Tableau!A24</f>
        <v>0</v>
      </c>
      <c r="B14" s="134" t="str">
        <f>Tableau!B24</f>
        <v/>
      </c>
      <c r="C14" s="134" t="str">
        <f>Tableau!D24</f>
        <v>Français</v>
      </c>
      <c r="D14" s="134" t="str">
        <f>Tableau!F25</f>
        <v/>
      </c>
      <c r="E14" s="134" t="str">
        <f>Tableau!H25</f>
        <v/>
      </c>
      <c r="F14" s="134" t="str">
        <f>Tableau!I25</f>
        <v/>
      </c>
      <c r="G14" s="177">
        <f>Tableau!K24</f>
        <v>0</v>
      </c>
      <c r="H14" s="178" t="e">
        <f>IF(OR(AND($D14="V03",LEFT(C14,8)&lt;&gt;"Commande"),$F14="vBE", $F14="vBH",$F14="vBI",$F14="vBJ"),"",VLOOKUP('Créa NOM (col B)'!O23,'Données stock-transp'!A:D,4,0))</f>
        <v>#N/A</v>
      </c>
      <c r="I14" s="134" t="str">
        <f>Tableau!L25</f>
        <v/>
      </c>
      <c r="J14" s="179"/>
      <c r="K14" s="178" t="e">
        <f>IF(OR(AND($D14="HAN",LEFT(C14,8)&lt;&gt;"Commande"),$F14="HBE", $F14="HBH",$F14="HBI",$F14="HBJ"),"",VLOOKUP('Créa NOM (col B)'!O23,'Données stock-transp'!A:E,5,0))</f>
        <v>#N/A</v>
      </c>
      <c r="L14" s="178" t="e">
        <f>IF(OR(AND($D14="HAN",LEFT(C14,8)&lt;&gt;"Commande"),$F14="HBE", $F14="HBH",$F14="HBI",$F14="HBJ"),"",VLOOKUP('Créa NOM (col B)'!O23,'Données stock-transp'!A:F,6,0))</f>
        <v>#N/A</v>
      </c>
      <c r="M14" s="180">
        <f>'Créa NOM (col B)'!G23</f>
        <v>0</v>
      </c>
      <c r="N14" s="180"/>
      <c r="O14" s="180"/>
      <c r="P14" s="180"/>
      <c r="Q14" s="180"/>
      <c r="R14" s="180" t="e">
        <f t="shared" si="3"/>
        <v>#N/A</v>
      </c>
      <c r="S14" s="180" t="e">
        <f t="shared" si="4"/>
        <v>#N/A</v>
      </c>
      <c r="T14" s="180" t="e">
        <f t="shared" si="5"/>
        <v>#N/A</v>
      </c>
      <c r="U14" s="180" t="e">
        <f>'Rech Noms Hiér'!N14</f>
        <v>#N/A</v>
      </c>
      <c r="V14" s="180"/>
      <c r="W14" s="134" t="str">
        <f>Tableau!J25</f>
        <v/>
      </c>
      <c r="X14" s="180"/>
      <c r="Y14" s="179"/>
      <c r="Z14" s="179"/>
      <c r="AA14" s="179"/>
      <c r="AB14" s="179"/>
      <c r="AC14" s="178" t="e">
        <f>IF(AND($D14="HAN",LEFT(C14,8)&lt;&gt;"Commande"),"",VLOOKUP('Créa NOM (col B)'!O23,'Données stock-transp'!A:C,3,0))</f>
        <v>#N/A</v>
      </c>
      <c r="AD14" s="134" t="str">
        <f>Tableau!G25</f>
        <v/>
      </c>
      <c r="AE14" s="188" t="str">
        <f>Tableau!B25</f>
        <v>Ecrire le nom en anglais</v>
      </c>
      <c r="AF14" s="188" t="str">
        <f>Tableau!D25</f>
        <v>Anglais</v>
      </c>
      <c r="AG14" s="134" t="str">
        <f>Tableau!P25</f>
        <v/>
      </c>
      <c r="AH14" s="134" t="e">
        <f>Tableau!Q24</f>
        <v>#N/A</v>
      </c>
      <c r="AI14" s="181">
        <f>Tableau!R24</f>
        <v>0</v>
      </c>
      <c r="AJ14" s="177">
        <f>Tableau!N24</f>
        <v>0</v>
      </c>
    </row>
    <row r="15" spans="1:36" ht="16.5">
      <c r="A15" s="176">
        <f>Tableau!A26</f>
        <v>0</v>
      </c>
      <c r="B15" s="134" t="str">
        <f>Tableau!B26</f>
        <v/>
      </c>
      <c r="C15" s="134" t="str">
        <f>Tableau!D26</f>
        <v>Français</v>
      </c>
      <c r="D15" s="134" t="str">
        <f>Tableau!F27</f>
        <v/>
      </c>
      <c r="E15" s="134" t="str">
        <f>Tableau!H27</f>
        <v/>
      </c>
      <c r="F15" s="134" t="str">
        <f>Tableau!I27</f>
        <v/>
      </c>
      <c r="G15" s="177">
        <f>Tableau!K26</f>
        <v>0</v>
      </c>
      <c r="H15" s="178" t="e">
        <f>IF(OR(AND($D15="V03",LEFT(C15,8)&lt;&gt;"Commande"),$F15="vBE", $F15="vBH",$F15="vBI",$F15="vBJ"),"",VLOOKUP('Créa NOM (col B)'!O25,'Données stock-transp'!A:D,4,0))</f>
        <v>#N/A</v>
      </c>
      <c r="I15" s="134" t="str">
        <f>Tableau!L27</f>
        <v/>
      </c>
      <c r="J15" s="179"/>
      <c r="K15" s="178" t="e">
        <f>IF(OR(AND($D15="HAN",LEFT(C15,8)&lt;&gt;"Commande"),$F15="HBE", $F15="HBH",$F15="HBI",$F15="HBJ"),"",VLOOKUP('Créa NOM (col B)'!O25,'Données stock-transp'!A:E,5,0))</f>
        <v>#N/A</v>
      </c>
      <c r="L15" s="178" t="e">
        <f>IF(OR(AND($D15="HAN",LEFT(C15,8)&lt;&gt;"Commande"),$F15="HBE", $F15="HBH",$F15="HBI",$F15="HBJ"),"",VLOOKUP('Créa NOM (col B)'!O25,'Données stock-transp'!A:F,6,0))</f>
        <v>#N/A</v>
      </c>
      <c r="M15" s="180">
        <f>'Créa NOM (col B)'!G25</f>
        <v>0</v>
      </c>
      <c r="N15" s="180"/>
      <c r="O15" s="180"/>
      <c r="P15" s="180"/>
      <c r="Q15" s="180"/>
      <c r="R15" s="180" t="e">
        <f t="shared" si="3"/>
        <v>#N/A</v>
      </c>
      <c r="S15" s="180" t="e">
        <f t="shared" si="4"/>
        <v>#N/A</v>
      </c>
      <c r="T15" s="180" t="e">
        <f t="shared" si="5"/>
        <v>#N/A</v>
      </c>
      <c r="U15" s="180" t="e">
        <f>'Rech Noms Hiér'!N15</f>
        <v>#N/A</v>
      </c>
      <c r="V15" s="180"/>
      <c r="W15" s="134" t="str">
        <f>Tableau!J27</f>
        <v/>
      </c>
      <c r="X15" s="180"/>
      <c r="Y15" s="179"/>
      <c r="Z15" s="179"/>
      <c r="AA15" s="179"/>
      <c r="AB15" s="179"/>
      <c r="AC15" s="178" t="e">
        <f>IF(AND($D15="HAN",LEFT(C15,8)&lt;&gt;"Commande"),"",VLOOKUP('Créa NOM (col B)'!O25,'Données stock-transp'!A:C,3,0))</f>
        <v>#N/A</v>
      </c>
      <c r="AD15" s="134" t="str">
        <f>Tableau!G27</f>
        <v/>
      </c>
      <c r="AE15" s="188" t="str">
        <f>Tableau!B27</f>
        <v>Ecrire le nom en anglais</v>
      </c>
      <c r="AF15" s="188" t="str">
        <f>Tableau!D27</f>
        <v>Anglais</v>
      </c>
      <c r="AG15" s="134" t="str">
        <f>Tableau!P27</f>
        <v/>
      </c>
      <c r="AH15" s="134" t="e">
        <f>Tableau!Q26</f>
        <v>#N/A</v>
      </c>
      <c r="AI15" s="181">
        <f>Tableau!R26</f>
        <v>0</v>
      </c>
      <c r="AJ15" s="177">
        <f>Tableau!N26</f>
        <v>0</v>
      </c>
    </row>
    <row r="16" spans="1:36" ht="16.5">
      <c r="A16" s="176">
        <f>Tableau!A28</f>
        <v>0</v>
      </c>
      <c r="B16" s="134" t="str">
        <f>Tableau!B28</f>
        <v/>
      </c>
      <c r="C16" s="134" t="str">
        <f>Tableau!D28</f>
        <v>Français</v>
      </c>
      <c r="D16" s="134" t="str">
        <f>Tableau!F29</f>
        <v/>
      </c>
      <c r="E16" s="134" t="str">
        <f>Tableau!H29</f>
        <v/>
      </c>
      <c r="F16" s="134" t="str">
        <f>Tableau!I29</f>
        <v/>
      </c>
      <c r="G16" s="177">
        <f>Tableau!K28</f>
        <v>0</v>
      </c>
      <c r="H16" s="178" t="e">
        <f>IF(OR(AND($D16="V03",LEFT(C16,8)&lt;&gt;"Commande"),$F16="vBE", $F16="vBH",$F16="vBI",$F16="vBJ"),"",VLOOKUP('Créa NOM (col B)'!O27,'Données stock-transp'!A:D,4,0))</f>
        <v>#N/A</v>
      </c>
      <c r="I16" s="134" t="str">
        <f>Tableau!L29</f>
        <v/>
      </c>
      <c r="J16" s="179"/>
      <c r="K16" s="178" t="e">
        <f>IF(OR(AND($D16="HAN",LEFT(C16,8)&lt;&gt;"Commande"),$F16="HBE", $F16="HBH",$F16="HBI",$F16="HBJ"),"",VLOOKUP('Créa NOM (col B)'!O27,'Données stock-transp'!A:E,5,0))</f>
        <v>#N/A</v>
      </c>
      <c r="L16" s="178" t="e">
        <f>IF(OR(AND($D16="HAN",LEFT(C16,8)&lt;&gt;"Commande"),$F16="HBE", $F16="HBH",$F16="HBI",$F16="HBJ"),"",VLOOKUP('Créa NOM (col B)'!O27,'Données stock-transp'!A:F,6,0))</f>
        <v>#N/A</v>
      </c>
      <c r="M16" s="180">
        <f>'Créa NOM (col B)'!G27</f>
        <v>0</v>
      </c>
      <c r="N16" s="180"/>
      <c r="O16" s="180"/>
      <c r="P16" s="180"/>
      <c r="Q16" s="180"/>
      <c r="R16" s="180" t="e">
        <f t="shared" si="3"/>
        <v>#N/A</v>
      </c>
      <c r="S16" s="180" t="e">
        <f t="shared" si="4"/>
        <v>#N/A</v>
      </c>
      <c r="T16" s="180" t="e">
        <f t="shared" si="5"/>
        <v>#N/A</v>
      </c>
      <c r="U16" s="180" t="e">
        <f>'Rech Noms Hiér'!N16</f>
        <v>#N/A</v>
      </c>
      <c r="V16" s="180"/>
      <c r="W16" s="134" t="str">
        <f>Tableau!J29</f>
        <v/>
      </c>
      <c r="X16" s="180"/>
      <c r="Y16" s="179"/>
      <c r="Z16" s="179"/>
      <c r="AA16" s="179"/>
      <c r="AB16" s="179"/>
      <c r="AC16" s="178" t="e">
        <f>IF(AND($D16="HAN",LEFT(C16,8)&lt;&gt;"Commande"),"",VLOOKUP('Créa NOM (col B)'!O27,'Données stock-transp'!A:C,3,0))</f>
        <v>#N/A</v>
      </c>
      <c r="AD16" s="134" t="str">
        <f>Tableau!G29</f>
        <v/>
      </c>
      <c r="AE16" s="188" t="str">
        <f>Tableau!B29</f>
        <v>Ecrire le nom en anglais</v>
      </c>
      <c r="AF16" s="188" t="str">
        <f>Tableau!D29</f>
        <v>Anglais</v>
      </c>
      <c r="AG16" s="134" t="str">
        <f>Tableau!P29</f>
        <v/>
      </c>
      <c r="AH16" s="134" t="e">
        <f>Tableau!Q28</f>
        <v>#N/A</v>
      </c>
      <c r="AI16" s="181">
        <f>Tableau!R28</f>
        <v>0</v>
      </c>
      <c r="AJ16" s="177">
        <f>Tableau!N28</f>
        <v>0</v>
      </c>
    </row>
    <row r="17" spans="1:36" ht="16.5">
      <c r="A17" s="176">
        <f>Tableau!A30</f>
        <v>0</v>
      </c>
      <c r="B17" s="134" t="str">
        <f>Tableau!B30</f>
        <v/>
      </c>
      <c r="C17" s="134" t="str">
        <f>Tableau!D30</f>
        <v>Français</v>
      </c>
      <c r="D17" s="134" t="str">
        <f>Tableau!F31</f>
        <v/>
      </c>
      <c r="E17" s="134" t="str">
        <f>Tableau!H31</f>
        <v/>
      </c>
      <c r="F17" s="134" t="str">
        <f>Tableau!I31</f>
        <v/>
      </c>
      <c r="G17" s="177">
        <f>Tableau!K30</f>
        <v>0</v>
      </c>
      <c r="H17" s="178" t="e">
        <f>IF(OR(AND($D17="V03",LEFT(C17,8)&lt;&gt;"Commande"),$F17="vBE", $F17="vBH",$F17="vBI",$F17="vBJ"),"",VLOOKUP('Créa NOM (col B)'!O29,'Données stock-transp'!A:D,4,0))</f>
        <v>#N/A</v>
      </c>
      <c r="I17" s="134" t="str">
        <f>Tableau!L31</f>
        <v/>
      </c>
      <c r="J17" s="179"/>
      <c r="K17" s="178" t="e">
        <f>IF(OR(AND($D17="HAN",LEFT(C17,8)&lt;&gt;"Commande"),$F17="HBE", $F17="HBH",$F17="HBI",$F17="HBJ"),"",VLOOKUP('Créa NOM (col B)'!O29,'Données stock-transp'!A:E,5,0))</f>
        <v>#N/A</v>
      </c>
      <c r="L17" s="178" t="e">
        <f>IF(OR(AND($D17="HAN",LEFT(C17,8)&lt;&gt;"Commande"),$F17="HBE", $F17="HBH",$F17="HBI",$F17="HBJ"),"",VLOOKUP('Créa NOM (col B)'!O29,'Données stock-transp'!A:F,6,0))</f>
        <v>#N/A</v>
      </c>
      <c r="M17" s="180">
        <f>'Créa NOM (col B)'!G29</f>
        <v>0</v>
      </c>
      <c r="N17" s="180"/>
      <c r="O17" s="180"/>
      <c r="P17" s="180"/>
      <c r="Q17" s="180"/>
      <c r="R17" s="180" t="e">
        <f t="shared" si="3"/>
        <v>#N/A</v>
      </c>
      <c r="S17" s="180" t="e">
        <f t="shared" si="4"/>
        <v>#N/A</v>
      </c>
      <c r="T17" s="180" t="e">
        <f t="shared" si="5"/>
        <v>#N/A</v>
      </c>
      <c r="U17" s="180" t="e">
        <f>'Rech Noms Hiér'!N17</f>
        <v>#N/A</v>
      </c>
      <c r="V17" s="180"/>
      <c r="W17" s="134" t="str">
        <f>Tableau!J31</f>
        <v/>
      </c>
      <c r="X17" s="180"/>
      <c r="Y17" s="179"/>
      <c r="Z17" s="179"/>
      <c r="AA17" s="179"/>
      <c r="AB17" s="179"/>
      <c r="AC17" s="178" t="e">
        <f>IF(AND($D17="HAN",LEFT(C17,8)&lt;&gt;"Commande"),"",VLOOKUP('Créa NOM (col B)'!O29,'Données stock-transp'!A:C,3,0))</f>
        <v>#N/A</v>
      </c>
      <c r="AD17" s="134" t="str">
        <f>Tableau!G31</f>
        <v/>
      </c>
      <c r="AE17" s="188" t="str">
        <f>Tableau!B31</f>
        <v>Ecrire le nom en anglais</v>
      </c>
      <c r="AF17" s="188" t="str">
        <f>Tableau!D31</f>
        <v>Anglais</v>
      </c>
      <c r="AG17" s="134" t="str">
        <f>Tableau!P31</f>
        <v/>
      </c>
      <c r="AH17" s="134" t="e">
        <f>Tableau!Q30</f>
        <v>#N/A</v>
      </c>
      <c r="AI17" s="181">
        <f>Tableau!R30</f>
        <v>0</v>
      </c>
      <c r="AJ17" s="177">
        <f>Tableau!N30</f>
        <v>0</v>
      </c>
    </row>
    <row r="18" spans="1:36" ht="16.5">
      <c r="A18" s="176">
        <f>Tableau!A32</f>
        <v>0</v>
      </c>
      <c r="B18" s="134" t="str">
        <f>Tableau!B32</f>
        <v/>
      </c>
      <c r="C18" s="134" t="str">
        <f>Tableau!D32</f>
        <v>Français</v>
      </c>
      <c r="D18" s="134" t="str">
        <f>Tableau!F33</f>
        <v/>
      </c>
      <c r="E18" s="134" t="str">
        <f>Tableau!H33</f>
        <v/>
      </c>
      <c r="F18" s="134" t="str">
        <f>Tableau!I33</f>
        <v/>
      </c>
      <c r="G18" s="177">
        <f>Tableau!K32</f>
        <v>0</v>
      </c>
      <c r="H18" s="178" t="e">
        <f>IF(OR(AND($D18="V03",LEFT(C18,8)&lt;&gt;"Commande"),$F18="vBE", $F18="vBH",$F18="vBI",$F18="vBJ"),"",VLOOKUP('Créa NOM (col B)'!O31,'Données stock-transp'!A:D,4,0))</f>
        <v>#N/A</v>
      </c>
      <c r="I18" s="134" t="str">
        <f>Tableau!L33</f>
        <v/>
      </c>
      <c r="J18" s="179"/>
      <c r="K18" s="178" t="e">
        <f>IF(OR(AND($D18="HAN",LEFT(C18,8)&lt;&gt;"Commande"),$F18="HBE", $F18="HBH",$F18="HBI",$F18="HBJ"),"",VLOOKUP('Créa NOM (col B)'!O31,'Données stock-transp'!A:E,5,0))</f>
        <v>#N/A</v>
      </c>
      <c r="L18" s="178" t="e">
        <f>IF(OR(AND($D18="HAN",LEFT(C18,8)&lt;&gt;"Commande"),$F18="HBE", $F18="HBH",$F18="HBI",$F18="HBJ"),"",VLOOKUP('Créa NOM (col B)'!O31,'Données stock-transp'!A:F,6,0))</f>
        <v>#N/A</v>
      </c>
      <c r="M18" s="180">
        <f>'Créa NOM (col B)'!G31</f>
        <v>0</v>
      </c>
      <c r="N18" s="180"/>
      <c r="O18" s="180"/>
      <c r="P18" s="180"/>
      <c r="Q18" s="180"/>
      <c r="R18" s="180" t="e">
        <f t="shared" si="3"/>
        <v>#N/A</v>
      </c>
      <c r="S18" s="180" t="e">
        <f t="shared" si="4"/>
        <v>#N/A</v>
      </c>
      <c r="T18" s="180" t="e">
        <f t="shared" si="5"/>
        <v>#N/A</v>
      </c>
      <c r="U18" s="180" t="e">
        <f>'Rech Noms Hiér'!N18</f>
        <v>#N/A</v>
      </c>
      <c r="V18" s="180"/>
      <c r="W18" s="134" t="str">
        <f>Tableau!J33</f>
        <v/>
      </c>
      <c r="X18" s="180"/>
      <c r="Y18" s="179"/>
      <c r="Z18" s="179"/>
      <c r="AA18" s="179"/>
      <c r="AB18" s="179"/>
      <c r="AC18" s="178" t="e">
        <f>IF(AND($D18="HAN",LEFT(C18,8)&lt;&gt;"Commande"),"",VLOOKUP('Créa NOM (col B)'!O31,'Données stock-transp'!A:C,3,0))</f>
        <v>#N/A</v>
      </c>
      <c r="AD18" s="134" t="str">
        <f>Tableau!G33</f>
        <v/>
      </c>
      <c r="AE18" s="188" t="str">
        <f>Tableau!B33</f>
        <v>Ecrire le nom en anglais</v>
      </c>
      <c r="AF18" s="188" t="str">
        <f>Tableau!D33</f>
        <v>Anglais</v>
      </c>
      <c r="AG18" s="134" t="str">
        <f>Tableau!P33</f>
        <v/>
      </c>
      <c r="AH18" s="134" t="e">
        <f>Tableau!Q32</f>
        <v>#N/A</v>
      </c>
      <c r="AI18" s="181">
        <f>Tableau!R32</f>
        <v>0</v>
      </c>
      <c r="AJ18" s="177">
        <f>Tableau!N32</f>
        <v>0</v>
      </c>
    </row>
    <row r="19" spans="1:36" ht="16.5">
      <c r="A19" s="176">
        <f>Tableau!A34</f>
        <v>0</v>
      </c>
      <c r="B19" s="134" t="str">
        <f>Tableau!B34</f>
        <v/>
      </c>
      <c r="C19" s="134" t="str">
        <f>Tableau!D34</f>
        <v>Français</v>
      </c>
      <c r="D19" s="134" t="str">
        <f>Tableau!F35</f>
        <v/>
      </c>
      <c r="E19" s="134" t="str">
        <f>Tableau!H35</f>
        <v/>
      </c>
      <c r="F19" s="134" t="str">
        <f>Tableau!I35</f>
        <v/>
      </c>
      <c r="G19" s="177">
        <f>Tableau!K34</f>
        <v>0</v>
      </c>
      <c r="H19" s="178" t="e">
        <f>IF(OR(AND($D19="V03",LEFT(C19,8)&lt;&gt;"Commande"),$F19="vBE", $F19="vBH",$F19="vBI",$F19="vBJ"),"",VLOOKUP('Créa NOM (col B)'!O33,'Données stock-transp'!A:D,4,0))</f>
        <v>#N/A</v>
      </c>
      <c r="I19" s="134" t="str">
        <f>Tableau!L35</f>
        <v/>
      </c>
      <c r="J19" s="179"/>
      <c r="K19" s="178" t="e">
        <f>IF(OR(AND($D19="HAN",LEFT(C19,8)&lt;&gt;"Commande"),$F19="HBE", $F19="HBH",$F19="HBI",$F19="HBJ"),"",VLOOKUP('Créa NOM (col B)'!O33,'Données stock-transp'!A:E,5,0))</f>
        <v>#N/A</v>
      </c>
      <c r="L19" s="178" t="e">
        <f>IF(OR(AND($D19="HAN",LEFT(C19,8)&lt;&gt;"Commande"),$F19="HBE", $F19="HBH",$F19="HBI",$F19="HBJ"),"",VLOOKUP('Créa NOM (col B)'!O33,'Données stock-transp'!A:F,6,0))</f>
        <v>#N/A</v>
      </c>
      <c r="M19" s="180">
        <f>'Créa NOM (col B)'!G33</f>
        <v>0</v>
      </c>
      <c r="N19" s="180"/>
      <c r="O19" s="180"/>
      <c r="P19" s="180"/>
      <c r="Q19" s="180"/>
      <c r="R19" s="180" t="e">
        <f t="shared" si="3"/>
        <v>#N/A</v>
      </c>
      <c r="S19" s="180" t="e">
        <f t="shared" si="4"/>
        <v>#N/A</v>
      </c>
      <c r="T19" s="180" t="e">
        <f t="shared" si="5"/>
        <v>#N/A</v>
      </c>
      <c r="U19" s="180" t="e">
        <f>'Rech Noms Hiér'!N19</f>
        <v>#N/A</v>
      </c>
      <c r="V19" s="180"/>
      <c r="W19" s="134" t="str">
        <f>Tableau!J35</f>
        <v/>
      </c>
      <c r="X19" s="180"/>
      <c r="Y19" s="179"/>
      <c r="Z19" s="179"/>
      <c r="AA19" s="179"/>
      <c r="AB19" s="179"/>
      <c r="AC19" s="178" t="e">
        <f>IF(AND($D19="HAN",LEFT(C19,8)&lt;&gt;"Commande"),"",VLOOKUP('Créa NOM (col B)'!O33,'Données stock-transp'!A:C,3,0))</f>
        <v>#N/A</v>
      </c>
      <c r="AD19" s="134" t="str">
        <f>Tableau!G35</f>
        <v/>
      </c>
      <c r="AE19" s="188" t="str">
        <f>Tableau!B35</f>
        <v>Ecrire le nom en anglais</v>
      </c>
      <c r="AF19" s="188" t="str">
        <f>Tableau!D35</f>
        <v>Anglais</v>
      </c>
      <c r="AG19" s="134" t="str">
        <f>Tableau!P35</f>
        <v/>
      </c>
      <c r="AH19" s="134" t="e">
        <f>Tableau!Q34</f>
        <v>#N/A</v>
      </c>
      <c r="AI19" s="181">
        <f>Tableau!R34</f>
        <v>0</v>
      </c>
      <c r="AJ19" s="177">
        <f>Tableau!N34</f>
        <v>0</v>
      </c>
    </row>
    <row r="20" spans="1:36" ht="16.5">
      <c r="A20" s="176">
        <f>Tableau!A36</f>
        <v>0</v>
      </c>
      <c r="B20" s="134" t="str">
        <f>Tableau!B36</f>
        <v/>
      </c>
      <c r="C20" s="134" t="str">
        <f>Tableau!D36</f>
        <v>Français</v>
      </c>
      <c r="D20" s="134" t="str">
        <f>Tableau!F37</f>
        <v/>
      </c>
      <c r="E20" s="134" t="str">
        <f>Tableau!H37</f>
        <v/>
      </c>
      <c r="F20" s="134" t="str">
        <f>Tableau!I37</f>
        <v/>
      </c>
      <c r="G20" s="177">
        <f>Tableau!K36</f>
        <v>0</v>
      </c>
      <c r="H20" s="178" t="e">
        <f>IF(OR(AND($D20="V03",LEFT(C20,8)&lt;&gt;"Commande"),$F20="vBE", $F20="vBH",$F20="vBI",$F20="vBJ"),"",VLOOKUP('Créa NOM (col B)'!O35,'Données stock-transp'!A:D,4,0))</f>
        <v>#N/A</v>
      </c>
      <c r="I20" s="134" t="str">
        <f>Tableau!L37</f>
        <v/>
      </c>
      <c r="J20" s="179"/>
      <c r="K20" s="178" t="e">
        <f>IF(OR(AND($D20="HAN",LEFT(C20,8)&lt;&gt;"Commande"),$F20="HBE", $F20="HBH",$F20="HBI",$F20="HBJ"),"",VLOOKUP('Créa NOM (col B)'!O35,'Données stock-transp'!A:E,5,0))</f>
        <v>#N/A</v>
      </c>
      <c r="L20" s="178" t="e">
        <f>IF(OR(AND($D20="HAN",LEFT(C20,8)&lt;&gt;"Commande"),$F20="HBE", $F20="HBH",$F20="HBI",$F20="HBJ"),"",VLOOKUP('Créa NOM (col B)'!O35,'Données stock-transp'!A:F,6,0))</f>
        <v>#N/A</v>
      </c>
      <c r="M20" s="180">
        <f>'Créa NOM (col B)'!G35</f>
        <v>0</v>
      </c>
      <c r="N20" s="180"/>
      <c r="O20" s="180"/>
      <c r="P20" s="180"/>
      <c r="Q20" s="180"/>
      <c r="R20" s="180" t="e">
        <f t="shared" si="3"/>
        <v>#N/A</v>
      </c>
      <c r="S20" s="180" t="e">
        <f t="shared" si="4"/>
        <v>#N/A</v>
      </c>
      <c r="T20" s="180" t="e">
        <f t="shared" si="5"/>
        <v>#N/A</v>
      </c>
      <c r="U20" s="180" t="e">
        <f>'Rech Noms Hiér'!N20</f>
        <v>#N/A</v>
      </c>
      <c r="V20" s="180"/>
      <c r="W20" s="134" t="str">
        <f>Tableau!J37</f>
        <v/>
      </c>
      <c r="X20" s="180"/>
      <c r="Y20" s="179"/>
      <c r="Z20" s="179"/>
      <c r="AA20" s="179"/>
      <c r="AB20" s="179"/>
      <c r="AC20" s="178" t="e">
        <f>IF(AND($D20="HAN",LEFT(C20,8)&lt;&gt;"Commande"),"",VLOOKUP('Créa NOM (col B)'!O35,'Données stock-transp'!A:C,3,0))</f>
        <v>#N/A</v>
      </c>
      <c r="AD20" s="134" t="str">
        <f>Tableau!G37</f>
        <v/>
      </c>
      <c r="AE20" s="188" t="str">
        <f>Tableau!B37</f>
        <v>Ecrire le nom en anglais</v>
      </c>
      <c r="AF20" s="188" t="str">
        <f>Tableau!D37</f>
        <v>Anglais</v>
      </c>
      <c r="AG20" s="134" t="str">
        <f>Tableau!P37</f>
        <v/>
      </c>
      <c r="AH20" s="134" t="e">
        <f>Tableau!Q36</f>
        <v>#N/A</v>
      </c>
      <c r="AI20" s="181">
        <f>Tableau!R36</f>
        <v>0</v>
      </c>
      <c r="AJ20" s="177">
        <f>Tableau!N36</f>
        <v>0</v>
      </c>
    </row>
    <row r="21" spans="1:36" ht="16.5">
      <c r="A21" s="176">
        <f>Tableau!A38</f>
        <v>0</v>
      </c>
      <c r="B21" s="134" t="str">
        <f>Tableau!B38</f>
        <v/>
      </c>
      <c r="C21" s="134" t="str">
        <f>Tableau!D38</f>
        <v>Français</v>
      </c>
      <c r="D21" s="134" t="str">
        <f>Tableau!F39</f>
        <v/>
      </c>
      <c r="E21" s="134" t="str">
        <f>Tableau!H39</f>
        <v/>
      </c>
      <c r="F21" s="134" t="str">
        <f>Tableau!I39</f>
        <v/>
      </c>
      <c r="G21" s="177">
        <f>Tableau!K38</f>
        <v>0</v>
      </c>
      <c r="H21" s="178" t="e">
        <f>IF(OR(AND($D21="V03",LEFT(C21,8)&lt;&gt;"Commande"),$F21="vBE", $F21="vBH",$F21="vBI",$F21="vBJ"),"",VLOOKUP('Créa NOM (col B)'!O37,'Données stock-transp'!A:D,4,0))</f>
        <v>#N/A</v>
      </c>
      <c r="I21" s="134" t="str">
        <f>Tableau!L39</f>
        <v/>
      </c>
      <c r="J21" s="179"/>
      <c r="K21" s="178" t="e">
        <f>IF(OR(AND($D21="HAN",LEFT(C21,8)&lt;&gt;"Commande"),$F21="HBE", $F21="HBH",$F21="HBI",$F21="HBJ"),"",VLOOKUP('Créa NOM (col B)'!O37,'Données stock-transp'!A:E,5,0))</f>
        <v>#N/A</v>
      </c>
      <c r="L21" s="178" t="e">
        <f>IF(OR(AND($D21="HAN",LEFT(C21,8)&lt;&gt;"Commande"),$F21="HBE", $F21="HBH",$F21="HBI",$F21="HBJ"),"",VLOOKUP('Créa NOM (col B)'!O37,'Données stock-transp'!A:F,6,0))</f>
        <v>#N/A</v>
      </c>
      <c r="M21" s="180">
        <f>'Créa NOM (col B)'!G37</f>
        <v>0</v>
      </c>
      <c r="N21" s="180"/>
      <c r="O21" s="180"/>
      <c r="P21" s="180"/>
      <c r="Q21" s="180"/>
      <c r="R21" s="180" t="e">
        <f t="shared" si="3"/>
        <v>#N/A</v>
      </c>
      <c r="S21" s="180" t="e">
        <f t="shared" si="4"/>
        <v>#N/A</v>
      </c>
      <c r="T21" s="180" t="e">
        <f t="shared" si="5"/>
        <v>#N/A</v>
      </c>
      <c r="U21" s="180" t="e">
        <f>'Rech Noms Hiér'!N21</f>
        <v>#N/A</v>
      </c>
      <c r="V21" s="180"/>
      <c r="W21" s="134" t="str">
        <f>Tableau!J39</f>
        <v/>
      </c>
      <c r="X21" s="180"/>
      <c r="Y21" s="179"/>
      <c r="Z21" s="179"/>
      <c r="AA21" s="179"/>
      <c r="AB21" s="179"/>
      <c r="AC21" s="178" t="e">
        <f>IF(AND($D21="HAN",LEFT(C21,8)&lt;&gt;"Commande"),"",VLOOKUP('Créa NOM (col B)'!O37,'Données stock-transp'!A:C,3,0))</f>
        <v>#N/A</v>
      </c>
      <c r="AD21" s="134" t="str">
        <f>Tableau!G39</f>
        <v/>
      </c>
      <c r="AE21" s="188" t="str">
        <f>Tableau!B39</f>
        <v>Ecrire le nom en anglais</v>
      </c>
      <c r="AF21" s="188" t="str">
        <f>Tableau!D39</f>
        <v>Anglais</v>
      </c>
      <c r="AG21" s="134" t="str">
        <f>Tableau!P39</f>
        <v/>
      </c>
      <c r="AH21" s="134" t="e">
        <f>Tableau!Q38</f>
        <v>#N/A</v>
      </c>
      <c r="AI21" s="181">
        <f>Tableau!R38</f>
        <v>0</v>
      </c>
      <c r="AJ21" s="177">
        <f>Tableau!N38</f>
        <v>0</v>
      </c>
    </row>
    <row r="22" spans="1:36" ht="16.5">
      <c r="A22" s="176">
        <f>Tableau!A40</f>
        <v>0</v>
      </c>
      <c r="B22" s="134" t="str">
        <f>Tableau!B40</f>
        <v/>
      </c>
      <c r="C22" s="134" t="str">
        <f>Tableau!D40</f>
        <v>Français</v>
      </c>
      <c r="D22" s="134" t="str">
        <f>Tableau!F41</f>
        <v/>
      </c>
      <c r="E22" s="134" t="str">
        <f>Tableau!H41</f>
        <v/>
      </c>
      <c r="F22" s="134" t="str">
        <f>Tableau!I41</f>
        <v/>
      </c>
      <c r="G22" s="177">
        <f>Tableau!K40</f>
        <v>0</v>
      </c>
      <c r="H22" s="178" t="e">
        <f>IF(OR(AND($D22="V03",LEFT(C22,8)&lt;&gt;"Commande"),$F22="vBE", $F22="vBH",$F22="vBI",$F22="vBJ"),"",VLOOKUP('Créa NOM (col B)'!O39,'Données stock-transp'!A:D,4,0))</f>
        <v>#N/A</v>
      </c>
      <c r="I22" s="134" t="str">
        <f>Tableau!L41</f>
        <v/>
      </c>
      <c r="J22" s="179"/>
      <c r="K22" s="178" t="e">
        <f>IF(OR(AND($D22="HAN",LEFT(C22,8)&lt;&gt;"Commande"),$F22="HBE", $F22="HBH",$F22="HBI",$F22="HBJ"),"",VLOOKUP('Créa NOM (col B)'!O39,'Données stock-transp'!A:E,5,0))</f>
        <v>#N/A</v>
      </c>
      <c r="L22" s="178" t="e">
        <f>IF(OR(AND($D22="HAN",LEFT(C22,8)&lt;&gt;"Commande"),$F22="HBE", $F22="HBH",$F22="HBI",$F22="HBJ"),"",VLOOKUP('Créa NOM (col B)'!O39,'Données stock-transp'!A:F,6,0))</f>
        <v>#N/A</v>
      </c>
      <c r="M22" s="180">
        <f>'Créa NOM (col B)'!G39</f>
        <v>0</v>
      </c>
      <c r="N22" s="180"/>
      <c r="O22" s="180"/>
      <c r="P22" s="180"/>
      <c r="Q22" s="180"/>
      <c r="R22" s="180" t="e">
        <f t="shared" si="3"/>
        <v>#N/A</v>
      </c>
      <c r="S22" s="180" t="e">
        <f t="shared" si="4"/>
        <v>#N/A</v>
      </c>
      <c r="T22" s="180" t="e">
        <f t="shared" si="5"/>
        <v>#N/A</v>
      </c>
      <c r="U22" s="180" t="e">
        <f>'Rech Noms Hiér'!N22</f>
        <v>#N/A</v>
      </c>
      <c r="V22" s="180"/>
      <c r="W22" s="134" t="str">
        <f>Tableau!J41</f>
        <v/>
      </c>
      <c r="X22" s="180"/>
      <c r="Y22" s="179"/>
      <c r="Z22" s="179"/>
      <c r="AA22" s="179"/>
      <c r="AB22" s="179"/>
      <c r="AC22" s="178" t="e">
        <f>IF(AND($D22="HAN",LEFT(C22,8)&lt;&gt;"Commande"),"",VLOOKUP('Créa NOM (col B)'!O39,'Données stock-transp'!A:C,3,0))</f>
        <v>#N/A</v>
      </c>
      <c r="AD22" s="134" t="str">
        <f>Tableau!G41</f>
        <v/>
      </c>
      <c r="AE22" s="188" t="str">
        <f>Tableau!B41</f>
        <v>Ecrire le nom en anglais</v>
      </c>
      <c r="AF22" s="188" t="str">
        <f>Tableau!D41</f>
        <v>Anglais</v>
      </c>
      <c r="AG22" s="134" t="str">
        <f>Tableau!P41</f>
        <v/>
      </c>
      <c r="AH22" s="134" t="e">
        <f>Tableau!Q40</f>
        <v>#N/A</v>
      </c>
      <c r="AI22" s="181">
        <f>Tableau!R40</f>
        <v>0</v>
      </c>
      <c r="AJ22" s="177">
        <f>Tableau!N40</f>
        <v>0</v>
      </c>
    </row>
    <row r="23" spans="1:36" ht="16.5">
      <c r="A23" s="176">
        <f>Tableau!A42</f>
        <v>0</v>
      </c>
      <c r="B23" s="134" t="str">
        <f>Tableau!B42</f>
        <v/>
      </c>
      <c r="C23" s="134" t="str">
        <f>Tableau!D42</f>
        <v>Français</v>
      </c>
      <c r="D23" s="134" t="str">
        <f>Tableau!F43</f>
        <v/>
      </c>
      <c r="E23" s="134" t="str">
        <f>Tableau!H43</f>
        <v/>
      </c>
      <c r="F23" s="134" t="str">
        <f>Tableau!I43</f>
        <v/>
      </c>
      <c r="G23" s="177">
        <f>Tableau!K42</f>
        <v>0</v>
      </c>
      <c r="H23" s="178" t="e">
        <f>IF(OR(AND($D23="V03",LEFT(C23,8)&lt;&gt;"Commande"),$F23="vBE", $F23="vBH",$F23="vBI",$F23="vBJ"),"",VLOOKUP('Créa NOM (col B)'!O41,'Données stock-transp'!A:D,4,0))</f>
        <v>#N/A</v>
      </c>
      <c r="I23" s="134" t="str">
        <f>Tableau!L43</f>
        <v/>
      </c>
      <c r="J23" s="179"/>
      <c r="K23" s="178" t="e">
        <f>IF(OR(AND($D23="HAN",LEFT(C23,8)&lt;&gt;"Commande"),$F23="HBE", $F23="HBH",$F23="HBI",$F23="HBJ"),"",VLOOKUP('Créa NOM (col B)'!O41,'Données stock-transp'!A:E,5,0))</f>
        <v>#N/A</v>
      </c>
      <c r="L23" s="178" t="e">
        <f>IF(OR(AND($D23="HAN",LEFT(C23,8)&lt;&gt;"Commande"),$F23="HBE", $F23="HBH",$F23="HBI",$F23="HBJ"),"",VLOOKUP('Créa NOM (col B)'!O41,'Données stock-transp'!A:F,6,0))</f>
        <v>#N/A</v>
      </c>
      <c r="M23" s="180">
        <f>'Créa NOM (col B)'!G41</f>
        <v>0</v>
      </c>
      <c r="N23" s="180"/>
      <c r="O23" s="180"/>
      <c r="P23" s="180"/>
      <c r="Q23" s="180"/>
      <c r="R23" s="180" t="e">
        <f t="shared" si="3"/>
        <v>#N/A</v>
      </c>
      <c r="S23" s="180" t="e">
        <f t="shared" si="4"/>
        <v>#N/A</v>
      </c>
      <c r="T23" s="180" t="e">
        <f t="shared" si="5"/>
        <v>#N/A</v>
      </c>
      <c r="U23" s="180" t="e">
        <f>'Rech Noms Hiér'!N23</f>
        <v>#N/A</v>
      </c>
      <c r="V23" s="180"/>
      <c r="W23" s="134" t="str">
        <f>Tableau!J43</f>
        <v/>
      </c>
      <c r="X23" s="180"/>
      <c r="Y23" s="179"/>
      <c r="Z23" s="179"/>
      <c r="AA23" s="179"/>
      <c r="AB23" s="179"/>
      <c r="AC23" s="178" t="e">
        <f>IF(AND($D23="HAN",LEFT(C23,8)&lt;&gt;"Commande"),"",VLOOKUP('Créa NOM (col B)'!O41,'Données stock-transp'!A:C,3,0))</f>
        <v>#N/A</v>
      </c>
      <c r="AD23" s="134" t="str">
        <f>Tableau!G43</f>
        <v/>
      </c>
      <c r="AE23" s="188" t="str">
        <f>Tableau!B43</f>
        <v>Ecrire le nom en anglais</v>
      </c>
      <c r="AF23" s="188" t="str">
        <f>Tableau!D43</f>
        <v>Anglais</v>
      </c>
      <c r="AG23" s="134" t="str">
        <f>Tableau!P43</f>
        <v/>
      </c>
      <c r="AH23" s="134" t="e">
        <f>Tableau!Q42</f>
        <v>#N/A</v>
      </c>
      <c r="AI23" s="181">
        <f>Tableau!R42</f>
        <v>0</v>
      </c>
      <c r="AJ23" s="177">
        <f>Tableau!N42</f>
        <v>0</v>
      </c>
    </row>
    <row r="24" spans="1:36" ht="16.5">
      <c r="A24" s="176">
        <f>Tableau!A44</f>
        <v>0</v>
      </c>
      <c r="B24" s="134" t="str">
        <f>Tableau!B44</f>
        <v/>
      </c>
      <c r="C24" s="134" t="str">
        <f>Tableau!D44</f>
        <v>Français</v>
      </c>
      <c r="D24" s="134" t="str">
        <f>Tableau!F45</f>
        <v/>
      </c>
      <c r="E24" s="134" t="str">
        <f>Tableau!H45</f>
        <v/>
      </c>
      <c r="F24" s="134" t="str">
        <f>Tableau!I45</f>
        <v/>
      </c>
      <c r="G24" s="177">
        <f>Tableau!K44</f>
        <v>0</v>
      </c>
      <c r="H24" s="178" t="e">
        <f>IF(OR(AND($D24="V03",LEFT(C24,8)&lt;&gt;"Commande"),$F24="vBE", $F24="vBH",$F24="vBI",$F24="vBJ"),"",VLOOKUP('Créa NOM (col B)'!O43,'Données stock-transp'!A:D,4,0))</f>
        <v>#N/A</v>
      </c>
      <c r="I24" s="134" t="str">
        <f>Tableau!L45</f>
        <v/>
      </c>
      <c r="J24" s="179"/>
      <c r="K24" s="178" t="e">
        <f>IF(OR(AND($D24="HAN",LEFT(C24,8)&lt;&gt;"Commande"),$F24="HBE", $F24="HBH",$F24="HBI",$F24="HBJ"),"",VLOOKUP('Créa NOM (col B)'!O43,'Données stock-transp'!A:E,5,0))</f>
        <v>#N/A</v>
      </c>
      <c r="L24" s="178" t="e">
        <f>IF(OR(AND($D24="HAN",LEFT(C24,8)&lt;&gt;"Commande"),$F24="HBE", $F24="HBH",$F24="HBI",$F24="HBJ"),"",VLOOKUP('Créa NOM (col B)'!O43,'Données stock-transp'!A:F,6,0))</f>
        <v>#N/A</v>
      </c>
      <c r="M24" s="180">
        <f>'Créa NOM (col B)'!G43</f>
        <v>0</v>
      </c>
      <c r="N24" s="180"/>
      <c r="O24" s="180"/>
      <c r="P24" s="180"/>
      <c r="Q24" s="180"/>
      <c r="R24" s="180" t="e">
        <f t="shared" si="3"/>
        <v>#N/A</v>
      </c>
      <c r="S24" s="180" t="e">
        <f t="shared" si="4"/>
        <v>#N/A</v>
      </c>
      <c r="T24" s="180" t="e">
        <f t="shared" si="5"/>
        <v>#N/A</v>
      </c>
      <c r="U24" s="180" t="e">
        <f>'Rech Noms Hiér'!N24</f>
        <v>#N/A</v>
      </c>
      <c r="V24" s="180"/>
      <c r="W24" s="134" t="str">
        <f>Tableau!J45</f>
        <v/>
      </c>
      <c r="X24" s="180"/>
      <c r="Y24" s="179"/>
      <c r="Z24" s="179"/>
      <c r="AA24" s="179"/>
      <c r="AB24" s="179"/>
      <c r="AC24" s="178" t="e">
        <f>IF(AND($D24="HAN",LEFT(C24,8)&lt;&gt;"Commande"),"",VLOOKUP('Créa NOM (col B)'!O43,'Données stock-transp'!A:C,3,0))</f>
        <v>#N/A</v>
      </c>
      <c r="AD24" s="134" t="str">
        <f>Tableau!G45</f>
        <v/>
      </c>
      <c r="AE24" s="188" t="str">
        <f>Tableau!B45</f>
        <v>Ecrire le nom en anglais</v>
      </c>
      <c r="AF24" s="188" t="str">
        <f>Tableau!D45</f>
        <v>Anglais</v>
      </c>
      <c r="AG24" s="134" t="str">
        <f>Tableau!P45</f>
        <v/>
      </c>
      <c r="AH24" s="134" t="e">
        <f>Tableau!Q44</f>
        <v>#N/A</v>
      </c>
      <c r="AI24" s="181">
        <f>Tableau!R44</f>
        <v>0</v>
      </c>
      <c r="AJ24" s="177">
        <f>Tableau!N44</f>
        <v>0</v>
      </c>
    </row>
    <row r="25" spans="1:36" ht="16.5">
      <c r="A25" s="176">
        <f>Tableau!A46</f>
        <v>0</v>
      </c>
      <c r="B25" s="134" t="str">
        <f>Tableau!B46</f>
        <v/>
      </c>
      <c r="C25" s="134" t="str">
        <f>Tableau!D46</f>
        <v>Français</v>
      </c>
      <c r="D25" s="134" t="str">
        <f>Tableau!F47</f>
        <v/>
      </c>
      <c r="E25" s="134" t="str">
        <f>Tableau!H47</f>
        <v/>
      </c>
      <c r="F25" s="134" t="str">
        <f>Tableau!I47</f>
        <v/>
      </c>
      <c r="G25" s="177">
        <f>Tableau!K46</f>
        <v>0</v>
      </c>
      <c r="H25" s="178" t="e">
        <f>IF(OR(AND($D25="V03",LEFT(C25,8)&lt;&gt;"Commande"),$F25="vBE", $F25="vBH",$F25="vBI",$F25="vBJ"),"",VLOOKUP('Créa NOM (col B)'!O45,'Données stock-transp'!A:D,4,0))</f>
        <v>#N/A</v>
      </c>
      <c r="I25" s="134" t="str">
        <f>Tableau!L47</f>
        <v/>
      </c>
      <c r="J25" s="179"/>
      <c r="K25" s="178" t="e">
        <f>IF(OR(AND($D25="HAN",LEFT(C25,8)&lt;&gt;"Commande"),$F25="HBE", $F25="HBH",$F25="HBI",$F25="HBJ"),"",VLOOKUP('Créa NOM (col B)'!O45,'Données stock-transp'!A:E,5,0))</f>
        <v>#N/A</v>
      </c>
      <c r="L25" s="178" t="e">
        <f>IF(OR(AND($D25="HAN",LEFT(C25,8)&lt;&gt;"Commande"),$F25="HBE", $F25="HBH",$F25="HBI",$F25="HBJ"),"",VLOOKUP('Créa NOM (col B)'!O45,'Données stock-transp'!A:F,6,0))</f>
        <v>#N/A</v>
      </c>
      <c r="M25" s="180">
        <f>'Créa NOM (col B)'!G45</f>
        <v>0</v>
      </c>
      <c r="N25" s="180"/>
      <c r="O25" s="180"/>
      <c r="P25" s="180"/>
      <c r="Q25" s="180"/>
      <c r="R25" s="180" t="e">
        <f t="shared" si="3"/>
        <v>#N/A</v>
      </c>
      <c r="S25" s="180" t="e">
        <f t="shared" si="4"/>
        <v>#N/A</v>
      </c>
      <c r="T25" s="180" t="e">
        <f t="shared" si="5"/>
        <v>#N/A</v>
      </c>
      <c r="U25" s="180" t="e">
        <f>'Rech Noms Hiér'!N25</f>
        <v>#N/A</v>
      </c>
      <c r="V25" s="180"/>
      <c r="W25" s="134" t="str">
        <f>Tableau!J47</f>
        <v/>
      </c>
      <c r="X25" s="180"/>
      <c r="Y25" s="179"/>
      <c r="Z25" s="179"/>
      <c r="AA25" s="179"/>
      <c r="AB25" s="179"/>
      <c r="AC25" s="178" t="e">
        <f>IF(AND($D25="HAN",LEFT(C25,8)&lt;&gt;"Commande"),"",VLOOKUP('Créa NOM (col B)'!O45,'Données stock-transp'!A:C,3,0))</f>
        <v>#N/A</v>
      </c>
      <c r="AD25" s="134" t="str">
        <f>Tableau!G47</f>
        <v/>
      </c>
      <c r="AE25" s="188" t="str">
        <f>Tableau!B47</f>
        <v>Ecrire le nom en anglais</v>
      </c>
      <c r="AF25" s="188" t="str">
        <f>Tableau!D47</f>
        <v>Anglais</v>
      </c>
      <c r="AG25" s="134" t="str">
        <f>Tableau!P47</f>
        <v/>
      </c>
      <c r="AH25" s="134" t="e">
        <f>Tableau!Q46</f>
        <v>#N/A</v>
      </c>
      <c r="AI25" s="181">
        <f>Tableau!R46</f>
        <v>0</v>
      </c>
      <c r="AJ25" s="177">
        <f>Tableau!N46</f>
        <v>0</v>
      </c>
    </row>
    <row r="26" spans="1:36" ht="16.5">
      <c r="A26" s="176">
        <f>Tableau!A48</f>
        <v>0</v>
      </c>
      <c r="B26" s="134" t="str">
        <f>Tableau!B48</f>
        <v/>
      </c>
      <c r="C26" s="134" t="str">
        <f>Tableau!D48</f>
        <v>Français</v>
      </c>
      <c r="D26" s="134" t="str">
        <f>Tableau!F49</f>
        <v/>
      </c>
      <c r="E26" s="134" t="str">
        <f>Tableau!H49</f>
        <v/>
      </c>
      <c r="F26" s="134" t="str">
        <f>Tableau!I49</f>
        <v/>
      </c>
      <c r="G26" s="177">
        <f>Tableau!K48</f>
        <v>0</v>
      </c>
      <c r="H26" s="178" t="e">
        <f>IF(OR(AND($D26="V03",LEFT(C26,8)&lt;&gt;"Commande"),$F26="vBE", $F26="vBH",$F26="vBI",$F26="vBJ"),"",VLOOKUP('Créa NOM (col B)'!O47,'Données stock-transp'!A:D,4,0))</f>
        <v>#N/A</v>
      </c>
      <c r="I26" s="134" t="str">
        <f>Tableau!L49</f>
        <v/>
      </c>
      <c r="J26" s="179"/>
      <c r="K26" s="178" t="e">
        <f>IF(OR(AND($D26="HAN",LEFT(C26,8)&lt;&gt;"Commande"),$F26="HBE", $F26="HBH",$F26="HBI",$F26="HBJ"),"",VLOOKUP('Créa NOM (col B)'!O47,'Données stock-transp'!A:E,5,0))</f>
        <v>#N/A</v>
      </c>
      <c r="L26" s="178" t="e">
        <f>IF(OR(AND($D26="HAN",LEFT(C26,8)&lt;&gt;"Commande"),$F26="HBE", $F26="HBH",$F26="HBI",$F26="HBJ"),"",VLOOKUP('Créa NOM (col B)'!O47,'Données stock-transp'!A:F,6,0))</f>
        <v>#N/A</v>
      </c>
      <c r="M26" s="180">
        <f>'Créa NOM (col B)'!G47</f>
        <v>0</v>
      </c>
      <c r="N26" s="180"/>
      <c r="O26" s="180"/>
      <c r="P26" s="180"/>
      <c r="Q26" s="180"/>
      <c r="R26" s="180" t="e">
        <f t="shared" si="3"/>
        <v>#N/A</v>
      </c>
      <c r="S26" s="180" t="e">
        <f t="shared" si="4"/>
        <v>#N/A</v>
      </c>
      <c r="T26" s="180" t="e">
        <f t="shared" si="5"/>
        <v>#N/A</v>
      </c>
      <c r="U26" s="180" t="e">
        <f>'Rech Noms Hiér'!N26</f>
        <v>#N/A</v>
      </c>
      <c r="V26" s="180"/>
      <c r="W26" s="134" t="str">
        <f>Tableau!J49</f>
        <v/>
      </c>
      <c r="X26" s="180"/>
      <c r="Y26" s="179"/>
      <c r="Z26" s="179"/>
      <c r="AA26" s="179"/>
      <c r="AB26" s="179"/>
      <c r="AC26" s="178" t="e">
        <f>IF(AND($D26="HAN",LEFT(C26,8)&lt;&gt;"Commande"),"",VLOOKUP('Créa NOM (col B)'!O47,'Données stock-transp'!A:C,3,0))</f>
        <v>#N/A</v>
      </c>
      <c r="AD26" s="134" t="str">
        <f>Tableau!G49</f>
        <v/>
      </c>
      <c r="AE26" s="188" t="str">
        <f>Tableau!B49</f>
        <v>Ecrire le nom en anglais</v>
      </c>
      <c r="AF26" s="188" t="str">
        <f>Tableau!D49</f>
        <v>Anglais</v>
      </c>
      <c r="AG26" s="134" t="str">
        <f>Tableau!P49</f>
        <v/>
      </c>
      <c r="AH26" s="134" t="e">
        <f>Tableau!Q48</f>
        <v>#N/A</v>
      </c>
      <c r="AI26" s="181">
        <f>Tableau!R48</f>
        <v>0</v>
      </c>
      <c r="AJ26" s="177">
        <f>Tableau!N48</f>
        <v>0</v>
      </c>
    </row>
    <row r="27" spans="1:36" ht="16.5">
      <c r="A27" s="176">
        <f>Tableau!A50</f>
        <v>0</v>
      </c>
      <c r="B27" s="134" t="str">
        <f>Tableau!B50</f>
        <v/>
      </c>
      <c r="C27" s="134" t="str">
        <f>Tableau!D50</f>
        <v>Français</v>
      </c>
      <c r="D27" s="134" t="str">
        <f>Tableau!F51</f>
        <v/>
      </c>
      <c r="E27" s="134" t="str">
        <f>Tableau!H51</f>
        <v/>
      </c>
      <c r="F27" s="134" t="str">
        <f>Tableau!I51</f>
        <v/>
      </c>
      <c r="G27" s="177">
        <f>Tableau!K50</f>
        <v>0</v>
      </c>
      <c r="H27" s="178" t="e">
        <f>IF(OR(AND($D27="V03",LEFT(C27,8)&lt;&gt;"Commande"),$F27="vBE", $F27="vBH",$F27="vBI",$F27="vBJ"),"",VLOOKUP('Créa NOM (col B)'!O49,'Données stock-transp'!A:D,4,0))</f>
        <v>#N/A</v>
      </c>
      <c r="I27" s="134" t="str">
        <f>Tableau!L51</f>
        <v/>
      </c>
      <c r="J27" s="179"/>
      <c r="K27" s="178" t="e">
        <f>IF(OR(AND($D27="HAN",LEFT(C27,8)&lt;&gt;"Commande"),$F27="HBE", $F27="HBH",$F27="HBI",$F27="HBJ"),"",VLOOKUP('Créa NOM (col B)'!O49,'Données stock-transp'!A:E,5,0))</f>
        <v>#N/A</v>
      </c>
      <c r="L27" s="178" t="e">
        <f>IF(OR(AND($D27="HAN",LEFT(C27,8)&lt;&gt;"Commande"),$F27="HBE", $F27="HBH",$F27="HBI",$F27="HBJ"),"",VLOOKUP('Créa NOM (col B)'!O49,'Données stock-transp'!A:F,6,0))</f>
        <v>#N/A</v>
      </c>
      <c r="M27" s="180">
        <f>'Créa NOM (col B)'!G49</f>
        <v>0</v>
      </c>
      <c r="N27" s="180"/>
      <c r="O27" s="180"/>
      <c r="P27" s="180"/>
      <c r="Q27" s="180"/>
      <c r="R27" s="180" t="e">
        <f t="shared" ref="R27:R46" si="6">CONCATENATE(LEFT(S27,2),"0")</f>
        <v>#N/A</v>
      </c>
      <c r="S27" s="180" t="e">
        <f t="shared" ref="S27:S46" si="7">LEFT(T27,4)</f>
        <v>#N/A</v>
      </c>
      <c r="T27" s="180" t="e">
        <f t="shared" ref="T27:T46" si="8">LEFT(U27,6)</f>
        <v>#N/A</v>
      </c>
      <c r="U27" s="180" t="e">
        <f>'Rech Noms Hiér'!N27</f>
        <v>#N/A</v>
      </c>
      <c r="V27" s="180"/>
      <c r="W27" s="134" t="str">
        <f>Tableau!J51</f>
        <v/>
      </c>
      <c r="X27" s="180"/>
      <c r="Y27" s="179"/>
      <c r="Z27" s="179"/>
      <c r="AA27" s="179"/>
      <c r="AB27" s="179"/>
      <c r="AC27" s="178" t="e">
        <f>IF(AND($D27="HAN",LEFT(C27,8)&lt;&gt;"Commande"),"",VLOOKUP('Créa NOM (col B)'!O49,'Données stock-transp'!A:C,3,0))</f>
        <v>#N/A</v>
      </c>
      <c r="AD27" s="134" t="str">
        <f>Tableau!G51</f>
        <v/>
      </c>
      <c r="AE27" s="188" t="str">
        <f>Tableau!B51</f>
        <v>Ecrire le nom en anglais</v>
      </c>
      <c r="AF27" s="188" t="str">
        <f>Tableau!D51</f>
        <v>Anglais</v>
      </c>
      <c r="AG27" s="134" t="str">
        <f>Tableau!P51</f>
        <v/>
      </c>
      <c r="AH27" s="134" t="e">
        <f>Tableau!Q50</f>
        <v>#N/A</v>
      </c>
      <c r="AI27" s="181">
        <f>Tableau!R50</f>
        <v>0</v>
      </c>
      <c r="AJ27" s="177">
        <f>Tableau!N50</f>
        <v>0</v>
      </c>
    </row>
    <row r="28" spans="1:36" ht="16.5">
      <c r="A28" s="176">
        <f>Tableau!A52</f>
        <v>0</v>
      </c>
      <c r="B28" s="134" t="str">
        <f>Tableau!B52</f>
        <v/>
      </c>
      <c r="C28" s="134" t="str">
        <f>Tableau!D52</f>
        <v>Français</v>
      </c>
      <c r="D28" s="134" t="str">
        <f>Tableau!F53</f>
        <v/>
      </c>
      <c r="E28" s="134" t="str">
        <f>Tableau!H53</f>
        <v/>
      </c>
      <c r="F28" s="134" t="str">
        <f>Tableau!I53</f>
        <v/>
      </c>
      <c r="G28" s="177">
        <f>Tableau!K52</f>
        <v>0</v>
      </c>
      <c r="H28" s="178" t="e">
        <f>IF(OR(AND($D28="V03",LEFT(C28,8)&lt;&gt;"Commande"),$F28="vBE", $F28="vBH",$F28="vBI",$F28="vBJ"),"",VLOOKUP('Créa NOM (col B)'!O51,'Données stock-transp'!A:D,4,0))</f>
        <v>#N/A</v>
      </c>
      <c r="I28" s="134" t="str">
        <f>Tableau!L53</f>
        <v/>
      </c>
      <c r="J28" s="179"/>
      <c r="K28" s="178" t="e">
        <f>IF(OR(AND($D28="HAN",LEFT(C28,8)&lt;&gt;"Commande"),$F28="HBE", $F28="HBH",$F28="HBI",$F28="HBJ"),"",VLOOKUP('Créa NOM (col B)'!O51,'Données stock-transp'!A:E,5,0))</f>
        <v>#N/A</v>
      </c>
      <c r="L28" s="178" t="e">
        <f>IF(OR(AND($D28="HAN",LEFT(C28,8)&lt;&gt;"Commande"),$F28="HBE", $F28="HBH",$F28="HBI",$F28="HBJ"),"",VLOOKUP('Créa NOM (col B)'!O51,'Données stock-transp'!A:F,6,0))</f>
        <v>#N/A</v>
      </c>
      <c r="M28" s="180">
        <f>'Créa NOM (col B)'!G51</f>
        <v>0</v>
      </c>
      <c r="N28" s="180"/>
      <c r="O28" s="180"/>
      <c r="P28" s="180"/>
      <c r="Q28" s="180"/>
      <c r="R28" s="180" t="e">
        <f t="shared" si="6"/>
        <v>#N/A</v>
      </c>
      <c r="S28" s="180" t="e">
        <f t="shared" si="7"/>
        <v>#N/A</v>
      </c>
      <c r="T28" s="180" t="e">
        <f t="shared" si="8"/>
        <v>#N/A</v>
      </c>
      <c r="U28" s="180" t="e">
        <f>'Rech Noms Hiér'!N28</f>
        <v>#N/A</v>
      </c>
      <c r="V28" s="180"/>
      <c r="W28" s="134" t="str">
        <f>Tableau!J53</f>
        <v/>
      </c>
      <c r="X28" s="180"/>
      <c r="Y28" s="179"/>
      <c r="Z28" s="179"/>
      <c r="AA28" s="179"/>
      <c r="AB28" s="179"/>
      <c r="AC28" s="178" t="e">
        <f>IF(AND($D28="HAN",LEFT(C28,8)&lt;&gt;"Commande"),"",VLOOKUP('Créa NOM (col B)'!O51,'Données stock-transp'!A:C,3,0))</f>
        <v>#N/A</v>
      </c>
      <c r="AD28" s="134" t="str">
        <f>Tableau!G53</f>
        <v/>
      </c>
      <c r="AE28" s="188" t="str">
        <f>Tableau!B53</f>
        <v>Ecrire le nom en anglais</v>
      </c>
      <c r="AF28" s="188" t="str">
        <f>Tableau!D53</f>
        <v>Anglais</v>
      </c>
      <c r="AG28" s="134" t="str">
        <f>Tableau!P53</f>
        <v/>
      </c>
      <c r="AH28" s="134" t="e">
        <f>Tableau!Q52</f>
        <v>#N/A</v>
      </c>
      <c r="AI28" s="181">
        <f>Tableau!R52</f>
        <v>0</v>
      </c>
      <c r="AJ28" s="177">
        <f>Tableau!N52</f>
        <v>0</v>
      </c>
    </row>
    <row r="29" spans="1:36" ht="16.5">
      <c r="A29" s="176">
        <f>Tableau!A54</f>
        <v>0</v>
      </c>
      <c r="B29" s="134" t="str">
        <f>Tableau!B54</f>
        <v/>
      </c>
      <c r="C29" s="134" t="str">
        <f>Tableau!D54</f>
        <v>Français</v>
      </c>
      <c r="D29" s="134" t="str">
        <f>Tableau!F55</f>
        <v/>
      </c>
      <c r="E29" s="134" t="str">
        <f>Tableau!H55</f>
        <v/>
      </c>
      <c r="F29" s="134" t="str">
        <f>Tableau!I55</f>
        <v/>
      </c>
      <c r="G29" s="177">
        <f>Tableau!K54</f>
        <v>0</v>
      </c>
      <c r="H29" s="178" t="e">
        <f>IF(OR(AND($D29="V03",LEFT(C29,8)&lt;&gt;"Commande"),$F29="vBE", $F29="vBH",$F29="vBI",$F29="vBJ"),"",VLOOKUP('Créa NOM (col B)'!O53,'Données stock-transp'!A:D,4,0))</f>
        <v>#N/A</v>
      </c>
      <c r="I29" s="134" t="str">
        <f>Tableau!L55</f>
        <v/>
      </c>
      <c r="J29" s="179"/>
      <c r="K29" s="178" t="e">
        <f>IF(OR(AND($D29="HAN",LEFT(C29,8)&lt;&gt;"Commande"),$F29="HBE", $F29="HBH",$F29="HBI",$F29="HBJ"),"",VLOOKUP('Créa NOM (col B)'!O53,'Données stock-transp'!A:E,5,0))</f>
        <v>#N/A</v>
      </c>
      <c r="L29" s="178" t="e">
        <f>IF(OR(AND($D29="HAN",LEFT(C29,8)&lt;&gt;"Commande"),$F29="HBE", $F29="HBH",$F29="HBI",$F29="HBJ"),"",VLOOKUP('Créa NOM (col B)'!O53,'Données stock-transp'!A:F,6,0))</f>
        <v>#N/A</v>
      </c>
      <c r="M29" s="180">
        <f>'Créa NOM (col B)'!G53</f>
        <v>0</v>
      </c>
      <c r="N29" s="180"/>
      <c r="O29" s="180"/>
      <c r="P29" s="180"/>
      <c r="Q29" s="180"/>
      <c r="R29" s="180" t="e">
        <f t="shared" si="6"/>
        <v>#N/A</v>
      </c>
      <c r="S29" s="180" t="e">
        <f t="shared" si="7"/>
        <v>#N/A</v>
      </c>
      <c r="T29" s="180" t="e">
        <f t="shared" si="8"/>
        <v>#N/A</v>
      </c>
      <c r="U29" s="180" t="e">
        <f>'Rech Noms Hiér'!N29</f>
        <v>#N/A</v>
      </c>
      <c r="V29" s="180"/>
      <c r="W29" s="134" t="str">
        <f>Tableau!J55</f>
        <v/>
      </c>
      <c r="X29" s="180"/>
      <c r="Y29" s="179"/>
      <c r="Z29" s="179"/>
      <c r="AA29" s="179"/>
      <c r="AB29" s="179"/>
      <c r="AC29" s="178" t="e">
        <f>IF(AND($D29="HAN",LEFT(C29,8)&lt;&gt;"Commande"),"",VLOOKUP('Créa NOM (col B)'!O53,'Données stock-transp'!A:C,3,0))</f>
        <v>#N/A</v>
      </c>
      <c r="AD29" s="134" t="str">
        <f>Tableau!G55</f>
        <v/>
      </c>
      <c r="AE29" s="188" t="str">
        <f>Tableau!B55</f>
        <v>Ecrire le nom en anglais</v>
      </c>
      <c r="AF29" s="188" t="str">
        <f>Tableau!D55</f>
        <v>Anglais</v>
      </c>
      <c r="AG29" s="134" t="str">
        <f>Tableau!P55</f>
        <v/>
      </c>
      <c r="AH29" s="134" t="e">
        <f>Tableau!Q54</f>
        <v>#N/A</v>
      </c>
      <c r="AI29" s="181">
        <f>Tableau!R54</f>
        <v>0</v>
      </c>
      <c r="AJ29" s="177">
        <f>Tableau!N54</f>
        <v>0</v>
      </c>
    </row>
    <row r="30" spans="1:36" ht="16.5">
      <c r="A30" s="176">
        <f>Tableau!A56</f>
        <v>0</v>
      </c>
      <c r="B30" s="134" t="str">
        <f>Tableau!B56</f>
        <v/>
      </c>
      <c r="C30" s="134" t="str">
        <f>Tableau!D56</f>
        <v>Français</v>
      </c>
      <c r="D30" s="134" t="str">
        <f>Tableau!F57</f>
        <v/>
      </c>
      <c r="E30" s="134" t="str">
        <f>Tableau!H57</f>
        <v/>
      </c>
      <c r="F30" s="134" t="str">
        <f>Tableau!I57</f>
        <v/>
      </c>
      <c r="G30" s="177">
        <f>Tableau!K56</f>
        <v>0</v>
      </c>
      <c r="H30" s="178" t="e">
        <f>IF(OR(AND($D30="V03",LEFT(C30,8)&lt;&gt;"Commande"),$F30="vBE", $F30="vBH",$F30="vBI",$F30="vBJ"),"",VLOOKUP('Créa NOM (col B)'!O55,'Données stock-transp'!A:D,4,0))</f>
        <v>#N/A</v>
      </c>
      <c r="I30" s="134" t="str">
        <f>Tableau!L57</f>
        <v/>
      </c>
      <c r="J30" s="179"/>
      <c r="K30" s="178" t="e">
        <f>IF(OR(AND($D30="HAN",LEFT(C30,8)&lt;&gt;"Commande"),$F30="HBE", $F30="HBH",$F30="HBI",$F30="HBJ"),"",VLOOKUP('Créa NOM (col B)'!O55,'Données stock-transp'!A:E,5,0))</f>
        <v>#N/A</v>
      </c>
      <c r="L30" s="178" t="e">
        <f>IF(OR(AND($D30="HAN",LEFT(C30,8)&lt;&gt;"Commande"),$F30="HBE", $F30="HBH",$F30="HBI",$F30="HBJ"),"",VLOOKUP('Créa NOM (col B)'!O55,'Données stock-transp'!A:F,6,0))</f>
        <v>#N/A</v>
      </c>
      <c r="M30" s="180">
        <f>'Créa NOM (col B)'!G55</f>
        <v>0</v>
      </c>
      <c r="N30" s="180"/>
      <c r="O30" s="180"/>
      <c r="P30" s="180"/>
      <c r="Q30" s="180"/>
      <c r="R30" s="180" t="e">
        <f t="shared" si="6"/>
        <v>#N/A</v>
      </c>
      <c r="S30" s="180" t="e">
        <f t="shared" si="7"/>
        <v>#N/A</v>
      </c>
      <c r="T30" s="180" t="e">
        <f t="shared" si="8"/>
        <v>#N/A</v>
      </c>
      <c r="U30" s="180" t="e">
        <f>'Rech Noms Hiér'!N30</f>
        <v>#N/A</v>
      </c>
      <c r="V30" s="180"/>
      <c r="W30" s="134" t="str">
        <f>Tableau!J57</f>
        <v/>
      </c>
      <c r="X30" s="180"/>
      <c r="Y30" s="179"/>
      <c r="Z30" s="179"/>
      <c r="AA30" s="179"/>
      <c r="AB30" s="179"/>
      <c r="AC30" s="178" t="e">
        <f>IF(AND($D30="HAN",LEFT(C30,8)&lt;&gt;"Commande"),"",VLOOKUP('Créa NOM (col B)'!O55,'Données stock-transp'!A:C,3,0))</f>
        <v>#N/A</v>
      </c>
      <c r="AD30" s="134" t="str">
        <f>Tableau!G57</f>
        <v/>
      </c>
      <c r="AE30" s="188" t="str">
        <f>Tableau!B57</f>
        <v>Ecrire le nom en anglais</v>
      </c>
      <c r="AF30" s="188" t="str">
        <f>Tableau!D57</f>
        <v>Anglais</v>
      </c>
      <c r="AG30" s="134" t="str">
        <f>Tableau!P57</f>
        <v/>
      </c>
      <c r="AH30" s="134" t="e">
        <f>Tableau!Q56</f>
        <v>#N/A</v>
      </c>
      <c r="AI30" s="181">
        <f>Tableau!R56</f>
        <v>0</v>
      </c>
      <c r="AJ30" s="177">
        <f>Tableau!N56</f>
        <v>0</v>
      </c>
    </row>
    <row r="31" spans="1:36" ht="16.5">
      <c r="A31" s="176">
        <f>Tableau!A58</f>
        <v>0</v>
      </c>
      <c r="B31" s="134" t="str">
        <f>Tableau!B58</f>
        <v/>
      </c>
      <c r="C31" s="134" t="str">
        <f>Tableau!D58</f>
        <v>Français</v>
      </c>
      <c r="D31" s="134" t="str">
        <f>Tableau!F59</f>
        <v/>
      </c>
      <c r="E31" s="134" t="str">
        <f>Tableau!H59</f>
        <v/>
      </c>
      <c r="F31" s="134" t="str">
        <f>Tableau!I59</f>
        <v/>
      </c>
      <c r="G31" s="177">
        <f>Tableau!K58</f>
        <v>0</v>
      </c>
      <c r="H31" s="178" t="e">
        <f>IF(OR(AND($D31="V03",LEFT(C31,8)&lt;&gt;"Commande"),$F31="vBE", $F31="vBH",$F31="vBI",$F31="vBJ"),"",VLOOKUP('Créa NOM (col B)'!O57,'Données stock-transp'!A:D,4,0))</f>
        <v>#N/A</v>
      </c>
      <c r="I31" s="134" t="str">
        <f>Tableau!L59</f>
        <v/>
      </c>
      <c r="J31" s="179"/>
      <c r="K31" s="178" t="e">
        <f>IF(OR(AND($D31="HAN",LEFT(C31,8)&lt;&gt;"Commande"),$F31="HBE", $F31="HBH",$F31="HBI",$F31="HBJ"),"",VLOOKUP('Créa NOM (col B)'!O57,'Données stock-transp'!A:E,5,0))</f>
        <v>#N/A</v>
      </c>
      <c r="L31" s="178" t="e">
        <f>IF(OR(AND($D31="HAN",LEFT(C31,8)&lt;&gt;"Commande"),$F31="HBE", $F31="HBH",$F31="HBI",$F31="HBJ"),"",VLOOKUP('Créa NOM (col B)'!O57,'Données stock-transp'!A:F,6,0))</f>
        <v>#N/A</v>
      </c>
      <c r="M31" s="180">
        <f>'Créa NOM (col B)'!G57</f>
        <v>0</v>
      </c>
      <c r="N31" s="180"/>
      <c r="O31" s="180"/>
      <c r="P31" s="180"/>
      <c r="Q31" s="180"/>
      <c r="R31" s="180" t="e">
        <f t="shared" si="6"/>
        <v>#N/A</v>
      </c>
      <c r="S31" s="180" t="e">
        <f t="shared" si="7"/>
        <v>#N/A</v>
      </c>
      <c r="T31" s="180" t="e">
        <f t="shared" si="8"/>
        <v>#N/A</v>
      </c>
      <c r="U31" s="180" t="e">
        <f>'Rech Noms Hiér'!N31</f>
        <v>#N/A</v>
      </c>
      <c r="V31" s="180"/>
      <c r="W31" s="134" t="str">
        <f>Tableau!J59</f>
        <v/>
      </c>
      <c r="X31" s="180"/>
      <c r="Y31" s="179"/>
      <c r="Z31" s="179"/>
      <c r="AA31" s="179"/>
      <c r="AB31" s="179"/>
      <c r="AC31" s="178" t="e">
        <f>IF(AND($D31="HAN",LEFT(C31,8)&lt;&gt;"Commande"),"",VLOOKUP('Créa NOM (col B)'!O57,'Données stock-transp'!A:C,3,0))</f>
        <v>#N/A</v>
      </c>
      <c r="AD31" s="134" t="str">
        <f>Tableau!G59</f>
        <v/>
      </c>
      <c r="AE31" s="188" t="str">
        <f>Tableau!B59</f>
        <v>Ecrire le nom en anglais</v>
      </c>
      <c r="AF31" s="188" t="str">
        <f>Tableau!D59</f>
        <v>Anglais</v>
      </c>
      <c r="AG31" s="134" t="str">
        <f>Tableau!P59</f>
        <v/>
      </c>
      <c r="AH31" s="134" t="e">
        <f>Tableau!Q58</f>
        <v>#N/A</v>
      </c>
      <c r="AI31" s="181">
        <f>Tableau!R58</f>
        <v>0</v>
      </c>
      <c r="AJ31" s="177">
        <f>Tableau!N58</f>
        <v>0</v>
      </c>
    </row>
    <row r="32" spans="1:36" ht="16.5">
      <c r="A32" s="176">
        <f>Tableau!A60</f>
        <v>0</v>
      </c>
      <c r="B32" s="134" t="str">
        <f>Tableau!B60</f>
        <v/>
      </c>
      <c r="C32" s="134" t="str">
        <f>Tableau!D60</f>
        <v>Français</v>
      </c>
      <c r="D32" s="134" t="str">
        <f>Tableau!F61</f>
        <v/>
      </c>
      <c r="E32" s="134" t="str">
        <f>Tableau!H61</f>
        <v/>
      </c>
      <c r="F32" s="134" t="str">
        <f>Tableau!I61</f>
        <v/>
      </c>
      <c r="G32" s="177">
        <f>Tableau!K60</f>
        <v>0</v>
      </c>
      <c r="H32" s="178" t="e">
        <f>IF(OR(AND($D32="V03",LEFT(C32,8)&lt;&gt;"Commande"),$F32="vBE", $F32="vBH",$F32="vBI",$F32="vBJ"),"",VLOOKUP('Créa NOM (col B)'!O59,'Données stock-transp'!A:D,4,0))</f>
        <v>#N/A</v>
      </c>
      <c r="I32" s="134" t="str">
        <f>Tableau!L61</f>
        <v/>
      </c>
      <c r="J32" s="179"/>
      <c r="K32" s="178" t="e">
        <f>IF(OR(AND($D32="HAN",LEFT(C32,8)&lt;&gt;"Commande"),$F32="HBE", $F32="HBH",$F32="HBI",$F32="HBJ"),"",VLOOKUP('Créa NOM (col B)'!O59,'Données stock-transp'!A:E,5,0))</f>
        <v>#N/A</v>
      </c>
      <c r="L32" s="178" t="e">
        <f>IF(OR(AND($D32="HAN",LEFT(C32,8)&lt;&gt;"Commande"),$F32="HBE", $F32="HBH",$F32="HBI",$F32="HBJ"),"",VLOOKUP('Créa NOM (col B)'!O59,'Données stock-transp'!A:F,6,0))</f>
        <v>#N/A</v>
      </c>
      <c r="M32" s="180">
        <f>'Créa NOM (col B)'!G59</f>
        <v>0</v>
      </c>
      <c r="N32" s="180"/>
      <c r="O32" s="180"/>
      <c r="P32" s="180"/>
      <c r="Q32" s="180"/>
      <c r="R32" s="180" t="e">
        <f t="shared" si="6"/>
        <v>#N/A</v>
      </c>
      <c r="S32" s="180" t="e">
        <f t="shared" si="7"/>
        <v>#N/A</v>
      </c>
      <c r="T32" s="180" t="e">
        <f t="shared" si="8"/>
        <v>#N/A</v>
      </c>
      <c r="U32" s="180" t="e">
        <f>'Rech Noms Hiér'!N32</f>
        <v>#N/A</v>
      </c>
      <c r="V32" s="180"/>
      <c r="W32" s="134" t="str">
        <f>Tableau!J61</f>
        <v/>
      </c>
      <c r="X32" s="180"/>
      <c r="Y32" s="179"/>
      <c r="Z32" s="179"/>
      <c r="AA32" s="179"/>
      <c r="AB32" s="179"/>
      <c r="AC32" s="178" t="e">
        <f>IF(AND($D32="HAN",LEFT(C32,8)&lt;&gt;"Commande"),"",VLOOKUP('Créa NOM (col B)'!O59,'Données stock-transp'!A:C,3,0))</f>
        <v>#N/A</v>
      </c>
      <c r="AD32" s="134" t="str">
        <f>Tableau!G61</f>
        <v/>
      </c>
      <c r="AE32" s="188" t="str">
        <f>Tableau!B61</f>
        <v>Ecrire le nom en anglais</v>
      </c>
      <c r="AF32" s="188" t="str">
        <f>Tableau!D61</f>
        <v>Anglais</v>
      </c>
      <c r="AG32" s="134" t="str">
        <f>Tableau!P61</f>
        <v/>
      </c>
      <c r="AH32" s="134" t="e">
        <f>Tableau!Q60</f>
        <v>#N/A</v>
      </c>
      <c r="AI32" s="181">
        <f>Tableau!R60</f>
        <v>0</v>
      </c>
      <c r="AJ32" s="177">
        <f>Tableau!N60</f>
        <v>0</v>
      </c>
    </row>
    <row r="33" spans="1:36" ht="16.5">
      <c r="A33" s="176">
        <f>Tableau!A62</f>
        <v>0</v>
      </c>
      <c r="B33" s="134" t="str">
        <f>Tableau!B62</f>
        <v/>
      </c>
      <c r="C33" s="134" t="str">
        <f>Tableau!D62</f>
        <v>Français</v>
      </c>
      <c r="D33" s="134" t="str">
        <f>Tableau!F63</f>
        <v/>
      </c>
      <c r="E33" s="134" t="str">
        <f>Tableau!H63</f>
        <v/>
      </c>
      <c r="F33" s="134" t="str">
        <f>Tableau!I63</f>
        <v/>
      </c>
      <c r="G33" s="177">
        <f>Tableau!K62</f>
        <v>0</v>
      </c>
      <c r="H33" s="178" t="e">
        <f>IF(OR(AND($D33="V03",LEFT(C33,8)&lt;&gt;"Commande"),$F33="vBE", $F33="vBH",$F33="vBI",$F33="vBJ"),"",VLOOKUP('Créa NOM (col B)'!O61,'Données stock-transp'!A:D,4,0))</f>
        <v>#N/A</v>
      </c>
      <c r="I33" s="134" t="str">
        <f>Tableau!L63</f>
        <v/>
      </c>
      <c r="J33" s="179"/>
      <c r="K33" s="178" t="e">
        <f>IF(OR(AND($D33="HAN",LEFT(C33,8)&lt;&gt;"Commande"),$F33="HBE", $F33="HBH",$F33="HBI",$F33="HBJ"),"",VLOOKUP('Créa NOM (col B)'!O61,'Données stock-transp'!A:E,5,0))</f>
        <v>#N/A</v>
      </c>
      <c r="L33" s="178" t="e">
        <f>IF(OR(AND($D33="HAN",LEFT(C33,8)&lt;&gt;"Commande"),$F33="HBE", $F33="HBH",$F33="HBI",$F33="HBJ"),"",VLOOKUP('Créa NOM (col B)'!O61,'Données stock-transp'!A:F,6,0))</f>
        <v>#N/A</v>
      </c>
      <c r="M33" s="180">
        <f>'Créa NOM (col B)'!G61</f>
        <v>0</v>
      </c>
      <c r="N33" s="180"/>
      <c r="O33" s="180"/>
      <c r="P33" s="180"/>
      <c r="Q33" s="180"/>
      <c r="R33" s="180" t="e">
        <f t="shared" si="6"/>
        <v>#N/A</v>
      </c>
      <c r="S33" s="180" t="e">
        <f t="shared" si="7"/>
        <v>#N/A</v>
      </c>
      <c r="T33" s="180" t="e">
        <f t="shared" si="8"/>
        <v>#N/A</v>
      </c>
      <c r="U33" s="180" t="e">
        <f>'Rech Noms Hiér'!N33</f>
        <v>#N/A</v>
      </c>
      <c r="V33" s="180"/>
      <c r="W33" s="134" t="str">
        <f>Tableau!J63</f>
        <v/>
      </c>
      <c r="X33" s="180"/>
      <c r="Y33" s="179"/>
      <c r="Z33" s="179"/>
      <c r="AA33" s="179"/>
      <c r="AB33" s="179"/>
      <c r="AC33" s="178" t="e">
        <f>IF(AND($D33="HAN",LEFT(C33,8)&lt;&gt;"Commande"),"",VLOOKUP('Créa NOM (col B)'!O61,'Données stock-transp'!A:C,3,0))</f>
        <v>#N/A</v>
      </c>
      <c r="AD33" s="134" t="str">
        <f>Tableau!G63</f>
        <v/>
      </c>
      <c r="AE33" s="188" t="str">
        <f>Tableau!B63</f>
        <v>Ecrire le nom en anglais</v>
      </c>
      <c r="AF33" s="188" t="str">
        <f>Tableau!D63</f>
        <v>Anglais</v>
      </c>
      <c r="AG33" s="134" t="str">
        <f>Tableau!P63</f>
        <v/>
      </c>
      <c r="AH33" s="134" t="e">
        <f>Tableau!Q62</f>
        <v>#N/A</v>
      </c>
      <c r="AI33" s="181">
        <f>Tableau!R62</f>
        <v>0</v>
      </c>
      <c r="AJ33" s="177">
        <f>Tableau!N62</f>
        <v>0</v>
      </c>
    </row>
    <row r="34" spans="1:36" ht="16.5">
      <c r="A34" s="176">
        <f>Tableau!A64</f>
        <v>0</v>
      </c>
      <c r="B34" s="134" t="str">
        <f>Tableau!B64</f>
        <v/>
      </c>
      <c r="C34" s="134" t="str">
        <f>Tableau!D64</f>
        <v>Français</v>
      </c>
      <c r="D34" s="134" t="str">
        <f>Tableau!F65</f>
        <v/>
      </c>
      <c r="E34" s="134" t="str">
        <f>Tableau!H65</f>
        <v/>
      </c>
      <c r="F34" s="134" t="str">
        <f>Tableau!I65</f>
        <v/>
      </c>
      <c r="G34" s="177">
        <f>Tableau!K64</f>
        <v>0</v>
      </c>
      <c r="H34" s="178" t="e">
        <f>IF(OR(AND($D34="V03",LEFT(C34,8)&lt;&gt;"Commande"),$F34="vBE", $F34="vBH",$F34="vBI",$F34="vBJ"),"",VLOOKUP('Créa NOM (col B)'!O63,'Données stock-transp'!A:D,4,0))</f>
        <v>#N/A</v>
      </c>
      <c r="I34" s="134" t="str">
        <f>Tableau!L65</f>
        <v/>
      </c>
      <c r="J34" s="179"/>
      <c r="K34" s="178" t="e">
        <f>IF(OR(AND($D34="HAN",LEFT(C34,8)&lt;&gt;"Commande"),$F34="HBE", $F34="HBH",$F34="HBI",$F34="HBJ"),"",VLOOKUP('Créa NOM (col B)'!O63,'Données stock-transp'!A:E,5,0))</f>
        <v>#N/A</v>
      </c>
      <c r="L34" s="178" t="e">
        <f>IF(OR(AND($D34="HAN",LEFT(C34,8)&lt;&gt;"Commande"),$F34="HBE", $F34="HBH",$F34="HBI",$F34="HBJ"),"",VLOOKUP('Créa NOM (col B)'!O63,'Données stock-transp'!A:F,6,0))</f>
        <v>#N/A</v>
      </c>
      <c r="M34" s="180">
        <f>'Créa NOM (col B)'!G63</f>
        <v>0</v>
      </c>
      <c r="N34" s="180"/>
      <c r="O34" s="180"/>
      <c r="P34" s="180"/>
      <c r="Q34" s="180"/>
      <c r="R34" s="180" t="e">
        <f t="shared" si="6"/>
        <v>#N/A</v>
      </c>
      <c r="S34" s="180" t="e">
        <f t="shared" si="7"/>
        <v>#N/A</v>
      </c>
      <c r="T34" s="180" t="e">
        <f t="shared" si="8"/>
        <v>#N/A</v>
      </c>
      <c r="U34" s="180" t="e">
        <f>'Rech Noms Hiér'!N34</f>
        <v>#N/A</v>
      </c>
      <c r="V34" s="180"/>
      <c r="W34" s="134" t="str">
        <f>Tableau!J65</f>
        <v/>
      </c>
      <c r="X34" s="180"/>
      <c r="Y34" s="179"/>
      <c r="Z34" s="179"/>
      <c r="AA34" s="179"/>
      <c r="AB34" s="179"/>
      <c r="AC34" s="178" t="e">
        <f>IF(AND($D34="HAN",LEFT(C34,8)&lt;&gt;"Commande"),"",VLOOKUP('Créa NOM (col B)'!O63,'Données stock-transp'!A:C,3,0))</f>
        <v>#N/A</v>
      </c>
      <c r="AD34" s="134" t="str">
        <f>Tableau!G65</f>
        <v/>
      </c>
      <c r="AE34" s="188" t="str">
        <f>Tableau!B65</f>
        <v>Ecrire le nom en anglais</v>
      </c>
      <c r="AF34" s="188" t="str">
        <f>Tableau!D65</f>
        <v>Anglais</v>
      </c>
      <c r="AG34" s="134" t="str">
        <f>Tableau!P65</f>
        <v/>
      </c>
      <c r="AH34" s="134" t="e">
        <f>Tableau!Q64</f>
        <v>#N/A</v>
      </c>
      <c r="AI34" s="181">
        <f>Tableau!R64</f>
        <v>0</v>
      </c>
      <c r="AJ34" s="177">
        <f>Tableau!N64</f>
        <v>0</v>
      </c>
    </row>
    <row r="35" spans="1:36" ht="16.5">
      <c r="A35" s="176">
        <f>Tableau!A66</f>
        <v>0</v>
      </c>
      <c r="B35" s="134" t="str">
        <f>Tableau!B66</f>
        <v/>
      </c>
      <c r="C35" s="134" t="str">
        <f>Tableau!D66</f>
        <v>Français</v>
      </c>
      <c r="D35" s="134" t="str">
        <f>Tableau!F67</f>
        <v/>
      </c>
      <c r="E35" s="134" t="str">
        <f>Tableau!H67</f>
        <v/>
      </c>
      <c r="F35" s="134" t="str">
        <f>Tableau!I67</f>
        <v/>
      </c>
      <c r="G35" s="177">
        <f>Tableau!K66</f>
        <v>0</v>
      </c>
      <c r="H35" s="178" t="e">
        <f>IF(OR(AND($D35="V03",LEFT(C35,8)&lt;&gt;"Commande"),$F35="vBE", $F35="vBH",$F35="vBI",$F35="vBJ"),"",VLOOKUP('Créa NOM (col B)'!O65,'Données stock-transp'!A:D,4,0))</f>
        <v>#N/A</v>
      </c>
      <c r="I35" s="134" t="str">
        <f>Tableau!L67</f>
        <v/>
      </c>
      <c r="J35" s="179"/>
      <c r="K35" s="178" t="e">
        <f>IF(OR(AND($D35="HAN",LEFT(C35,8)&lt;&gt;"Commande"),$F35="HBE", $F35="HBH",$F35="HBI",$F35="HBJ"),"",VLOOKUP('Créa NOM (col B)'!O65,'Données stock-transp'!A:E,5,0))</f>
        <v>#N/A</v>
      </c>
      <c r="L35" s="178" t="e">
        <f>IF(OR(AND($D35="HAN",LEFT(C35,8)&lt;&gt;"Commande"),$F35="HBE", $F35="HBH",$F35="HBI",$F35="HBJ"),"",VLOOKUP('Créa NOM (col B)'!O65,'Données stock-transp'!A:F,6,0))</f>
        <v>#N/A</v>
      </c>
      <c r="M35" s="180">
        <f>'Créa NOM (col B)'!G65</f>
        <v>0</v>
      </c>
      <c r="N35" s="180"/>
      <c r="O35" s="180"/>
      <c r="P35" s="180"/>
      <c r="Q35" s="180"/>
      <c r="R35" s="180" t="e">
        <f t="shared" si="6"/>
        <v>#N/A</v>
      </c>
      <c r="S35" s="180" t="e">
        <f t="shared" si="7"/>
        <v>#N/A</v>
      </c>
      <c r="T35" s="180" t="e">
        <f t="shared" si="8"/>
        <v>#N/A</v>
      </c>
      <c r="U35" s="180" t="e">
        <f>'Rech Noms Hiér'!N35</f>
        <v>#N/A</v>
      </c>
      <c r="V35" s="180"/>
      <c r="W35" s="134" t="str">
        <f>Tableau!J67</f>
        <v/>
      </c>
      <c r="X35" s="180"/>
      <c r="Y35" s="179"/>
      <c r="Z35" s="179"/>
      <c r="AA35" s="179"/>
      <c r="AB35" s="179"/>
      <c r="AC35" s="178" t="e">
        <f>IF(AND($D35="HAN",LEFT(C35,8)&lt;&gt;"Commande"),"",VLOOKUP('Créa NOM (col B)'!O65,'Données stock-transp'!A:C,3,0))</f>
        <v>#N/A</v>
      </c>
      <c r="AD35" s="134" t="str">
        <f>Tableau!G67</f>
        <v/>
      </c>
      <c r="AE35" s="188" t="str">
        <f>Tableau!B67</f>
        <v>Ecrire le nom en anglais</v>
      </c>
      <c r="AF35" s="188" t="str">
        <f>Tableau!D67</f>
        <v>Anglais</v>
      </c>
      <c r="AG35" s="134" t="str">
        <f>Tableau!P67</f>
        <v/>
      </c>
      <c r="AH35" s="134" t="e">
        <f>Tableau!Q66</f>
        <v>#N/A</v>
      </c>
      <c r="AI35" s="181">
        <f>Tableau!R66</f>
        <v>0</v>
      </c>
      <c r="AJ35" s="177">
        <f>Tableau!N66</f>
        <v>0</v>
      </c>
    </row>
    <row r="36" spans="1:36" ht="16.5">
      <c r="A36" s="176">
        <f>Tableau!A68</f>
        <v>0</v>
      </c>
      <c r="B36" s="134" t="str">
        <f>Tableau!B68</f>
        <v/>
      </c>
      <c r="C36" s="134" t="str">
        <f>Tableau!D68</f>
        <v>Français</v>
      </c>
      <c r="D36" s="134" t="str">
        <f>Tableau!F69</f>
        <v/>
      </c>
      <c r="E36" s="134" t="str">
        <f>Tableau!H69</f>
        <v/>
      </c>
      <c r="F36" s="134" t="str">
        <f>Tableau!I69</f>
        <v/>
      </c>
      <c r="G36" s="177">
        <f>Tableau!K68</f>
        <v>0</v>
      </c>
      <c r="H36" s="178" t="e">
        <f>IF(OR(AND($D36="V03",LEFT(C36,8)&lt;&gt;"Commande"),$F36="vBE", $F36="vBH",$F36="vBI",$F36="vBJ"),"",VLOOKUP('Créa NOM (col B)'!O67,'Données stock-transp'!A:D,4,0))</f>
        <v>#N/A</v>
      </c>
      <c r="I36" s="134" t="str">
        <f>Tableau!L69</f>
        <v/>
      </c>
      <c r="J36" s="179"/>
      <c r="K36" s="178" t="e">
        <f>IF(OR(AND($D36="HAN",LEFT(C36,8)&lt;&gt;"Commande"),$F36="HBE", $F36="HBH",$F36="HBI",$F36="HBJ"),"",VLOOKUP('Créa NOM (col B)'!O67,'Données stock-transp'!A:E,5,0))</f>
        <v>#N/A</v>
      </c>
      <c r="L36" s="178" t="e">
        <f>IF(OR(AND($D36="HAN",LEFT(C36,8)&lt;&gt;"Commande"),$F36="HBE", $F36="HBH",$F36="HBI",$F36="HBJ"),"",VLOOKUP('Créa NOM (col B)'!O67,'Données stock-transp'!A:F,6,0))</f>
        <v>#N/A</v>
      </c>
      <c r="M36" s="180">
        <f>'Créa NOM (col B)'!G67</f>
        <v>0</v>
      </c>
      <c r="N36" s="180"/>
      <c r="O36" s="180"/>
      <c r="P36" s="180"/>
      <c r="Q36" s="180"/>
      <c r="R36" s="180" t="e">
        <f t="shared" si="6"/>
        <v>#N/A</v>
      </c>
      <c r="S36" s="180" t="e">
        <f t="shared" si="7"/>
        <v>#N/A</v>
      </c>
      <c r="T36" s="180" t="e">
        <f t="shared" si="8"/>
        <v>#N/A</v>
      </c>
      <c r="U36" s="180" t="e">
        <f>'Rech Noms Hiér'!N36</f>
        <v>#N/A</v>
      </c>
      <c r="V36" s="180"/>
      <c r="W36" s="134" t="str">
        <f>Tableau!J69</f>
        <v/>
      </c>
      <c r="X36" s="180"/>
      <c r="Y36" s="179"/>
      <c r="Z36" s="179"/>
      <c r="AA36" s="179"/>
      <c r="AB36" s="179"/>
      <c r="AC36" s="178" t="e">
        <f>IF(AND($D36="HAN",LEFT(C36,8)&lt;&gt;"Commande"),"",VLOOKUP('Créa NOM (col B)'!O67,'Données stock-transp'!A:C,3,0))</f>
        <v>#N/A</v>
      </c>
      <c r="AD36" s="134" t="str">
        <f>Tableau!G69</f>
        <v/>
      </c>
      <c r="AE36" s="188" t="str">
        <f>Tableau!B69</f>
        <v>Ecrire le nom en anglais</v>
      </c>
      <c r="AF36" s="188" t="str">
        <f>Tableau!D69</f>
        <v>Anglais</v>
      </c>
      <c r="AG36" s="134" t="str">
        <f>Tableau!P69</f>
        <v/>
      </c>
      <c r="AH36" s="134" t="e">
        <f>Tableau!Q68</f>
        <v>#N/A</v>
      </c>
      <c r="AI36" s="181">
        <f>Tableau!R68</f>
        <v>0</v>
      </c>
      <c r="AJ36" s="177">
        <f>Tableau!N68</f>
        <v>0</v>
      </c>
    </row>
    <row r="37" spans="1:36" ht="16.5">
      <c r="A37" s="176">
        <f>Tableau!A70</f>
        <v>0</v>
      </c>
      <c r="B37" s="134" t="str">
        <f>Tableau!B70</f>
        <v/>
      </c>
      <c r="C37" s="134" t="str">
        <f>Tableau!D70</f>
        <v>Français</v>
      </c>
      <c r="D37" s="134" t="str">
        <f>Tableau!F71</f>
        <v/>
      </c>
      <c r="E37" s="134" t="str">
        <f>Tableau!H71</f>
        <v/>
      </c>
      <c r="F37" s="134" t="str">
        <f>Tableau!I71</f>
        <v/>
      </c>
      <c r="G37" s="177">
        <f>Tableau!K70</f>
        <v>0</v>
      </c>
      <c r="H37" s="178" t="e">
        <f>IF(OR(AND($D37="V03",LEFT(C37,8)&lt;&gt;"Commande"),$F37="vBE", $F37="vBH",$F37="vBI",$F37="vBJ"),"",VLOOKUP('Créa NOM (col B)'!O69,'Données stock-transp'!A:D,4,0))</f>
        <v>#N/A</v>
      </c>
      <c r="I37" s="134" t="str">
        <f>Tableau!L71</f>
        <v/>
      </c>
      <c r="J37" s="179"/>
      <c r="K37" s="178" t="e">
        <f>IF(OR(AND($D37="HAN",LEFT(C37,8)&lt;&gt;"Commande"),$F37="HBE", $F37="HBH",$F37="HBI",$F37="HBJ"),"",VLOOKUP('Créa NOM (col B)'!O69,'Données stock-transp'!A:E,5,0))</f>
        <v>#N/A</v>
      </c>
      <c r="L37" s="178" t="e">
        <f>IF(OR(AND($D37="HAN",LEFT(C37,8)&lt;&gt;"Commande"),$F37="HBE", $F37="HBH",$F37="HBI",$F37="HBJ"),"",VLOOKUP('Créa NOM (col B)'!O69,'Données stock-transp'!A:F,6,0))</f>
        <v>#N/A</v>
      </c>
      <c r="M37" s="180">
        <f>'Créa NOM (col B)'!G69</f>
        <v>0</v>
      </c>
      <c r="N37" s="180"/>
      <c r="O37" s="180"/>
      <c r="P37" s="180"/>
      <c r="Q37" s="180"/>
      <c r="R37" s="180" t="e">
        <f t="shared" si="6"/>
        <v>#N/A</v>
      </c>
      <c r="S37" s="180" t="e">
        <f t="shared" si="7"/>
        <v>#N/A</v>
      </c>
      <c r="T37" s="180" t="e">
        <f t="shared" si="8"/>
        <v>#N/A</v>
      </c>
      <c r="U37" s="180" t="e">
        <f>'Rech Noms Hiér'!N37</f>
        <v>#N/A</v>
      </c>
      <c r="V37" s="180"/>
      <c r="W37" s="134" t="str">
        <f>Tableau!J71</f>
        <v/>
      </c>
      <c r="X37" s="180"/>
      <c r="Y37" s="179"/>
      <c r="Z37" s="179"/>
      <c r="AA37" s="179"/>
      <c r="AB37" s="179"/>
      <c r="AC37" s="178" t="e">
        <f>IF(AND($D37="HAN",LEFT(C37,8)&lt;&gt;"Commande"),"",VLOOKUP('Créa NOM (col B)'!O69,'Données stock-transp'!A:C,3,0))</f>
        <v>#N/A</v>
      </c>
      <c r="AD37" s="134" t="str">
        <f>Tableau!G71</f>
        <v/>
      </c>
      <c r="AE37" s="188" t="str">
        <f>Tableau!B71</f>
        <v>Ecrire le nom en anglais</v>
      </c>
      <c r="AF37" s="188" t="str">
        <f>Tableau!D71</f>
        <v>Anglais</v>
      </c>
      <c r="AG37" s="134" t="str">
        <f>Tableau!P71</f>
        <v/>
      </c>
      <c r="AH37" s="134" t="e">
        <f>Tableau!Q70</f>
        <v>#N/A</v>
      </c>
      <c r="AI37" s="181">
        <f>Tableau!R70</f>
        <v>0</v>
      </c>
      <c r="AJ37" s="177">
        <f>Tableau!N70</f>
        <v>0</v>
      </c>
    </row>
    <row r="38" spans="1:36" ht="16.5">
      <c r="A38" s="176">
        <f>Tableau!A72</f>
        <v>0</v>
      </c>
      <c r="B38" s="134" t="str">
        <f>Tableau!B72</f>
        <v/>
      </c>
      <c r="C38" s="134" t="str">
        <f>Tableau!D72</f>
        <v>Français</v>
      </c>
      <c r="D38" s="134" t="str">
        <f>Tableau!F73</f>
        <v/>
      </c>
      <c r="E38" s="134" t="str">
        <f>Tableau!H73</f>
        <v/>
      </c>
      <c r="F38" s="134" t="str">
        <f>Tableau!I73</f>
        <v/>
      </c>
      <c r="G38" s="177">
        <f>Tableau!K72</f>
        <v>0</v>
      </c>
      <c r="H38" s="178" t="e">
        <f>IF(OR(AND($D38="V03",LEFT(C38,8)&lt;&gt;"Commande"),$F38="vBE", $F38="vBH",$F38="vBI",$F38="vBJ"),"",VLOOKUP('Créa NOM (col B)'!O71,'Données stock-transp'!A:D,4,0))</f>
        <v>#N/A</v>
      </c>
      <c r="I38" s="134" t="str">
        <f>Tableau!L73</f>
        <v/>
      </c>
      <c r="J38" s="179"/>
      <c r="K38" s="178" t="e">
        <f>IF(OR(AND($D38="HAN",LEFT(C38,8)&lt;&gt;"Commande"),$F38="HBE", $F38="HBH",$F38="HBI",$F38="HBJ"),"",VLOOKUP('Créa NOM (col B)'!O71,'Données stock-transp'!A:E,5,0))</f>
        <v>#N/A</v>
      </c>
      <c r="L38" s="178" t="e">
        <f>IF(OR(AND($D38="HAN",LEFT(C38,8)&lt;&gt;"Commande"),$F38="HBE", $F38="HBH",$F38="HBI",$F38="HBJ"),"",VLOOKUP('Créa NOM (col B)'!O71,'Données stock-transp'!A:F,6,0))</f>
        <v>#N/A</v>
      </c>
      <c r="M38" s="180">
        <f>'Créa NOM (col B)'!G71</f>
        <v>0</v>
      </c>
      <c r="N38" s="180"/>
      <c r="O38" s="180"/>
      <c r="P38" s="180"/>
      <c r="Q38" s="180"/>
      <c r="R38" s="180" t="e">
        <f t="shared" si="6"/>
        <v>#N/A</v>
      </c>
      <c r="S38" s="180" t="e">
        <f t="shared" si="7"/>
        <v>#N/A</v>
      </c>
      <c r="T38" s="180" t="e">
        <f t="shared" si="8"/>
        <v>#N/A</v>
      </c>
      <c r="U38" s="180" t="e">
        <f>'Rech Noms Hiér'!N38</f>
        <v>#N/A</v>
      </c>
      <c r="V38" s="180"/>
      <c r="W38" s="134" t="str">
        <f>Tableau!J73</f>
        <v/>
      </c>
      <c r="X38" s="180"/>
      <c r="Y38" s="179"/>
      <c r="Z38" s="179"/>
      <c r="AA38" s="179"/>
      <c r="AB38" s="179"/>
      <c r="AC38" s="178" t="e">
        <f>IF(AND($D38="HAN",LEFT(C38,8)&lt;&gt;"Commande"),"",VLOOKUP('Créa NOM (col B)'!O71,'Données stock-transp'!A:C,3,0))</f>
        <v>#N/A</v>
      </c>
      <c r="AD38" s="134" t="str">
        <f>Tableau!G73</f>
        <v/>
      </c>
      <c r="AE38" s="188" t="str">
        <f>Tableau!B73</f>
        <v>Ecrire le nom en anglais</v>
      </c>
      <c r="AF38" s="188" t="str">
        <f>Tableau!D73</f>
        <v>Anglais</v>
      </c>
      <c r="AG38" s="134" t="str">
        <f>Tableau!P73</f>
        <v/>
      </c>
      <c r="AH38" s="134" t="e">
        <f>Tableau!Q72</f>
        <v>#N/A</v>
      </c>
      <c r="AI38" s="181">
        <f>Tableau!R72</f>
        <v>0</v>
      </c>
      <c r="AJ38" s="177">
        <f>Tableau!N72</f>
        <v>0</v>
      </c>
    </row>
    <row r="39" spans="1:36" ht="16.5">
      <c r="A39" s="176">
        <f>Tableau!A74</f>
        <v>0</v>
      </c>
      <c r="B39" s="134" t="str">
        <f>Tableau!B74</f>
        <v/>
      </c>
      <c r="C39" s="134" t="str">
        <f>Tableau!D74</f>
        <v>Français</v>
      </c>
      <c r="D39" s="134" t="str">
        <f>Tableau!F75</f>
        <v/>
      </c>
      <c r="E39" s="134" t="str">
        <f>Tableau!H75</f>
        <v/>
      </c>
      <c r="F39" s="134" t="str">
        <f>Tableau!I75</f>
        <v/>
      </c>
      <c r="G39" s="177">
        <f>Tableau!K74</f>
        <v>0</v>
      </c>
      <c r="H39" s="178" t="e">
        <f>IF(OR(AND($D39="V03",LEFT(C39,8)&lt;&gt;"Commande"),$F39="vBE", $F39="vBH",$F39="vBI",$F39="vBJ"),"",VLOOKUP('Créa NOM (col B)'!O73,'Données stock-transp'!A:D,4,0))</f>
        <v>#N/A</v>
      </c>
      <c r="I39" s="134" t="str">
        <f>Tableau!L75</f>
        <v/>
      </c>
      <c r="J39" s="179"/>
      <c r="K39" s="178" t="e">
        <f>IF(OR(AND($D39="HAN",LEFT(C39,8)&lt;&gt;"Commande"),$F39="HBE", $F39="HBH",$F39="HBI",$F39="HBJ"),"",VLOOKUP('Créa NOM (col B)'!O73,'Données stock-transp'!A:E,5,0))</f>
        <v>#N/A</v>
      </c>
      <c r="L39" s="178" t="e">
        <f>IF(OR(AND($D39="HAN",LEFT(C39,8)&lt;&gt;"Commande"),$F39="HBE", $F39="HBH",$F39="HBI",$F39="HBJ"),"",VLOOKUP('Créa NOM (col B)'!O73,'Données stock-transp'!A:F,6,0))</f>
        <v>#N/A</v>
      </c>
      <c r="M39" s="180">
        <f>'Créa NOM (col B)'!G73</f>
        <v>0</v>
      </c>
      <c r="N39" s="180"/>
      <c r="O39" s="180"/>
      <c r="P39" s="180"/>
      <c r="Q39" s="180"/>
      <c r="R39" s="180" t="e">
        <f t="shared" si="6"/>
        <v>#N/A</v>
      </c>
      <c r="S39" s="180" t="e">
        <f t="shared" si="7"/>
        <v>#N/A</v>
      </c>
      <c r="T39" s="180" t="e">
        <f t="shared" si="8"/>
        <v>#N/A</v>
      </c>
      <c r="U39" s="180" t="e">
        <f>'Rech Noms Hiér'!N39</f>
        <v>#N/A</v>
      </c>
      <c r="V39" s="180"/>
      <c r="W39" s="134" t="str">
        <f>Tableau!J75</f>
        <v/>
      </c>
      <c r="X39" s="180"/>
      <c r="Y39" s="179"/>
      <c r="Z39" s="179"/>
      <c r="AA39" s="179"/>
      <c r="AB39" s="179"/>
      <c r="AC39" s="178" t="e">
        <f>IF(AND($D39="HAN",LEFT(C39,8)&lt;&gt;"Commande"),"",VLOOKUP('Créa NOM (col B)'!O73,'Données stock-transp'!A:C,3,0))</f>
        <v>#N/A</v>
      </c>
      <c r="AD39" s="134" t="str">
        <f>Tableau!G75</f>
        <v/>
      </c>
      <c r="AE39" s="188" t="str">
        <f>Tableau!B75</f>
        <v>Ecrire le nom en anglais</v>
      </c>
      <c r="AF39" s="188" t="str">
        <f>Tableau!D75</f>
        <v>Anglais</v>
      </c>
      <c r="AG39" s="134" t="str">
        <f>Tableau!P75</f>
        <v/>
      </c>
      <c r="AH39" s="134" t="e">
        <f>Tableau!Q74</f>
        <v>#N/A</v>
      </c>
      <c r="AI39" s="181">
        <f>Tableau!R74</f>
        <v>0</v>
      </c>
      <c r="AJ39" s="177">
        <f>Tableau!N74</f>
        <v>0</v>
      </c>
    </row>
    <row r="40" spans="1:36" ht="16.5">
      <c r="A40" s="176">
        <f>Tableau!A76</f>
        <v>0</v>
      </c>
      <c r="B40" s="134" t="str">
        <f>Tableau!B76</f>
        <v/>
      </c>
      <c r="C40" s="134" t="str">
        <f>Tableau!D76</f>
        <v>Français</v>
      </c>
      <c r="D40" s="134" t="str">
        <f>Tableau!F77</f>
        <v/>
      </c>
      <c r="E40" s="134" t="str">
        <f>Tableau!H77</f>
        <v/>
      </c>
      <c r="F40" s="134" t="str">
        <f>Tableau!I77</f>
        <v/>
      </c>
      <c r="G40" s="177">
        <f>Tableau!K76</f>
        <v>0</v>
      </c>
      <c r="H40" s="178" t="e">
        <f>IF(OR(AND($D40="V03",LEFT(C40,8)&lt;&gt;"Commande"),$F40="vBE", $F40="vBH",$F40="vBI",$F40="vBJ"),"",VLOOKUP('Créa NOM (col B)'!O75,'Données stock-transp'!A:D,4,0))</f>
        <v>#N/A</v>
      </c>
      <c r="I40" s="134" t="str">
        <f>Tableau!L77</f>
        <v/>
      </c>
      <c r="J40" s="179"/>
      <c r="K40" s="178" t="e">
        <f>IF(OR(AND($D40="HAN",LEFT(C40,8)&lt;&gt;"Commande"),$F40="HBE", $F40="HBH",$F40="HBI",$F40="HBJ"),"",VLOOKUP('Créa NOM (col B)'!O75,'Données stock-transp'!A:E,5,0))</f>
        <v>#N/A</v>
      </c>
      <c r="L40" s="178" t="e">
        <f>IF(OR(AND($D40="HAN",LEFT(C40,8)&lt;&gt;"Commande"),$F40="HBE", $F40="HBH",$F40="HBI",$F40="HBJ"),"",VLOOKUP('Créa NOM (col B)'!O75,'Données stock-transp'!A:F,6,0))</f>
        <v>#N/A</v>
      </c>
      <c r="M40" s="180">
        <f>'Créa NOM (col B)'!G75</f>
        <v>0</v>
      </c>
      <c r="N40" s="180"/>
      <c r="O40" s="180"/>
      <c r="P40" s="180"/>
      <c r="Q40" s="180"/>
      <c r="R40" s="180" t="e">
        <f t="shared" si="6"/>
        <v>#N/A</v>
      </c>
      <c r="S40" s="180" t="e">
        <f t="shared" si="7"/>
        <v>#N/A</v>
      </c>
      <c r="T40" s="180" t="e">
        <f t="shared" si="8"/>
        <v>#N/A</v>
      </c>
      <c r="U40" s="180" t="e">
        <f>'Rech Noms Hiér'!N40</f>
        <v>#N/A</v>
      </c>
      <c r="V40" s="180"/>
      <c r="W40" s="134" t="str">
        <f>Tableau!J77</f>
        <v/>
      </c>
      <c r="X40" s="180"/>
      <c r="Y40" s="179"/>
      <c r="Z40" s="179"/>
      <c r="AA40" s="179"/>
      <c r="AB40" s="179"/>
      <c r="AC40" s="178" t="e">
        <f>IF(AND($D40="HAN",LEFT(C40,8)&lt;&gt;"Commande"),"",VLOOKUP('Créa NOM (col B)'!O75,'Données stock-transp'!A:C,3,0))</f>
        <v>#N/A</v>
      </c>
      <c r="AD40" s="134" t="str">
        <f>Tableau!G77</f>
        <v/>
      </c>
      <c r="AE40" s="188" t="str">
        <f>Tableau!B77</f>
        <v>Ecrire le nom en anglais</v>
      </c>
      <c r="AF40" s="188" t="str">
        <f>Tableau!D77</f>
        <v>Anglais</v>
      </c>
      <c r="AG40" s="134" t="str">
        <f>Tableau!P77</f>
        <v/>
      </c>
      <c r="AH40" s="134" t="e">
        <f>Tableau!Q76</f>
        <v>#N/A</v>
      </c>
      <c r="AI40" s="181">
        <f>Tableau!R76</f>
        <v>0</v>
      </c>
      <c r="AJ40" s="177">
        <f>Tableau!N76</f>
        <v>0</v>
      </c>
    </row>
    <row r="41" spans="1:36" ht="16.5">
      <c r="A41" s="176">
        <f>Tableau!A78</f>
        <v>0</v>
      </c>
      <c r="B41" s="134" t="str">
        <f>Tableau!B78</f>
        <v/>
      </c>
      <c r="C41" s="134" t="str">
        <f>Tableau!D78</f>
        <v>Français</v>
      </c>
      <c r="D41" s="134" t="str">
        <f>Tableau!F79</f>
        <v/>
      </c>
      <c r="E41" s="134" t="str">
        <f>Tableau!H79</f>
        <v/>
      </c>
      <c r="F41" s="134" t="str">
        <f>Tableau!I79</f>
        <v/>
      </c>
      <c r="G41" s="177">
        <f>Tableau!K78</f>
        <v>0</v>
      </c>
      <c r="H41" s="178" t="e">
        <f>IF(OR(AND($D41="V03",LEFT(C41,8)&lt;&gt;"Commande"),$F41="vBE", $F41="vBH",$F41="vBI",$F41="vBJ"),"",VLOOKUP('Créa NOM (col B)'!O77,'Données stock-transp'!A:D,4,0))</f>
        <v>#N/A</v>
      </c>
      <c r="I41" s="134" t="str">
        <f>Tableau!L79</f>
        <v/>
      </c>
      <c r="J41" s="179"/>
      <c r="K41" s="178" t="e">
        <f>IF(OR(AND($D41="HAN",LEFT(C41,8)&lt;&gt;"Commande"),$F41="HBE", $F41="HBH",$F41="HBI",$F41="HBJ"),"",VLOOKUP('Créa NOM (col B)'!O77,'Données stock-transp'!A:E,5,0))</f>
        <v>#N/A</v>
      </c>
      <c r="L41" s="178" t="e">
        <f>IF(OR(AND($D41="HAN",LEFT(C41,8)&lt;&gt;"Commande"),$F41="HBE", $F41="HBH",$F41="HBI",$F41="HBJ"),"",VLOOKUP('Créa NOM (col B)'!O77,'Données stock-transp'!A:F,6,0))</f>
        <v>#N/A</v>
      </c>
      <c r="M41" s="180">
        <f>'Créa NOM (col B)'!G77</f>
        <v>0</v>
      </c>
      <c r="N41" s="180"/>
      <c r="O41" s="180"/>
      <c r="P41" s="180"/>
      <c r="Q41" s="180"/>
      <c r="R41" s="180" t="e">
        <f t="shared" si="6"/>
        <v>#N/A</v>
      </c>
      <c r="S41" s="180" t="e">
        <f t="shared" si="7"/>
        <v>#N/A</v>
      </c>
      <c r="T41" s="180" t="e">
        <f t="shared" si="8"/>
        <v>#N/A</v>
      </c>
      <c r="U41" s="180" t="e">
        <f>'Rech Noms Hiér'!N41</f>
        <v>#N/A</v>
      </c>
      <c r="V41" s="180"/>
      <c r="W41" s="134" t="str">
        <f>Tableau!J79</f>
        <v/>
      </c>
      <c r="X41" s="180"/>
      <c r="Y41" s="179"/>
      <c r="Z41" s="179"/>
      <c r="AA41" s="179"/>
      <c r="AB41" s="179"/>
      <c r="AC41" s="178" t="e">
        <f>IF(AND($D41="HAN",LEFT(C41,8)&lt;&gt;"Commande"),"",VLOOKUP('Créa NOM (col B)'!O77,'Données stock-transp'!A:C,3,0))</f>
        <v>#N/A</v>
      </c>
      <c r="AD41" s="134" t="str">
        <f>Tableau!G79</f>
        <v/>
      </c>
      <c r="AE41" s="188" t="str">
        <f>Tableau!B79</f>
        <v>Ecrire le nom en anglais</v>
      </c>
      <c r="AF41" s="188" t="str">
        <f>Tableau!D79</f>
        <v>Anglais</v>
      </c>
      <c r="AG41" s="134" t="str">
        <f>Tableau!P79</f>
        <v/>
      </c>
      <c r="AH41" s="134" t="e">
        <f>Tableau!Q78</f>
        <v>#N/A</v>
      </c>
      <c r="AI41" s="181">
        <f>Tableau!R78</f>
        <v>0</v>
      </c>
      <c r="AJ41" s="177">
        <f>Tableau!N78</f>
        <v>0</v>
      </c>
    </row>
    <row r="42" spans="1:36" ht="16.5">
      <c r="A42" s="176">
        <f>Tableau!A80</f>
        <v>0</v>
      </c>
      <c r="B42" s="134" t="str">
        <f>Tableau!B80</f>
        <v/>
      </c>
      <c r="C42" s="134" t="str">
        <f>Tableau!D80</f>
        <v>Français</v>
      </c>
      <c r="D42" s="134" t="str">
        <f>Tableau!F81</f>
        <v/>
      </c>
      <c r="E42" s="134" t="str">
        <f>Tableau!H81</f>
        <v/>
      </c>
      <c r="F42" s="134" t="str">
        <f>Tableau!I81</f>
        <v/>
      </c>
      <c r="G42" s="177">
        <f>Tableau!K80</f>
        <v>0</v>
      </c>
      <c r="H42" s="178" t="e">
        <f>IF(OR(AND($D42="V03",LEFT(C42,8)&lt;&gt;"Commande"),$F42="vBE", $F42="vBH",$F42="vBI",$F42="vBJ"),"",VLOOKUP('Créa NOM (col B)'!O79,'Données stock-transp'!A:D,4,0))</f>
        <v>#N/A</v>
      </c>
      <c r="I42" s="134" t="str">
        <f>Tableau!L81</f>
        <v/>
      </c>
      <c r="J42" s="179"/>
      <c r="K42" s="178" t="e">
        <f>IF(OR(AND($D42="HAN",LEFT(C42,8)&lt;&gt;"Commande"),$F42="HBE", $F42="HBH",$F42="HBI",$F42="HBJ"),"",VLOOKUP('Créa NOM (col B)'!O79,'Données stock-transp'!A:E,5,0))</f>
        <v>#N/A</v>
      </c>
      <c r="L42" s="178" t="e">
        <f>IF(OR(AND($D42="HAN",LEFT(C42,8)&lt;&gt;"Commande"),$F42="HBE", $F42="HBH",$F42="HBI",$F42="HBJ"),"",VLOOKUP('Créa NOM (col B)'!O79,'Données stock-transp'!A:F,6,0))</f>
        <v>#N/A</v>
      </c>
      <c r="M42" s="180">
        <f>'Créa NOM (col B)'!G79</f>
        <v>0</v>
      </c>
      <c r="N42" s="180"/>
      <c r="O42" s="180"/>
      <c r="P42" s="180"/>
      <c r="Q42" s="180"/>
      <c r="R42" s="180" t="e">
        <f t="shared" si="6"/>
        <v>#N/A</v>
      </c>
      <c r="S42" s="180" t="e">
        <f t="shared" si="7"/>
        <v>#N/A</v>
      </c>
      <c r="T42" s="180" t="e">
        <f t="shared" si="8"/>
        <v>#N/A</v>
      </c>
      <c r="U42" s="180" t="e">
        <f>'Rech Noms Hiér'!N42</f>
        <v>#N/A</v>
      </c>
      <c r="V42" s="180"/>
      <c r="W42" s="134" t="str">
        <f>Tableau!J81</f>
        <v/>
      </c>
      <c r="X42" s="180"/>
      <c r="Y42" s="179"/>
      <c r="Z42" s="179"/>
      <c r="AA42" s="179"/>
      <c r="AB42" s="179"/>
      <c r="AC42" s="178" t="e">
        <f>IF(AND($D42="HAN",LEFT(C42,8)&lt;&gt;"Commande"),"",VLOOKUP('Créa NOM (col B)'!O79,'Données stock-transp'!A:C,3,0))</f>
        <v>#N/A</v>
      </c>
      <c r="AD42" s="134" t="str">
        <f>Tableau!G81</f>
        <v/>
      </c>
      <c r="AE42" s="188" t="str">
        <f>Tableau!B81</f>
        <v>Ecrire le nom en anglais</v>
      </c>
      <c r="AF42" s="188" t="str">
        <f>Tableau!D81</f>
        <v>Anglais</v>
      </c>
      <c r="AG42" s="134" t="str">
        <f>Tableau!P81</f>
        <v/>
      </c>
      <c r="AH42" s="134" t="e">
        <f>Tableau!Q80</f>
        <v>#N/A</v>
      </c>
      <c r="AI42" s="181">
        <f>Tableau!R80</f>
        <v>0</v>
      </c>
      <c r="AJ42" s="177">
        <f>Tableau!N80</f>
        <v>0</v>
      </c>
    </row>
    <row r="43" spans="1:36" ht="16.5">
      <c r="A43" s="176">
        <f>Tableau!A82</f>
        <v>0</v>
      </c>
      <c r="B43" s="134" t="str">
        <f>Tableau!B82</f>
        <v/>
      </c>
      <c r="C43" s="134" t="str">
        <f>Tableau!D82</f>
        <v>Français</v>
      </c>
      <c r="D43" s="134" t="str">
        <f>Tableau!F83</f>
        <v/>
      </c>
      <c r="E43" s="134" t="str">
        <f>Tableau!H83</f>
        <v/>
      </c>
      <c r="F43" s="134" t="str">
        <f>Tableau!I83</f>
        <v/>
      </c>
      <c r="G43" s="177">
        <f>Tableau!K82</f>
        <v>0</v>
      </c>
      <c r="H43" s="178" t="e">
        <f>IF(OR(AND($D43="V03",LEFT(C43,8)&lt;&gt;"Commande"),$F43="vBE", $F43="vBH",$F43="vBI",$F43="vBJ"),"",VLOOKUP('Créa NOM (col B)'!O81,'Données stock-transp'!A:D,4,0))</f>
        <v>#N/A</v>
      </c>
      <c r="I43" s="134" t="str">
        <f>Tableau!L83</f>
        <v/>
      </c>
      <c r="J43" s="179"/>
      <c r="K43" s="178" t="e">
        <f>IF(OR(AND($D43="HAN",LEFT(C43,8)&lt;&gt;"Commande"),$F43="HBE", $F43="HBH",$F43="HBI",$F43="HBJ"),"",VLOOKUP('Créa NOM (col B)'!O81,'Données stock-transp'!A:E,5,0))</f>
        <v>#N/A</v>
      </c>
      <c r="L43" s="178" t="e">
        <f>IF(OR(AND($D43="HAN",LEFT(C43,8)&lt;&gt;"Commande"),$F43="HBE", $F43="HBH",$F43="HBI",$F43="HBJ"),"",VLOOKUP('Créa NOM (col B)'!O81,'Données stock-transp'!A:F,6,0))</f>
        <v>#N/A</v>
      </c>
      <c r="M43" s="180">
        <f>'Créa NOM (col B)'!G81</f>
        <v>0</v>
      </c>
      <c r="N43" s="180"/>
      <c r="O43" s="180"/>
      <c r="P43" s="180"/>
      <c r="Q43" s="180"/>
      <c r="R43" s="180" t="e">
        <f t="shared" si="6"/>
        <v>#N/A</v>
      </c>
      <c r="S43" s="180" t="e">
        <f t="shared" si="7"/>
        <v>#N/A</v>
      </c>
      <c r="T43" s="180" t="e">
        <f t="shared" si="8"/>
        <v>#N/A</v>
      </c>
      <c r="U43" s="180" t="e">
        <f>'Rech Noms Hiér'!N43</f>
        <v>#N/A</v>
      </c>
      <c r="V43" s="180"/>
      <c r="W43" s="134" t="str">
        <f>Tableau!J83</f>
        <v/>
      </c>
      <c r="X43" s="180"/>
      <c r="Y43" s="179"/>
      <c r="Z43" s="179"/>
      <c r="AA43" s="179"/>
      <c r="AB43" s="179"/>
      <c r="AC43" s="178" t="e">
        <f>IF(AND($D43="HAN",LEFT(C43,8)&lt;&gt;"Commande"),"",VLOOKUP('Créa NOM (col B)'!O81,'Données stock-transp'!A:C,3,0))</f>
        <v>#N/A</v>
      </c>
      <c r="AD43" s="134" t="str">
        <f>Tableau!G83</f>
        <v/>
      </c>
      <c r="AE43" s="188" t="str">
        <f>Tableau!B83</f>
        <v>Ecrire le nom en anglais</v>
      </c>
      <c r="AF43" s="188" t="str">
        <f>Tableau!D83</f>
        <v>Anglais</v>
      </c>
      <c r="AG43" s="134" t="str">
        <f>Tableau!P83</f>
        <v/>
      </c>
      <c r="AH43" s="134" t="e">
        <f>Tableau!Q82</f>
        <v>#N/A</v>
      </c>
      <c r="AI43" s="181">
        <f>Tableau!R82</f>
        <v>0</v>
      </c>
      <c r="AJ43" s="177">
        <f>Tableau!N82</f>
        <v>0</v>
      </c>
    </row>
    <row r="44" spans="1:36" ht="16.5">
      <c r="A44" s="176">
        <f>Tableau!A84</f>
        <v>0</v>
      </c>
      <c r="B44" s="134" t="str">
        <f>Tableau!B84</f>
        <v/>
      </c>
      <c r="C44" s="134" t="str">
        <f>Tableau!D84</f>
        <v>Français</v>
      </c>
      <c r="D44" s="134" t="str">
        <f>Tableau!F85</f>
        <v/>
      </c>
      <c r="E44" s="134" t="str">
        <f>Tableau!H85</f>
        <v/>
      </c>
      <c r="F44" s="134" t="str">
        <f>Tableau!I85</f>
        <v/>
      </c>
      <c r="G44" s="177">
        <f>Tableau!K84</f>
        <v>0</v>
      </c>
      <c r="H44" s="178" t="e">
        <f>IF(OR(AND($D44="V03",LEFT(C44,8)&lt;&gt;"Commande"),$F44="vBE", $F44="vBH",$F44="vBI",$F44="vBJ"),"",VLOOKUP('Créa NOM (col B)'!O83,'Données stock-transp'!A:D,4,0))</f>
        <v>#N/A</v>
      </c>
      <c r="I44" s="134" t="str">
        <f>Tableau!L85</f>
        <v/>
      </c>
      <c r="J44" s="179"/>
      <c r="K44" s="178" t="e">
        <f>IF(OR(AND($D44="HAN",LEFT(C44,8)&lt;&gt;"Commande"),$F44="HBE", $F44="HBH",$F44="HBI",$F44="HBJ"),"",VLOOKUP('Créa NOM (col B)'!O83,'Données stock-transp'!A:E,5,0))</f>
        <v>#N/A</v>
      </c>
      <c r="L44" s="178" t="e">
        <f>IF(OR(AND($D44="HAN",LEFT(C44,8)&lt;&gt;"Commande"),$F44="HBE", $F44="HBH",$F44="HBI",$F44="HBJ"),"",VLOOKUP('Créa NOM (col B)'!O83,'Données stock-transp'!A:F,6,0))</f>
        <v>#N/A</v>
      </c>
      <c r="M44" s="180">
        <f>'Créa NOM (col B)'!G83</f>
        <v>0</v>
      </c>
      <c r="N44" s="180"/>
      <c r="O44" s="180"/>
      <c r="P44" s="180"/>
      <c r="Q44" s="180"/>
      <c r="R44" s="180" t="e">
        <f t="shared" si="6"/>
        <v>#N/A</v>
      </c>
      <c r="S44" s="180" t="e">
        <f t="shared" si="7"/>
        <v>#N/A</v>
      </c>
      <c r="T44" s="180" t="e">
        <f t="shared" si="8"/>
        <v>#N/A</v>
      </c>
      <c r="U44" s="180" t="e">
        <f>'Rech Noms Hiér'!N44</f>
        <v>#N/A</v>
      </c>
      <c r="V44" s="180"/>
      <c r="W44" s="134" t="str">
        <f>Tableau!J85</f>
        <v/>
      </c>
      <c r="X44" s="180"/>
      <c r="Y44" s="179"/>
      <c r="Z44" s="179"/>
      <c r="AA44" s="179"/>
      <c r="AB44" s="179"/>
      <c r="AC44" s="178" t="e">
        <f>IF(AND($D44="HAN",LEFT(C44,8)&lt;&gt;"Commande"),"",VLOOKUP('Créa NOM (col B)'!O83,'Données stock-transp'!A:C,3,0))</f>
        <v>#N/A</v>
      </c>
      <c r="AD44" s="134" t="str">
        <f>Tableau!G85</f>
        <v/>
      </c>
      <c r="AE44" s="188" t="str">
        <f>Tableau!B85</f>
        <v>Ecrire le nom en anglais</v>
      </c>
      <c r="AF44" s="188" t="str">
        <f>Tableau!D85</f>
        <v>Anglais</v>
      </c>
      <c r="AG44" s="134" t="str">
        <f>Tableau!P85</f>
        <v/>
      </c>
      <c r="AH44" s="134" t="e">
        <f>Tableau!Q84</f>
        <v>#N/A</v>
      </c>
      <c r="AI44" s="181">
        <f>Tableau!R84</f>
        <v>0</v>
      </c>
      <c r="AJ44" s="177">
        <f>Tableau!N84</f>
        <v>0</v>
      </c>
    </row>
    <row r="45" spans="1:36" ht="16.5">
      <c r="A45" s="176">
        <f>Tableau!A86</f>
        <v>0</v>
      </c>
      <c r="B45" s="134" t="str">
        <f>Tableau!B86</f>
        <v/>
      </c>
      <c r="C45" s="134" t="str">
        <f>Tableau!D86</f>
        <v>Français</v>
      </c>
      <c r="D45" s="134" t="str">
        <f>Tableau!F87</f>
        <v/>
      </c>
      <c r="E45" s="134" t="str">
        <f>Tableau!H87</f>
        <v/>
      </c>
      <c r="F45" s="134" t="str">
        <f>Tableau!I87</f>
        <v/>
      </c>
      <c r="G45" s="177">
        <f>Tableau!K86</f>
        <v>0</v>
      </c>
      <c r="H45" s="178" t="e">
        <f>IF(OR(AND($D45="V03",LEFT(C45,8)&lt;&gt;"Commande"),$F45="vBE", $F45="vBH",$F45="vBI",$F45="vBJ"),"",VLOOKUP('Créa NOM (col B)'!O85,'Données stock-transp'!A:D,4,0))</f>
        <v>#N/A</v>
      </c>
      <c r="I45" s="134" t="str">
        <f>Tableau!L87</f>
        <v/>
      </c>
      <c r="J45" s="179"/>
      <c r="K45" s="178" t="e">
        <f>IF(OR(AND($D45="HAN",LEFT(C45,8)&lt;&gt;"Commande"),$F45="HBE", $F45="HBH",$F45="HBI",$F45="HBJ"),"",VLOOKUP('Créa NOM (col B)'!O85,'Données stock-transp'!A:E,5,0))</f>
        <v>#N/A</v>
      </c>
      <c r="L45" s="178" t="e">
        <f>IF(OR(AND($D45="HAN",LEFT(C45,8)&lt;&gt;"Commande"),$F45="HBE", $F45="HBH",$F45="HBI",$F45="HBJ"),"",VLOOKUP('Créa NOM (col B)'!O85,'Données stock-transp'!A:F,6,0))</f>
        <v>#N/A</v>
      </c>
      <c r="M45" s="180">
        <f>'Créa NOM (col B)'!G85</f>
        <v>0</v>
      </c>
      <c r="N45" s="180"/>
      <c r="O45" s="180"/>
      <c r="P45" s="180"/>
      <c r="Q45" s="180"/>
      <c r="R45" s="180" t="e">
        <f t="shared" si="6"/>
        <v>#N/A</v>
      </c>
      <c r="S45" s="180" t="e">
        <f t="shared" si="7"/>
        <v>#N/A</v>
      </c>
      <c r="T45" s="180" t="e">
        <f t="shared" si="8"/>
        <v>#N/A</v>
      </c>
      <c r="U45" s="180" t="e">
        <f>'Rech Noms Hiér'!N45</f>
        <v>#N/A</v>
      </c>
      <c r="V45" s="180"/>
      <c r="W45" s="134" t="str">
        <f>Tableau!J87</f>
        <v/>
      </c>
      <c r="X45" s="180"/>
      <c r="Y45" s="179"/>
      <c r="Z45" s="179"/>
      <c r="AA45" s="179"/>
      <c r="AB45" s="179"/>
      <c r="AC45" s="178" t="e">
        <f>IF(AND($D45="HAN",LEFT(C45,8)&lt;&gt;"Commande"),"",VLOOKUP('Créa NOM (col B)'!O85,'Données stock-transp'!A:C,3,0))</f>
        <v>#N/A</v>
      </c>
      <c r="AD45" s="134" t="str">
        <f>Tableau!G87</f>
        <v/>
      </c>
      <c r="AE45" s="188" t="str">
        <f>Tableau!B87</f>
        <v>Ecrire le nom en anglais</v>
      </c>
      <c r="AF45" s="188" t="str">
        <f>Tableau!D87</f>
        <v>Anglais</v>
      </c>
      <c r="AG45" s="134" t="str">
        <f>Tableau!P87</f>
        <v/>
      </c>
      <c r="AH45" s="134" t="e">
        <f>Tableau!Q86</f>
        <v>#N/A</v>
      </c>
      <c r="AI45" s="181">
        <f>Tableau!R86</f>
        <v>0</v>
      </c>
      <c r="AJ45" s="177">
        <f>Tableau!N86</f>
        <v>0</v>
      </c>
    </row>
    <row r="46" spans="1:36" ht="16.5">
      <c r="A46" s="176">
        <f>Tableau!A88</f>
        <v>0</v>
      </c>
      <c r="B46" s="134" t="str">
        <f>Tableau!B88</f>
        <v/>
      </c>
      <c r="C46" s="134" t="str">
        <f>Tableau!D88</f>
        <v>Français</v>
      </c>
      <c r="D46" s="134" t="str">
        <f>Tableau!F89</f>
        <v/>
      </c>
      <c r="E46" s="134" t="str">
        <f>Tableau!H89</f>
        <v/>
      </c>
      <c r="F46" s="134" t="str">
        <f>Tableau!I89</f>
        <v/>
      </c>
      <c r="G46" s="177">
        <f>Tableau!K88</f>
        <v>0</v>
      </c>
      <c r="H46" s="178" t="e">
        <f>IF(OR(AND($D46="V03",LEFT(C46,8)&lt;&gt;"Commande"),$F46="vBE", $F46="vBH",$F46="vBI",$F46="vBJ"),"",VLOOKUP('Créa NOM (col B)'!O87,'Données stock-transp'!A:D,4,0))</f>
        <v>#N/A</v>
      </c>
      <c r="I46" s="134" t="str">
        <f>Tableau!L89</f>
        <v/>
      </c>
      <c r="J46" s="179"/>
      <c r="K46" s="178" t="e">
        <f>IF(OR(AND($D46="HAN",LEFT(C46,8)&lt;&gt;"Commande"),$F46="HBE", $F46="HBH",$F46="HBI",$F46="HBJ"),"",VLOOKUP('Créa NOM (col B)'!O87,'Données stock-transp'!A:E,5,0))</f>
        <v>#N/A</v>
      </c>
      <c r="L46" s="178" t="e">
        <f>IF(OR(AND($D46="HAN",LEFT(C46,8)&lt;&gt;"Commande"),$F46="HBE", $F46="HBH",$F46="HBI",$F46="HBJ"),"",VLOOKUP('Créa NOM (col B)'!O87,'Données stock-transp'!A:F,6,0))</f>
        <v>#N/A</v>
      </c>
      <c r="M46" s="180">
        <f>'Créa NOM (col B)'!G87</f>
        <v>0</v>
      </c>
      <c r="N46" s="180"/>
      <c r="O46" s="180"/>
      <c r="P46" s="180"/>
      <c r="Q46" s="180"/>
      <c r="R46" s="180" t="e">
        <f t="shared" si="6"/>
        <v>#N/A</v>
      </c>
      <c r="S46" s="180" t="e">
        <f t="shared" si="7"/>
        <v>#N/A</v>
      </c>
      <c r="T46" s="180" t="e">
        <f t="shared" si="8"/>
        <v>#N/A</v>
      </c>
      <c r="U46" s="180" t="e">
        <f>'Rech Noms Hiér'!N46</f>
        <v>#N/A</v>
      </c>
      <c r="V46" s="180"/>
      <c r="W46" s="134" t="str">
        <f>Tableau!J89</f>
        <v/>
      </c>
      <c r="X46" s="180"/>
      <c r="Y46" s="179"/>
      <c r="Z46" s="179"/>
      <c r="AA46" s="179"/>
      <c r="AB46" s="179"/>
      <c r="AC46" s="178" t="e">
        <f>IF(AND($D46="HAN",LEFT(C46,8)&lt;&gt;"Commande"),"",VLOOKUP('Créa NOM (col B)'!O87,'Données stock-transp'!A:C,3,0))</f>
        <v>#N/A</v>
      </c>
      <c r="AD46" s="134" t="str">
        <f>Tableau!G89</f>
        <v/>
      </c>
      <c r="AE46" s="188" t="str">
        <f>Tableau!B89</f>
        <v>Ecrire le nom en anglais</v>
      </c>
      <c r="AF46" s="188" t="str">
        <f>Tableau!D89</f>
        <v>Anglais</v>
      </c>
      <c r="AG46" s="134" t="str">
        <f>Tableau!P89</f>
        <v/>
      </c>
      <c r="AH46" s="134" t="e">
        <f>Tableau!Q88</f>
        <v>#N/A</v>
      </c>
      <c r="AI46" s="181">
        <f>Tableau!R88</f>
        <v>0</v>
      </c>
      <c r="AJ46" s="177">
        <f>Tableau!N88</f>
        <v>0</v>
      </c>
    </row>
  </sheetData>
  <sheetProtection selectLockedCells="1"/>
  <dataConsolidate>
    <dataRefs count="1">
      <dataRef ref="C1:C1048576" sheet="Validation des données"/>
    </dataRefs>
  </dataConsolidate>
  <conditionalFormatting sqref="B2:B1048576">
    <cfRule type="cellIs" dxfId="81" priority="21" operator="equal">
      <formula>"Ecrire le nom en anglais"</formula>
    </cfRule>
  </conditionalFormatting>
  <conditionalFormatting sqref="C2:C1048576">
    <cfRule type="cellIs" dxfId="80" priority="15" operator="equal">
      <formula>"Anglais"</formula>
    </cfRule>
    <cfRule type="cellIs" dxfId="79" priority="16" operator="equal">
      <formula>"Français"</formula>
    </cfRule>
  </conditionalFormatting>
  <conditionalFormatting sqref="B1">
    <cfRule type="cellIs" dxfId="78" priority="14" operator="equal">
      <formula>"Ecrire le nom en anglais"</formula>
    </cfRule>
  </conditionalFormatting>
  <conditionalFormatting sqref="C1">
    <cfRule type="cellIs" dxfId="77" priority="13" operator="equal">
      <formula>"Ecrire le nom en anglais"</formula>
    </cfRule>
  </conditionalFormatting>
  <conditionalFormatting sqref="AE3">
    <cfRule type="cellIs" dxfId="76" priority="12" operator="equal">
      <formula>"Ecrire le nom en anglais"</formula>
    </cfRule>
  </conditionalFormatting>
  <conditionalFormatting sqref="AF3">
    <cfRule type="cellIs" dxfId="75" priority="10" operator="equal">
      <formula>"Anglais"</formula>
    </cfRule>
    <cfRule type="cellIs" dxfId="74" priority="11" operator="equal">
      <formula>"Français"</formula>
    </cfRule>
  </conditionalFormatting>
  <printOptions horizontalCentered="1"/>
  <pageMargins left="0.23622047244094491" right="0.23622047244094491" top="0.55118110236220474" bottom="0.55118110236220474" header="0.31496062992125984" footer="0.31496062992125984"/>
  <pageSetup paperSize="9" scale="56" fitToHeight="0" orientation="landscape" r:id="rId1"/>
  <headerFooter>
    <oddHeader>&amp;C&amp;F&amp;R&amp;D</oddHeader>
    <oddFooter>&amp;LINF-F-004/R - &amp;A&amp;CDate d'application : 29/03/2019&amp;RPage &amp;P/&amp;N</oddFooter>
  </headerFooter>
  <ignoredErrors>
    <ignoredError sqref="AI4:AJ4" unlockedFormula="1"/>
  </ignoredError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5">
    <tabColor rgb="FFFF0000"/>
  </sheetPr>
  <dimension ref="A2:Q55"/>
  <sheetViews>
    <sheetView workbookViewId="0">
      <selection activeCell="E33" sqref="E33"/>
    </sheetView>
  </sheetViews>
  <sheetFormatPr baseColWidth="10" defaultRowHeight="13.5"/>
  <cols>
    <col min="2" max="2" width="11.42578125" style="9"/>
    <col min="4" max="5" width="11.42578125" style="9"/>
    <col min="6" max="6" width="11.42578125" customWidth="1"/>
    <col min="7" max="7" width="14" style="9" bestFit="1" customWidth="1"/>
    <col min="8" max="8" width="5" style="9" customWidth="1"/>
    <col min="9" max="9" width="14" style="9" bestFit="1" customWidth="1"/>
    <col min="10" max="10" width="12.42578125" style="9" customWidth="1"/>
    <col min="11" max="11" width="13" style="9" bestFit="1" customWidth="1"/>
    <col min="12" max="12" width="13" style="9" customWidth="1"/>
    <col min="13" max="13" width="12.5703125" style="36" bestFit="1" customWidth="1"/>
    <col min="14" max="14" width="11.42578125" style="190"/>
    <col min="16" max="16" width="12.140625" bestFit="1" customWidth="1"/>
    <col min="18" max="18" width="3.140625" customWidth="1"/>
  </cols>
  <sheetData>
    <row r="2" spans="1:17" ht="15.75">
      <c r="A2" t="s">
        <v>2885</v>
      </c>
      <c r="E2" s="9" t="s">
        <v>2898</v>
      </c>
      <c r="F2" t="s">
        <v>82</v>
      </c>
      <c r="G2" s="9" t="s">
        <v>898</v>
      </c>
      <c r="I2" s="9" t="s">
        <v>2921</v>
      </c>
      <c r="J2" s="9" t="s">
        <v>2922</v>
      </c>
      <c r="K2" s="9" t="s">
        <v>2923</v>
      </c>
      <c r="L2" s="9" t="s">
        <v>2925</v>
      </c>
      <c r="M2" s="36" t="s">
        <v>2924</v>
      </c>
      <c r="N2" s="190" t="s">
        <v>2886</v>
      </c>
      <c r="P2" s="189" t="s">
        <v>239</v>
      </c>
      <c r="Q2" s="189" t="s">
        <v>2913</v>
      </c>
    </row>
    <row r="3" spans="1:17" ht="15.75">
      <c r="P3" s="189" t="s">
        <v>92</v>
      </c>
      <c r="Q3" s="189" t="s">
        <v>2913</v>
      </c>
    </row>
    <row r="4" spans="1:17" ht="15.75">
      <c r="A4" s="9">
        <f>'Créa NOM (col B)'!A3</f>
        <v>0</v>
      </c>
      <c r="B4" s="9">
        <f>'Créa NOM (col B)'!B3</f>
        <v>0</v>
      </c>
      <c r="C4" s="9">
        <f>'Créa NOM (col B)'!C3</f>
        <v>0</v>
      </c>
      <c r="D4" s="9">
        <f>IF(OR(E4="VBH",E4="VBG"),VLOOKUP(C4,$P$1:$Q$17,2,0),C4)</f>
        <v>0</v>
      </c>
      <c r="E4" s="9" t="str">
        <f>Tableau!I5</f>
        <v/>
      </c>
      <c r="F4" s="9" t="str">
        <f>Tableau!J5</f>
        <v/>
      </c>
      <c r="G4" s="9" t="str">
        <f>Tableau!H5</f>
        <v/>
      </c>
      <c r="I4" s="9" t="str">
        <f t="shared" ref="I4:I35" si="0">CONCATENATE(A4,IF(B4=0,"",CONCATENATE(" ",B4))," ",D4)</f>
        <v>0 0</v>
      </c>
      <c r="J4" s="9" t="str">
        <f t="shared" ref="J4:J35" si="1">CONCATENATE(A4,IF(B4=0,"",CONCATENATE(" ",B4))," ","AUT")</f>
        <v>0 AUT</v>
      </c>
      <c r="K4" s="9" t="str">
        <f t="shared" ref="K4:K35" si="2">CONCATENATE(A4,IF(B4=0,"",CONCATENATE(" ",B4))," ","DER")</f>
        <v>0 DER</v>
      </c>
      <c r="L4" s="9" t="str">
        <f t="shared" ref="L4:L35" si="3">IF(F4="v30",A4,"")</f>
        <v/>
      </c>
      <c r="M4" s="36" t="str">
        <f>UPPER(IF(OR(G4="VC2",E4="VBE",E4="VFA",E4="VFB",E4="vFE",E4="vFI"),J4,IF(OR(F4="v15",F4="V03",G4="va5"),K4,IF(AND(F4="V30",OR(E4="VBF",E4="VBG",E4="VBH")),L4,I4))))</f>
        <v>0 0</v>
      </c>
      <c r="N4" s="190" t="e">
        <f>VLOOKUP(M4,Hiérarchies!G:H,2,0)</f>
        <v>#N/A</v>
      </c>
      <c r="P4" s="189" t="s">
        <v>213</v>
      </c>
      <c r="Q4" s="189" t="s">
        <v>2914</v>
      </c>
    </row>
    <row r="5" spans="1:17" ht="15.75">
      <c r="A5" s="9">
        <f>'Créa NOM (col B)'!A5</f>
        <v>0</v>
      </c>
      <c r="B5" s="9">
        <f>'Créa NOM (col B)'!B5</f>
        <v>0</v>
      </c>
      <c r="C5" s="9">
        <f>'Créa NOM (col B)'!C5</f>
        <v>0</v>
      </c>
      <c r="D5" s="9">
        <f>IF(OR(E5="VBH",E5="VBG",E5="VBF"),VLOOKUP(C5,$P$1:$Q$17,2,0),C5)</f>
        <v>0</v>
      </c>
      <c r="E5" s="9" t="str">
        <f>Tableau!I7</f>
        <v/>
      </c>
      <c r="F5" s="9" t="str">
        <f>Tableau!J7</f>
        <v/>
      </c>
      <c r="G5" s="9" t="str">
        <f>Tableau!H7</f>
        <v/>
      </c>
      <c r="I5" s="9" t="str">
        <f t="shared" si="0"/>
        <v>0 0</v>
      </c>
      <c r="J5" s="9" t="str">
        <f t="shared" si="1"/>
        <v>0 AUT</v>
      </c>
      <c r="K5" s="9" t="str">
        <f t="shared" si="2"/>
        <v>0 DER</v>
      </c>
      <c r="L5" s="9" t="str">
        <f t="shared" si="3"/>
        <v/>
      </c>
      <c r="M5" s="36" t="str">
        <f t="shared" ref="M5:M16" si="4">UPPER(IF(OR(G5="VC2",E5="VBE",E5="VFA",E5="VFB",E5="vFE",E5="vFI"),J5,IF(OR(F5="v15",F5="V03",G5="va5"),K5,IF(AND(F5="V30",OR(E5="VBF",E5="VBG",E5="VBH")),L5,I5))))</f>
        <v>0 0</v>
      </c>
      <c r="N5" s="190" t="e">
        <f>VLOOKUP(M5,Hiérarchies!G:H,2,0)</f>
        <v>#N/A</v>
      </c>
      <c r="P5" s="189" t="s">
        <v>125</v>
      </c>
      <c r="Q5" s="189" t="s">
        <v>2914</v>
      </c>
    </row>
    <row r="6" spans="1:17" ht="15.75">
      <c r="A6" s="9">
        <f>'Créa NOM (col B)'!A7</f>
        <v>0</v>
      </c>
      <c r="B6" s="9">
        <f>'Créa NOM (col B)'!B7</f>
        <v>0</v>
      </c>
      <c r="C6" s="9">
        <f>'Créa NOM (col B)'!C7</f>
        <v>0</v>
      </c>
      <c r="D6" s="9">
        <f t="shared" ref="D6:D37" si="5">IF(OR(E6="VBH",E6="VBG"),VLOOKUP(C6,$P$1:$Q$17,2,0),C6)</f>
        <v>0</v>
      </c>
      <c r="E6" s="9" t="str">
        <f>Tableau!I9</f>
        <v/>
      </c>
      <c r="F6" s="9" t="str">
        <f>Tableau!J9</f>
        <v/>
      </c>
      <c r="G6" s="9" t="str">
        <f>Tableau!H9</f>
        <v/>
      </c>
      <c r="I6" s="9" t="str">
        <f t="shared" si="0"/>
        <v>0 0</v>
      </c>
      <c r="J6" s="9" t="str">
        <f t="shared" si="1"/>
        <v>0 AUT</v>
      </c>
      <c r="K6" s="9" t="str">
        <f t="shared" si="2"/>
        <v>0 DER</v>
      </c>
      <c r="L6" s="9" t="str">
        <f t="shared" si="3"/>
        <v/>
      </c>
      <c r="M6" s="36" t="str">
        <f t="shared" si="4"/>
        <v>0 0</v>
      </c>
      <c r="N6" s="190" t="e">
        <f>VLOOKUP(M6,Hiérarchies!G:H,2,0)</f>
        <v>#N/A</v>
      </c>
      <c r="P6" s="189" t="s">
        <v>187</v>
      </c>
      <c r="Q6" s="189" t="s">
        <v>2912</v>
      </c>
    </row>
    <row r="7" spans="1:17" ht="15.75">
      <c r="A7" s="9">
        <f>'Créa NOM (col B)'!A9</f>
        <v>0</v>
      </c>
      <c r="B7" s="9">
        <f>'Créa NOM (col B)'!B9</f>
        <v>0</v>
      </c>
      <c r="C7" s="9">
        <f>'Créa NOM (col B)'!C9</f>
        <v>0</v>
      </c>
      <c r="D7" s="9">
        <f t="shared" si="5"/>
        <v>0</v>
      </c>
      <c r="E7" s="9" t="str">
        <f>Tableau!I11</f>
        <v/>
      </c>
      <c r="F7" s="9" t="str">
        <f>Tableau!J11</f>
        <v/>
      </c>
      <c r="G7" s="9" t="str">
        <f>Tableau!H11</f>
        <v/>
      </c>
      <c r="I7" s="9" t="str">
        <f t="shared" si="0"/>
        <v>0 0</v>
      </c>
      <c r="J7" s="9" t="str">
        <f t="shared" si="1"/>
        <v>0 AUT</v>
      </c>
      <c r="K7" s="9" t="str">
        <f t="shared" si="2"/>
        <v>0 DER</v>
      </c>
      <c r="L7" s="9" t="str">
        <f t="shared" si="3"/>
        <v/>
      </c>
      <c r="M7" s="36" t="str">
        <f t="shared" si="4"/>
        <v>0 0</v>
      </c>
      <c r="N7" s="190" t="e">
        <f>VLOOKUP(M7,Hiérarchies!G:H,2,0)</f>
        <v>#N/A</v>
      </c>
      <c r="P7" s="189" t="s">
        <v>192</v>
      </c>
      <c r="Q7" s="189" t="s">
        <v>2912</v>
      </c>
    </row>
    <row r="8" spans="1:17" ht="15.75">
      <c r="A8" s="9">
        <f>'Créa NOM (col B)'!A11</f>
        <v>0</v>
      </c>
      <c r="B8" s="9">
        <f>'Créa NOM (col B)'!B11</f>
        <v>0</v>
      </c>
      <c r="C8" s="9">
        <f>'Créa NOM (col B)'!C11</f>
        <v>0</v>
      </c>
      <c r="D8" s="9">
        <f t="shared" si="5"/>
        <v>0</v>
      </c>
      <c r="E8" s="9" t="str">
        <f>Tableau!I13</f>
        <v/>
      </c>
      <c r="F8" s="9" t="str">
        <f>Tableau!J13</f>
        <v/>
      </c>
      <c r="G8" s="9" t="str">
        <f>Tableau!H13</f>
        <v/>
      </c>
      <c r="I8" s="9" t="str">
        <f t="shared" si="0"/>
        <v>0 0</v>
      </c>
      <c r="J8" s="9" t="str">
        <f t="shared" si="1"/>
        <v>0 AUT</v>
      </c>
      <c r="K8" s="9" t="str">
        <f t="shared" si="2"/>
        <v>0 DER</v>
      </c>
      <c r="L8" s="9" t="str">
        <f t="shared" si="3"/>
        <v/>
      </c>
      <c r="M8" s="36" t="str">
        <f t="shared" si="4"/>
        <v>0 0</v>
      </c>
      <c r="N8" s="190" t="e">
        <f>VLOOKUP(M8,Hiérarchies!G:H,2,0)</f>
        <v>#N/A</v>
      </c>
      <c r="P8" s="189" t="s">
        <v>233</v>
      </c>
      <c r="Q8" s="189" t="s">
        <v>2912</v>
      </c>
    </row>
    <row r="9" spans="1:17" ht="15.75">
      <c r="A9" s="9">
        <f>'Créa NOM (col B)'!A13</f>
        <v>0</v>
      </c>
      <c r="B9" s="9">
        <f>'Créa NOM (col B)'!B13</f>
        <v>0</v>
      </c>
      <c r="C9" s="9">
        <f>'Créa NOM (col B)'!C13</f>
        <v>0</v>
      </c>
      <c r="D9" s="9">
        <f t="shared" si="5"/>
        <v>0</v>
      </c>
      <c r="E9" s="9" t="str">
        <f>Tableau!I15</f>
        <v/>
      </c>
      <c r="F9" s="9" t="str">
        <f>Tableau!J15</f>
        <v/>
      </c>
      <c r="G9" s="9" t="str">
        <f>Tableau!H15</f>
        <v/>
      </c>
      <c r="I9" s="9" t="str">
        <f t="shared" si="0"/>
        <v>0 0</v>
      </c>
      <c r="J9" s="9" t="str">
        <f t="shared" si="1"/>
        <v>0 AUT</v>
      </c>
      <c r="K9" s="9" t="str">
        <f t="shared" si="2"/>
        <v>0 DER</v>
      </c>
      <c r="L9" s="9" t="str">
        <f t="shared" si="3"/>
        <v/>
      </c>
      <c r="M9" s="36" t="str">
        <f t="shared" si="4"/>
        <v>0 0</v>
      </c>
      <c r="N9" s="190" t="e">
        <f>VLOOKUP(M9,Hiérarchies!G:H,2,0)</f>
        <v>#N/A</v>
      </c>
      <c r="P9" s="189" t="s">
        <v>210</v>
      </c>
      <c r="Q9" s="189" t="s">
        <v>2915</v>
      </c>
    </row>
    <row r="10" spans="1:17" ht="15.75">
      <c r="A10" s="9">
        <f>'Créa NOM (col B)'!A15</f>
        <v>0</v>
      </c>
      <c r="B10" s="9">
        <f>'Créa NOM (col B)'!B15</f>
        <v>0</v>
      </c>
      <c r="C10" s="9">
        <f>'Créa NOM (col B)'!C15</f>
        <v>0</v>
      </c>
      <c r="D10" s="9">
        <f t="shared" si="5"/>
        <v>0</v>
      </c>
      <c r="E10" s="9" t="str">
        <f>Tableau!I17</f>
        <v/>
      </c>
      <c r="F10" s="9" t="str">
        <f>Tableau!J17</f>
        <v/>
      </c>
      <c r="G10" s="9" t="str">
        <f>Tableau!H17</f>
        <v/>
      </c>
      <c r="I10" s="9" t="str">
        <f t="shared" si="0"/>
        <v>0 0</v>
      </c>
      <c r="J10" s="9" t="str">
        <f t="shared" si="1"/>
        <v>0 AUT</v>
      </c>
      <c r="K10" s="9" t="str">
        <f t="shared" si="2"/>
        <v>0 DER</v>
      </c>
      <c r="L10" s="9" t="str">
        <f t="shared" si="3"/>
        <v/>
      </c>
      <c r="M10" s="36" t="str">
        <f t="shared" si="4"/>
        <v>0 0</v>
      </c>
      <c r="N10" s="190" t="e">
        <f>VLOOKUP(M10,Hiérarchies!G:H,2,0)</f>
        <v>#N/A</v>
      </c>
      <c r="P10" s="189" t="s">
        <v>97</v>
      </c>
      <c r="Q10" s="189" t="s">
        <v>2915</v>
      </c>
    </row>
    <row r="11" spans="1:17" ht="15.75">
      <c r="A11" s="9">
        <f>'Créa NOM (col B)'!A17</f>
        <v>0</v>
      </c>
      <c r="B11" s="9">
        <f>'Créa NOM (col B)'!B17</f>
        <v>0</v>
      </c>
      <c r="C11" s="9">
        <f>'Créa NOM (col B)'!C17</f>
        <v>0</v>
      </c>
      <c r="D11" s="9">
        <f t="shared" si="5"/>
        <v>0</v>
      </c>
      <c r="E11" s="9" t="str">
        <f>Tableau!I19</f>
        <v/>
      </c>
      <c r="F11" s="9" t="str">
        <f>Tableau!J19</f>
        <v/>
      </c>
      <c r="G11" s="9" t="str">
        <f>Tableau!H19</f>
        <v/>
      </c>
      <c r="I11" s="9" t="str">
        <f t="shared" si="0"/>
        <v>0 0</v>
      </c>
      <c r="J11" s="9" t="str">
        <f t="shared" si="1"/>
        <v>0 AUT</v>
      </c>
      <c r="K11" s="9" t="str">
        <f t="shared" si="2"/>
        <v>0 DER</v>
      </c>
      <c r="L11" s="9" t="str">
        <f t="shared" si="3"/>
        <v/>
      </c>
      <c r="M11" s="36" t="str">
        <f t="shared" si="4"/>
        <v>0 0</v>
      </c>
      <c r="N11" s="190" t="e">
        <f>VLOOKUP(M11,Hiérarchies!G:H,2,0)</f>
        <v>#N/A</v>
      </c>
      <c r="P11" s="189" t="s">
        <v>147</v>
      </c>
      <c r="Q11" s="189" t="s">
        <v>2915</v>
      </c>
    </row>
    <row r="12" spans="1:17">
      <c r="A12" s="9">
        <f>'Créa NOM (col B)'!A19</f>
        <v>0</v>
      </c>
      <c r="B12" s="9">
        <f>'Créa NOM (col B)'!B19</f>
        <v>0</v>
      </c>
      <c r="C12" s="9">
        <f>'Créa NOM (col B)'!C19</f>
        <v>0</v>
      </c>
      <c r="D12" s="9">
        <f t="shared" si="5"/>
        <v>0</v>
      </c>
      <c r="E12" s="9" t="str">
        <f>Tableau!I21</f>
        <v/>
      </c>
      <c r="F12" s="9" t="str">
        <f>Tableau!J21</f>
        <v/>
      </c>
      <c r="G12" s="9" t="str">
        <f>Tableau!H21</f>
        <v/>
      </c>
      <c r="I12" s="9" t="str">
        <f t="shared" si="0"/>
        <v>0 0</v>
      </c>
      <c r="J12" s="9" t="str">
        <f t="shared" si="1"/>
        <v>0 AUT</v>
      </c>
      <c r="K12" s="9" t="str">
        <f t="shared" si="2"/>
        <v>0 DER</v>
      </c>
      <c r="L12" s="9" t="str">
        <f t="shared" si="3"/>
        <v/>
      </c>
      <c r="M12" s="36" t="str">
        <f t="shared" si="4"/>
        <v>0 0</v>
      </c>
      <c r="N12" s="190" t="e">
        <f>VLOOKUP(M12,Hiérarchies!G:H,2,0)</f>
        <v>#N/A</v>
      </c>
    </row>
    <row r="13" spans="1:17">
      <c r="A13" s="9">
        <f>'Créa NOM (col B)'!A21</f>
        <v>0</v>
      </c>
      <c r="B13" s="9">
        <f>'Créa NOM (col B)'!B21</f>
        <v>0</v>
      </c>
      <c r="C13" s="9">
        <f>'Créa NOM (col B)'!C21</f>
        <v>0</v>
      </c>
      <c r="D13" s="9">
        <f t="shared" si="5"/>
        <v>0</v>
      </c>
      <c r="E13" s="9" t="str">
        <f>Tableau!I23</f>
        <v/>
      </c>
      <c r="F13" s="9" t="str">
        <f>Tableau!J23</f>
        <v/>
      </c>
      <c r="G13" s="9" t="str">
        <f>Tableau!H23</f>
        <v/>
      </c>
      <c r="I13" s="9" t="str">
        <f t="shared" si="0"/>
        <v>0 0</v>
      </c>
      <c r="J13" s="9" t="str">
        <f t="shared" si="1"/>
        <v>0 AUT</v>
      </c>
      <c r="K13" s="9" t="str">
        <f t="shared" si="2"/>
        <v>0 DER</v>
      </c>
      <c r="L13" s="9" t="str">
        <f t="shared" si="3"/>
        <v/>
      </c>
      <c r="M13" s="36" t="str">
        <f t="shared" si="4"/>
        <v>0 0</v>
      </c>
      <c r="N13" s="190" t="e">
        <f>VLOOKUP(M13,Hiérarchies!G:H,2,0)</f>
        <v>#N/A</v>
      </c>
    </row>
    <row r="14" spans="1:17">
      <c r="A14" s="9">
        <f>'Créa NOM (col B)'!A23</f>
        <v>0</v>
      </c>
      <c r="B14" s="9">
        <f>'Créa NOM (col B)'!B23</f>
        <v>0</v>
      </c>
      <c r="C14" s="9">
        <f>'Créa NOM (col B)'!C23</f>
        <v>0</v>
      </c>
      <c r="D14" s="9">
        <f t="shared" si="5"/>
        <v>0</v>
      </c>
      <c r="E14" s="9" t="str">
        <f>Tableau!I25</f>
        <v/>
      </c>
      <c r="F14" s="9" t="str">
        <f>Tableau!J25</f>
        <v/>
      </c>
      <c r="G14" s="9" t="str">
        <f>Tableau!H25</f>
        <v/>
      </c>
      <c r="I14" s="9" t="str">
        <f t="shared" si="0"/>
        <v>0 0</v>
      </c>
      <c r="J14" s="9" t="str">
        <f t="shared" si="1"/>
        <v>0 AUT</v>
      </c>
      <c r="K14" s="9" t="str">
        <f t="shared" si="2"/>
        <v>0 DER</v>
      </c>
      <c r="L14" s="9" t="str">
        <f t="shared" si="3"/>
        <v/>
      </c>
      <c r="M14" s="36" t="str">
        <f t="shared" si="4"/>
        <v>0 0</v>
      </c>
      <c r="N14" s="190" t="e">
        <f>VLOOKUP(M14,Hiérarchies!G:H,2,0)</f>
        <v>#N/A</v>
      </c>
    </row>
    <row r="15" spans="1:17">
      <c r="A15" s="9">
        <f>'Créa NOM (col B)'!A25</f>
        <v>0</v>
      </c>
      <c r="B15" s="9">
        <f>'Créa NOM (col B)'!B25</f>
        <v>0</v>
      </c>
      <c r="C15" s="9">
        <f>'Créa NOM (col B)'!C25</f>
        <v>0</v>
      </c>
      <c r="D15" s="9">
        <f t="shared" si="5"/>
        <v>0</v>
      </c>
      <c r="E15" s="9" t="str">
        <f>Tableau!I27</f>
        <v/>
      </c>
      <c r="F15" s="9" t="str">
        <f>Tableau!J27</f>
        <v/>
      </c>
      <c r="G15" s="9" t="str">
        <f>Tableau!H27</f>
        <v/>
      </c>
      <c r="I15" s="9" t="str">
        <f t="shared" si="0"/>
        <v>0 0</v>
      </c>
      <c r="J15" s="9" t="str">
        <f t="shared" si="1"/>
        <v>0 AUT</v>
      </c>
      <c r="K15" s="9" t="str">
        <f t="shared" si="2"/>
        <v>0 DER</v>
      </c>
      <c r="L15" s="9" t="str">
        <f t="shared" si="3"/>
        <v/>
      </c>
      <c r="M15" s="36" t="str">
        <f t="shared" si="4"/>
        <v>0 0</v>
      </c>
      <c r="N15" s="190" t="e">
        <f>VLOOKUP(M15,Hiérarchies!G:H,2,0)</f>
        <v>#N/A</v>
      </c>
    </row>
    <row r="16" spans="1:17">
      <c r="A16" s="9">
        <f>'Créa NOM (col B)'!A27</f>
        <v>0</v>
      </c>
      <c r="B16" s="9">
        <f>'Créa NOM (col B)'!B27</f>
        <v>0</v>
      </c>
      <c r="C16" s="9">
        <f>'Créa NOM (col B)'!C27</f>
        <v>0</v>
      </c>
      <c r="D16" s="9">
        <f t="shared" si="5"/>
        <v>0</v>
      </c>
      <c r="E16" s="9" t="str">
        <f>Tableau!I29</f>
        <v/>
      </c>
      <c r="F16" s="9" t="str">
        <f>Tableau!J29</f>
        <v/>
      </c>
      <c r="G16" s="9" t="str">
        <f>Tableau!H29</f>
        <v/>
      </c>
      <c r="I16" s="9" t="str">
        <f t="shared" si="0"/>
        <v>0 0</v>
      </c>
      <c r="J16" s="9" t="str">
        <f t="shared" si="1"/>
        <v>0 AUT</v>
      </c>
      <c r="K16" s="9" t="str">
        <f t="shared" si="2"/>
        <v>0 DER</v>
      </c>
      <c r="L16" s="9" t="str">
        <f t="shared" si="3"/>
        <v/>
      </c>
      <c r="M16" s="36" t="str">
        <f t="shared" si="4"/>
        <v>0 0</v>
      </c>
      <c r="N16" s="190" t="e">
        <f>VLOOKUP(M16,Hiérarchies!G:H,2,0)</f>
        <v>#N/A</v>
      </c>
    </row>
    <row r="17" spans="1:14">
      <c r="A17" s="9">
        <f>'Créa NOM (col B)'!A29</f>
        <v>0</v>
      </c>
      <c r="B17" s="9">
        <f>'Créa NOM (col B)'!B29</f>
        <v>0</v>
      </c>
      <c r="C17" s="9">
        <f>'Créa NOM (col B)'!C29</f>
        <v>0</v>
      </c>
      <c r="D17" s="9">
        <f t="shared" si="5"/>
        <v>0</v>
      </c>
      <c r="E17" s="9" t="str">
        <f>Tableau!I31</f>
        <v/>
      </c>
      <c r="F17" s="9" t="str">
        <f>Tableau!J31</f>
        <v/>
      </c>
      <c r="G17" s="9" t="str">
        <f>Tableau!H31</f>
        <v/>
      </c>
      <c r="I17" s="9" t="str">
        <f t="shared" si="0"/>
        <v>0 0</v>
      </c>
      <c r="J17" s="9" t="str">
        <f t="shared" si="1"/>
        <v>0 AUT</v>
      </c>
      <c r="K17" s="9" t="str">
        <f t="shared" si="2"/>
        <v>0 DER</v>
      </c>
      <c r="L17" s="9" t="str">
        <f t="shared" si="3"/>
        <v/>
      </c>
      <c r="M17" s="36" t="str">
        <f t="shared" ref="M17:M29" si="6">UPPER(IF(OR(G17="VC2",E17="VBE",E17="VFA",E17="VFB",E17="vFE",E17="vFI"),J17,IF(OR(F17="v15",F17="V03",G17="va5"),K17,IF(AND(F17="V30",OR(E17="VBF",E17="VBG",E17="VBH")),L17,I17))))</f>
        <v>0 0</v>
      </c>
      <c r="N17" s="190" t="e">
        <f>VLOOKUP(M17,Hiérarchies!G:H,2,0)</f>
        <v>#N/A</v>
      </c>
    </row>
    <row r="18" spans="1:14">
      <c r="A18" s="9">
        <f>'Créa NOM (col B)'!A31</f>
        <v>0</v>
      </c>
      <c r="B18" s="9">
        <f>'Créa NOM (col B)'!B31</f>
        <v>0</v>
      </c>
      <c r="C18" s="9">
        <f>'Créa NOM (col B)'!C31</f>
        <v>0</v>
      </c>
      <c r="D18" s="9">
        <f t="shared" si="5"/>
        <v>0</v>
      </c>
      <c r="E18" s="9" t="str">
        <f>Tableau!I33</f>
        <v/>
      </c>
      <c r="F18" s="9" t="str">
        <f>Tableau!J33</f>
        <v/>
      </c>
      <c r="G18" s="9" t="str">
        <f>Tableau!H33</f>
        <v/>
      </c>
      <c r="I18" s="9" t="str">
        <f t="shared" si="0"/>
        <v>0 0</v>
      </c>
      <c r="J18" s="9" t="str">
        <f t="shared" si="1"/>
        <v>0 AUT</v>
      </c>
      <c r="K18" s="9" t="str">
        <f t="shared" si="2"/>
        <v>0 DER</v>
      </c>
      <c r="L18" s="9" t="str">
        <f t="shared" si="3"/>
        <v/>
      </c>
      <c r="M18" s="36" t="str">
        <f t="shared" si="6"/>
        <v>0 0</v>
      </c>
      <c r="N18" s="190" t="e">
        <f>VLOOKUP(M18,Hiérarchies!G:H,2,0)</f>
        <v>#N/A</v>
      </c>
    </row>
    <row r="19" spans="1:14">
      <c r="A19" s="9">
        <f>'Créa NOM (col B)'!A33</f>
        <v>0</v>
      </c>
      <c r="B19" s="9">
        <f>'Créa NOM (col B)'!B33</f>
        <v>0</v>
      </c>
      <c r="C19" s="9">
        <f>'Créa NOM (col B)'!C33</f>
        <v>0</v>
      </c>
      <c r="D19" s="9">
        <f t="shared" si="5"/>
        <v>0</v>
      </c>
      <c r="E19" s="9" t="str">
        <f>Tableau!I35</f>
        <v/>
      </c>
      <c r="F19" s="9" t="str">
        <f>Tableau!J35</f>
        <v/>
      </c>
      <c r="G19" s="9" t="str">
        <f>Tableau!H35</f>
        <v/>
      </c>
      <c r="I19" s="9" t="str">
        <f t="shared" si="0"/>
        <v>0 0</v>
      </c>
      <c r="J19" s="9" t="str">
        <f t="shared" si="1"/>
        <v>0 AUT</v>
      </c>
      <c r="K19" s="9" t="str">
        <f t="shared" si="2"/>
        <v>0 DER</v>
      </c>
      <c r="L19" s="9" t="str">
        <f t="shared" si="3"/>
        <v/>
      </c>
      <c r="M19" s="36" t="str">
        <f t="shared" si="6"/>
        <v>0 0</v>
      </c>
      <c r="N19" s="190" t="e">
        <f>VLOOKUP(M19,Hiérarchies!G:H,2,0)</f>
        <v>#N/A</v>
      </c>
    </row>
    <row r="20" spans="1:14">
      <c r="A20" s="9">
        <f>'Créa NOM (col B)'!A35</f>
        <v>0</v>
      </c>
      <c r="B20" s="9">
        <f>'Créa NOM (col B)'!B35</f>
        <v>0</v>
      </c>
      <c r="C20" s="9">
        <f>'Créa NOM (col B)'!C35</f>
        <v>0</v>
      </c>
      <c r="D20" s="9">
        <f t="shared" si="5"/>
        <v>0</v>
      </c>
      <c r="E20" s="9" t="str">
        <f>Tableau!I37</f>
        <v/>
      </c>
      <c r="F20" s="9" t="str">
        <f>Tableau!J37</f>
        <v/>
      </c>
      <c r="G20" s="9" t="str">
        <f>Tableau!H37</f>
        <v/>
      </c>
      <c r="I20" s="9" t="str">
        <f t="shared" si="0"/>
        <v>0 0</v>
      </c>
      <c r="J20" s="9" t="str">
        <f t="shared" si="1"/>
        <v>0 AUT</v>
      </c>
      <c r="K20" s="9" t="str">
        <f t="shared" si="2"/>
        <v>0 DER</v>
      </c>
      <c r="L20" s="9" t="str">
        <f t="shared" si="3"/>
        <v/>
      </c>
      <c r="M20" s="36" t="str">
        <f t="shared" si="6"/>
        <v>0 0</v>
      </c>
      <c r="N20" s="190" t="e">
        <f>VLOOKUP(M20,Hiérarchies!G:H,2,0)</f>
        <v>#N/A</v>
      </c>
    </row>
    <row r="21" spans="1:14">
      <c r="A21" s="9">
        <f>'Créa NOM (col B)'!A37</f>
        <v>0</v>
      </c>
      <c r="B21" s="9">
        <f>'Créa NOM (col B)'!B37</f>
        <v>0</v>
      </c>
      <c r="C21" s="9">
        <f>'Créa NOM (col B)'!C37</f>
        <v>0</v>
      </c>
      <c r="D21" s="9">
        <f t="shared" si="5"/>
        <v>0</v>
      </c>
      <c r="E21" s="9" t="str">
        <f>Tableau!I39</f>
        <v/>
      </c>
      <c r="F21" s="9" t="str">
        <f>Tableau!J39</f>
        <v/>
      </c>
      <c r="G21" s="9" t="str">
        <f>Tableau!H39</f>
        <v/>
      </c>
      <c r="I21" s="9" t="str">
        <f t="shared" si="0"/>
        <v>0 0</v>
      </c>
      <c r="J21" s="9" t="str">
        <f t="shared" si="1"/>
        <v>0 AUT</v>
      </c>
      <c r="K21" s="9" t="str">
        <f t="shared" si="2"/>
        <v>0 DER</v>
      </c>
      <c r="L21" s="9" t="str">
        <f t="shared" si="3"/>
        <v/>
      </c>
      <c r="M21" s="36" t="str">
        <f t="shared" si="6"/>
        <v>0 0</v>
      </c>
      <c r="N21" s="190" t="e">
        <f>VLOOKUP(M21,Hiérarchies!G:H,2,0)</f>
        <v>#N/A</v>
      </c>
    </row>
    <row r="22" spans="1:14">
      <c r="A22" s="9">
        <f>'Créa NOM (col B)'!A39</f>
        <v>0</v>
      </c>
      <c r="B22" s="9">
        <f>'Créa NOM (col B)'!B39</f>
        <v>0</v>
      </c>
      <c r="C22" s="9">
        <f>'Créa NOM (col B)'!C39</f>
        <v>0</v>
      </c>
      <c r="D22" s="9">
        <f t="shared" si="5"/>
        <v>0</v>
      </c>
      <c r="E22" s="9" t="str">
        <f>Tableau!I41</f>
        <v/>
      </c>
      <c r="F22" s="9" t="str">
        <f>Tableau!J41</f>
        <v/>
      </c>
      <c r="G22" s="9" t="str">
        <f>Tableau!H41</f>
        <v/>
      </c>
      <c r="I22" s="9" t="str">
        <f t="shared" si="0"/>
        <v>0 0</v>
      </c>
      <c r="J22" s="9" t="str">
        <f t="shared" si="1"/>
        <v>0 AUT</v>
      </c>
      <c r="K22" s="9" t="str">
        <f t="shared" si="2"/>
        <v>0 DER</v>
      </c>
      <c r="L22" s="9" t="str">
        <f t="shared" si="3"/>
        <v/>
      </c>
      <c r="M22" s="36" t="str">
        <f t="shared" si="6"/>
        <v>0 0</v>
      </c>
      <c r="N22" s="190" t="e">
        <f>VLOOKUP(M22,Hiérarchies!G:H,2,0)</f>
        <v>#N/A</v>
      </c>
    </row>
    <row r="23" spans="1:14">
      <c r="A23" s="9">
        <f>'Créa NOM (col B)'!A41</f>
        <v>0</v>
      </c>
      <c r="B23" s="9">
        <f>'Créa NOM (col B)'!B41</f>
        <v>0</v>
      </c>
      <c r="C23" s="9">
        <f>'Créa NOM (col B)'!C41</f>
        <v>0</v>
      </c>
      <c r="D23" s="9">
        <f t="shared" si="5"/>
        <v>0</v>
      </c>
      <c r="E23" s="9" t="str">
        <f>Tableau!I43</f>
        <v/>
      </c>
      <c r="F23" s="9" t="str">
        <f>Tableau!J43</f>
        <v/>
      </c>
      <c r="G23" s="9" t="str">
        <f>Tableau!H43</f>
        <v/>
      </c>
      <c r="I23" s="9" t="str">
        <f t="shared" si="0"/>
        <v>0 0</v>
      </c>
      <c r="J23" s="9" t="str">
        <f t="shared" si="1"/>
        <v>0 AUT</v>
      </c>
      <c r="K23" s="9" t="str">
        <f t="shared" si="2"/>
        <v>0 DER</v>
      </c>
      <c r="L23" s="9" t="str">
        <f t="shared" si="3"/>
        <v/>
      </c>
      <c r="M23" s="36" t="str">
        <f t="shared" si="6"/>
        <v>0 0</v>
      </c>
      <c r="N23" s="190" t="e">
        <f>VLOOKUP(M23,Hiérarchies!G:H,2,0)</f>
        <v>#N/A</v>
      </c>
    </row>
    <row r="24" spans="1:14">
      <c r="A24" s="9">
        <f>'Créa NOM (col B)'!A43</f>
        <v>0</v>
      </c>
      <c r="B24" s="9">
        <f>'Créa NOM (col B)'!B43</f>
        <v>0</v>
      </c>
      <c r="C24" s="9">
        <f>'Créa NOM (col B)'!C43</f>
        <v>0</v>
      </c>
      <c r="D24" s="9">
        <f t="shared" si="5"/>
        <v>0</v>
      </c>
      <c r="E24" s="9" t="str">
        <f>Tableau!I45</f>
        <v/>
      </c>
      <c r="F24" s="9" t="str">
        <f>Tableau!J45</f>
        <v/>
      </c>
      <c r="G24" s="9" t="str">
        <f>Tableau!H45</f>
        <v/>
      </c>
      <c r="I24" s="9" t="str">
        <f t="shared" si="0"/>
        <v>0 0</v>
      </c>
      <c r="J24" s="9" t="str">
        <f t="shared" si="1"/>
        <v>0 AUT</v>
      </c>
      <c r="K24" s="9" t="str">
        <f t="shared" si="2"/>
        <v>0 DER</v>
      </c>
      <c r="L24" s="9" t="str">
        <f t="shared" si="3"/>
        <v/>
      </c>
      <c r="M24" s="36" t="str">
        <f t="shared" si="6"/>
        <v>0 0</v>
      </c>
      <c r="N24" s="190" t="e">
        <f>VLOOKUP(M24,Hiérarchies!G:H,2,0)</f>
        <v>#N/A</v>
      </c>
    </row>
    <row r="25" spans="1:14">
      <c r="A25" s="9">
        <f>'Créa NOM (col B)'!A45</f>
        <v>0</v>
      </c>
      <c r="B25" s="9">
        <f>'Créa NOM (col B)'!B45</f>
        <v>0</v>
      </c>
      <c r="C25" s="9">
        <f>'Créa NOM (col B)'!C45</f>
        <v>0</v>
      </c>
      <c r="D25" s="9">
        <f t="shared" si="5"/>
        <v>0</v>
      </c>
      <c r="E25" s="9" t="str">
        <f>Tableau!I47</f>
        <v/>
      </c>
      <c r="F25" s="9" t="str">
        <f>Tableau!J47</f>
        <v/>
      </c>
      <c r="G25" s="9" t="str">
        <f>Tableau!H47</f>
        <v/>
      </c>
      <c r="I25" s="9" t="str">
        <f t="shared" si="0"/>
        <v>0 0</v>
      </c>
      <c r="J25" s="9" t="str">
        <f t="shared" si="1"/>
        <v>0 AUT</v>
      </c>
      <c r="K25" s="9" t="str">
        <f t="shared" si="2"/>
        <v>0 DER</v>
      </c>
      <c r="L25" s="9" t="str">
        <f t="shared" si="3"/>
        <v/>
      </c>
      <c r="M25" s="36" t="str">
        <f t="shared" si="6"/>
        <v>0 0</v>
      </c>
      <c r="N25" s="190" t="e">
        <f>VLOOKUP(M25,Hiérarchies!G:H,2,0)</f>
        <v>#N/A</v>
      </c>
    </row>
    <row r="26" spans="1:14">
      <c r="A26" s="9">
        <f>'Créa NOM (col B)'!A47</f>
        <v>0</v>
      </c>
      <c r="B26" s="9">
        <f>'Créa NOM (col B)'!B47</f>
        <v>0</v>
      </c>
      <c r="C26" s="9">
        <f>'Créa NOM (col B)'!C47</f>
        <v>0</v>
      </c>
      <c r="D26" s="9">
        <f t="shared" si="5"/>
        <v>0</v>
      </c>
      <c r="E26" s="9" t="str">
        <f>Tableau!I49</f>
        <v/>
      </c>
      <c r="F26" s="9" t="str">
        <f>Tableau!J49</f>
        <v/>
      </c>
      <c r="G26" s="9" t="str">
        <f>Tableau!H49</f>
        <v/>
      </c>
      <c r="I26" s="9" t="str">
        <f t="shared" si="0"/>
        <v>0 0</v>
      </c>
      <c r="J26" s="9" t="str">
        <f t="shared" si="1"/>
        <v>0 AUT</v>
      </c>
      <c r="K26" s="9" t="str">
        <f t="shared" si="2"/>
        <v>0 DER</v>
      </c>
      <c r="L26" s="9" t="str">
        <f t="shared" si="3"/>
        <v/>
      </c>
      <c r="M26" s="36" t="str">
        <f t="shared" si="6"/>
        <v>0 0</v>
      </c>
      <c r="N26" s="190" t="e">
        <f>VLOOKUP(M26,Hiérarchies!G:H,2,0)</f>
        <v>#N/A</v>
      </c>
    </row>
    <row r="27" spans="1:14">
      <c r="A27" s="9">
        <f>'Créa NOM (col B)'!A49</f>
        <v>0</v>
      </c>
      <c r="B27" s="9">
        <f>'Créa NOM (col B)'!B49</f>
        <v>0</v>
      </c>
      <c r="C27" s="9">
        <f>'Créa NOM (col B)'!C49</f>
        <v>0</v>
      </c>
      <c r="D27" s="9">
        <f t="shared" si="5"/>
        <v>0</v>
      </c>
      <c r="E27" s="9" t="str">
        <f>Tableau!I51</f>
        <v/>
      </c>
      <c r="F27" s="9" t="str">
        <f>Tableau!J51</f>
        <v/>
      </c>
      <c r="G27" s="9" t="str">
        <f>Tableau!H51</f>
        <v/>
      </c>
      <c r="I27" s="9" t="str">
        <f t="shared" si="0"/>
        <v>0 0</v>
      </c>
      <c r="J27" s="9" t="str">
        <f t="shared" si="1"/>
        <v>0 AUT</v>
      </c>
      <c r="K27" s="9" t="str">
        <f t="shared" si="2"/>
        <v>0 DER</v>
      </c>
      <c r="L27" s="9" t="str">
        <f t="shared" si="3"/>
        <v/>
      </c>
      <c r="M27" s="36" t="str">
        <f t="shared" si="6"/>
        <v>0 0</v>
      </c>
      <c r="N27" s="190" t="e">
        <f>VLOOKUP(M27,Hiérarchies!G:H,2,0)</f>
        <v>#N/A</v>
      </c>
    </row>
    <row r="28" spans="1:14">
      <c r="A28" s="9">
        <f>'Créa NOM (col B)'!A51</f>
        <v>0</v>
      </c>
      <c r="B28" s="9">
        <f>'Créa NOM (col B)'!B51</f>
        <v>0</v>
      </c>
      <c r="C28" s="9">
        <f>'Créa NOM (col B)'!C51</f>
        <v>0</v>
      </c>
      <c r="D28" s="9">
        <f t="shared" si="5"/>
        <v>0</v>
      </c>
      <c r="E28" s="9" t="str">
        <f>Tableau!I53</f>
        <v/>
      </c>
      <c r="F28" s="9" t="str">
        <f>Tableau!J53</f>
        <v/>
      </c>
      <c r="G28" s="9" t="str">
        <f>Tableau!H53</f>
        <v/>
      </c>
      <c r="I28" s="9" t="str">
        <f t="shared" si="0"/>
        <v>0 0</v>
      </c>
      <c r="J28" s="9" t="str">
        <f t="shared" si="1"/>
        <v>0 AUT</v>
      </c>
      <c r="K28" s="9" t="str">
        <f t="shared" si="2"/>
        <v>0 DER</v>
      </c>
      <c r="L28" s="9" t="str">
        <f t="shared" si="3"/>
        <v/>
      </c>
      <c r="M28" s="36" t="str">
        <f t="shared" si="6"/>
        <v>0 0</v>
      </c>
      <c r="N28" s="190" t="e">
        <f>VLOOKUP(M28,Hiérarchies!G:H,2,0)</f>
        <v>#N/A</v>
      </c>
    </row>
    <row r="29" spans="1:14">
      <c r="A29" s="9">
        <f>'Créa NOM (col B)'!A53</f>
        <v>0</v>
      </c>
      <c r="B29" s="9">
        <f>'Créa NOM (col B)'!B53</f>
        <v>0</v>
      </c>
      <c r="C29" s="9">
        <f>'Créa NOM (col B)'!C53</f>
        <v>0</v>
      </c>
      <c r="D29" s="9">
        <f t="shared" si="5"/>
        <v>0</v>
      </c>
      <c r="E29" s="9" t="str">
        <f>Tableau!I55</f>
        <v/>
      </c>
      <c r="F29" s="9" t="str">
        <f>Tableau!J55</f>
        <v/>
      </c>
      <c r="G29" s="9" t="str">
        <f>Tableau!H55</f>
        <v/>
      </c>
      <c r="I29" s="9" t="str">
        <f t="shared" si="0"/>
        <v>0 0</v>
      </c>
      <c r="J29" s="9" t="str">
        <f t="shared" si="1"/>
        <v>0 AUT</v>
      </c>
      <c r="K29" s="9" t="str">
        <f t="shared" si="2"/>
        <v>0 DER</v>
      </c>
      <c r="L29" s="9" t="str">
        <f t="shared" si="3"/>
        <v/>
      </c>
      <c r="M29" s="36" t="str">
        <f t="shared" si="6"/>
        <v>0 0</v>
      </c>
      <c r="N29" s="190" t="e">
        <f>VLOOKUP(M29,Hiérarchies!G:H,2,0)</f>
        <v>#N/A</v>
      </c>
    </row>
    <row r="30" spans="1:14">
      <c r="A30" s="9">
        <f>'Créa NOM (col B)'!A55</f>
        <v>0</v>
      </c>
      <c r="B30" s="9">
        <f>'Créa NOM (col B)'!B55</f>
        <v>0</v>
      </c>
      <c r="C30" s="9">
        <f>'Créa NOM (col B)'!C55</f>
        <v>0</v>
      </c>
      <c r="D30" s="9">
        <f t="shared" si="5"/>
        <v>0</v>
      </c>
      <c r="E30" s="9" t="str">
        <f>Tableau!I57</f>
        <v/>
      </c>
      <c r="F30" s="9" t="str">
        <f>Tableau!J57</f>
        <v/>
      </c>
      <c r="G30" s="9" t="str">
        <f>Tableau!H57</f>
        <v/>
      </c>
      <c r="I30" s="9" t="str">
        <f t="shared" si="0"/>
        <v>0 0</v>
      </c>
      <c r="J30" s="9" t="str">
        <f t="shared" si="1"/>
        <v>0 AUT</v>
      </c>
      <c r="K30" s="9" t="str">
        <f t="shared" si="2"/>
        <v>0 DER</v>
      </c>
      <c r="L30" s="9" t="str">
        <f t="shared" si="3"/>
        <v/>
      </c>
      <c r="M30" s="36" t="str">
        <f t="shared" ref="M30:M55" si="7">UPPER(IF(OR(G30="VC2",E30="VBE",E30="VFA",E30="VFB",E30="vFE",E30="vFI"),J30,IF(OR(F30="v15",F30="V03",G30="va5"),K30,IF(AND(F30="V30",OR(E30="VBF",E30="VBG",E30="VBH")),L30,I30))))</f>
        <v>0 0</v>
      </c>
      <c r="N30" s="190" t="e">
        <f>VLOOKUP(M30,Hiérarchies!G:H,2,0)</f>
        <v>#N/A</v>
      </c>
    </row>
    <row r="31" spans="1:14">
      <c r="A31" s="9">
        <f>'Créa NOM (col B)'!A57</f>
        <v>0</v>
      </c>
      <c r="B31" s="9">
        <f>'Créa NOM (col B)'!B57</f>
        <v>0</v>
      </c>
      <c r="C31" s="9">
        <f>'Créa NOM (col B)'!C57</f>
        <v>0</v>
      </c>
      <c r="D31" s="9">
        <f t="shared" si="5"/>
        <v>0</v>
      </c>
      <c r="E31" s="9" t="str">
        <f>Tableau!I59</f>
        <v/>
      </c>
      <c r="F31" s="9" t="str">
        <f>Tableau!J59</f>
        <v/>
      </c>
      <c r="G31" s="9" t="str">
        <f>Tableau!H59</f>
        <v/>
      </c>
      <c r="I31" s="9" t="str">
        <f t="shared" si="0"/>
        <v>0 0</v>
      </c>
      <c r="J31" s="9" t="str">
        <f t="shared" si="1"/>
        <v>0 AUT</v>
      </c>
      <c r="K31" s="9" t="str">
        <f t="shared" si="2"/>
        <v>0 DER</v>
      </c>
      <c r="L31" s="9" t="str">
        <f t="shared" si="3"/>
        <v/>
      </c>
      <c r="M31" s="36" t="str">
        <f t="shared" si="7"/>
        <v>0 0</v>
      </c>
      <c r="N31" s="190" t="e">
        <f>VLOOKUP(M31,Hiérarchies!G:H,2,0)</f>
        <v>#N/A</v>
      </c>
    </row>
    <row r="32" spans="1:14">
      <c r="A32" s="9">
        <f>'Créa NOM (col B)'!A59</f>
        <v>0</v>
      </c>
      <c r="B32" s="9">
        <f>'Créa NOM (col B)'!B59</f>
        <v>0</v>
      </c>
      <c r="C32" s="9">
        <f>'Créa NOM (col B)'!C59</f>
        <v>0</v>
      </c>
      <c r="D32" s="9">
        <f t="shared" si="5"/>
        <v>0</v>
      </c>
      <c r="E32" s="9" t="str">
        <f>Tableau!I61</f>
        <v/>
      </c>
      <c r="F32" s="9" t="str">
        <f>Tableau!J61</f>
        <v/>
      </c>
      <c r="G32" s="9" t="str">
        <f>Tableau!H61</f>
        <v/>
      </c>
      <c r="I32" s="9" t="str">
        <f t="shared" si="0"/>
        <v>0 0</v>
      </c>
      <c r="J32" s="9" t="str">
        <f t="shared" si="1"/>
        <v>0 AUT</v>
      </c>
      <c r="K32" s="9" t="str">
        <f t="shared" si="2"/>
        <v>0 DER</v>
      </c>
      <c r="L32" s="9" t="str">
        <f t="shared" si="3"/>
        <v/>
      </c>
      <c r="M32" s="36" t="str">
        <f t="shared" si="7"/>
        <v>0 0</v>
      </c>
      <c r="N32" s="190" t="e">
        <f>VLOOKUP(M32,Hiérarchies!G:H,2,0)</f>
        <v>#N/A</v>
      </c>
    </row>
    <row r="33" spans="1:14">
      <c r="A33" s="9">
        <f>'Créa NOM (col B)'!A61</f>
        <v>0</v>
      </c>
      <c r="B33" s="9">
        <f>'Créa NOM (col B)'!B61</f>
        <v>0</v>
      </c>
      <c r="C33" s="9">
        <f>'Créa NOM (col B)'!C61</f>
        <v>0</v>
      </c>
      <c r="D33" s="9">
        <f t="shared" si="5"/>
        <v>0</v>
      </c>
      <c r="E33" s="9" t="str">
        <f>Tableau!I63</f>
        <v/>
      </c>
      <c r="F33" s="9" t="str">
        <f>Tableau!J63</f>
        <v/>
      </c>
      <c r="G33" s="9" t="str">
        <f>Tableau!H63</f>
        <v/>
      </c>
      <c r="I33" s="9" t="str">
        <f t="shared" si="0"/>
        <v>0 0</v>
      </c>
      <c r="J33" s="9" t="str">
        <f t="shared" si="1"/>
        <v>0 AUT</v>
      </c>
      <c r="K33" s="9" t="str">
        <f t="shared" si="2"/>
        <v>0 DER</v>
      </c>
      <c r="L33" s="9" t="str">
        <f t="shared" si="3"/>
        <v/>
      </c>
      <c r="M33" s="36" t="str">
        <f t="shared" si="7"/>
        <v>0 0</v>
      </c>
      <c r="N33" s="190" t="e">
        <f>VLOOKUP(M33,Hiérarchies!G:H,2,0)</f>
        <v>#N/A</v>
      </c>
    </row>
    <row r="34" spans="1:14">
      <c r="A34" s="9">
        <f>'Créa NOM (col B)'!A63</f>
        <v>0</v>
      </c>
      <c r="B34" s="9">
        <f>'Créa NOM (col B)'!B63</f>
        <v>0</v>
      </c>
      <c r="C34" s="9">
        <f>'Créa NOM (col B)'!C63</f>
        <v>0</v>
      </c>
      <c r="D34" s="9">
        <f t="shared" si="5"/>
        <v>0</v>
      </c>
      <c r="E34" s="9" t="str">
        <f>Tableau!I65</f>
        <v/>
      </c>
      <c r="F34" s="9" t="str">
        <f>Tableau!J65</f>
        <v/>
      </c>
      <c r="G34" s="9" t="str">
        <f>Tableau!H65</f>
        <v/>
      </c>
      <c r="I34" s="9" t="str">
        <f t="shared" si="0"/>
        <v>0 0</v>
      </c>
      <c r="J34" s="9" t="str">
        <f t="shared" si="1"/>
        <v>0 AUT</v>
      </c>
      <c r="K34" s="9" t="str">
        <f t="shared" si="2"/>
        <v>0 DER</v>
      </c>
      <c r="L34" s="9" t="str">
        <f t="shared" si="3"/>
        <v/>
      </c>
      <c r="M34" s="36" t="str">
        <f t="shared" si="7"/>
        <v>0 0</v>
      </c>
      <c r="N34" s="190" t="e">
        <f>VLOOKUP(M34,Hiérarchies!G:H,2,0)</f>
        <v>#N/A</v>
      </c>
    </row>
    <row r="35" spans="1:14">
      <c r="A35" s="9">
        <f>'Créa NOM (col B)'!A65</f>
        <v>0</v>
      </c>
      <c r="B35" s="9">
        <f>'Créa NOM (col B)'!B65</f>
        <v>0</v>
      </c>
      <c r="C35" s="9">
        <f>'Créa NOM (col B)'!C65</f>
        <v>0</v>
      </c>
      <c r="D35" s="9">
        <f t="shared" si="5"/>
        <v>0</v>
      </c>
      <c r="E35" s="9" t="str">
        <f>Tableau!I67</f>
        <v/>
      </c>
      <c r="F35" s="9" t="str">
        <f>Tableau!J67</f>
        <v/>
      </c>
      <c r="G35" s="9" t="str">
        <f>Tableau!H67</f>
        <v/>
      </c>
      <c r="I35" s="9" t="str">
        <f t="shared" si="0"/>
        <v>0 0</v>
      </c>
      <c r="J35" s="9" t="str">
        <f t="shared" si="1"/>
        <v>0 AUT</v>
      </c>
      <c r="K35" s="9" t="str">
        <f t="shared" si="2"/>
        <v>0 DER</v>
      </c>
      <c r="L35" s="9" t="str">
        <f t="shared" si="3"/>
        <v/>
      </c>
      <c r="M35" s="36" t="str">
        <f t="shared" si="7"/>
        <v>0 0</v>
      </c>
      <c r="N35" s="190" t="e">
        <f>VLOOKUP(M35,Hiérarchies!G:H,2,0)</f>
        <v>#N/A</v>
      </c>
    </row>
    <row r="36" spans="1:14">
      <c r="A36" s="9">
        <f>'Créa NOM (col B)'!A67</f>
        <v>0</v>
      </c>
      <c r="B36" s="9">
        <f>'Créa NOM (col B)'!B67</f>
        <v>0</v>
      </c>
      <c r="C36" s="9">
        <f>'Créa NOM (col B)'!C67</f>
        <v>0</v>
      </c>
      <c r="D36" s="9">
        <f t="shared" si="5"/>
        <v>0</v>
      </c>
      <c r="E36" s="9" t="str">
        <f>Tableau!I69</f>
        <v/>
      </c>
      <c r="F36" s="9" t="str">
        <f>Tableau!J69</f>
        <v/>
      </c>
      <c r="G36" s="9" t="str">
        <f>Tableau!H69</f>
        <v/>
      </c>
      <c r="I36" s="9" t="str">
        <f t="shared" ref="I36:I55" si="8">CONCATENATE(A36,IF(B36=0,"",CONCATENATE(" ",B36))," ",D36)</f>
        <v>0 0</v>
      </c>
      <c r="J36" s="9" t="str">
        <f t="shared" ref="J36:J55" si="9">CONCATENATE(A36,IF(B36=0,"",CONCATENATE(" ",B36))," ","AUT")</f>
        <v>0 AUT</v>
      </c>
      <c r="K36" s="9" t="str">
        <f t="shared" ref="K36:K55" si="10">CONCATENATE(A36,IF(B36=0,"",CONCATENATE(" ",B36))," ","DER")</f>
        <v>0 DER</v>
      </c>
      <c r="L36" s="9" t="str">
        <f t="shared" ref="L36:L55" si="11">IF(F36="v30",A36,"")</f>
        <v/>
      </c>
      <c r="M36" s="36" t="str">
        <f t="shared" si="7"/>
        <v>0 0</v>
      </c>
      <c r="N36" s="190" t="e">
        <f>VLOOKUP(M36,Hiérarchies!G:H,2,0)</f>
        <v>#N/A</v>
      </c>
    </row>
    <row r="37" spans="1:14">
      <c r="A37" s="9">
        <f>'Créa NOM (col B)'!A69</f>
        <v>0</v>
      </c>
      <c r="B37" s="9">
        <f>'Créa NOM (col B)'!B69</f>
        <v>0</v>
      </c>
      <c r="C37" s="9">
        <f>'Créa NOM (col B)'!C69</f>
        <v>0</v>
      </c>
      <c r="D37" s="9">
        <f t="shared" si="5"/>
        <v>0</v>
      </c>
      <c r="E37" s="9" t="str">
        <f>Tableau!I71</f>
        <v/>
      </c>
      <c r="F37" s="9" t="str">
        <f>Tableau!J71</f>
        <v/>
      </c>
      <c r="G37" s="9" t="str">
        <f>Tableau!H71</f>
        <v/>
      </c>
      <c r="I37" s="9" t="str">
        <f t="shared" si="8"/>
        <v>0 0</v>
      </c>
      <c r="J37" s="9" t="str">
        <f t="shared" si="9"/>
        <v>0 AUT</v>
      </c>
      <c r="K37" s="9" t="str">
        <f t="shared" si="10"/>
        <v>0 DER</v>
      </c>
      <c r="L37" s="9" t="str">
        <f t="shared" si="11"/>
        <v/>
      </c>
      <c r="M37" s="36" t="str">
        <f t="shared" si="7"/>
        <v>0 0</v>
      </c>
      <c r="N37" s="190" t="e">
        <f>VLOOKUP(M37,Hiérarchies!G:H,2,0)</f>
        <v>#N/A</v>
      </c>
    </row>
    <row r="38" spans="1:14">
      <c r="A38" s="9">
        <f>'Créa NOM (col B)'!A71</f>
        <v>0</v>
      </c>
      <c r="B38" s="9">
        <f>'Créa NOM (col B)'!B71</f>
        <v>0</v>
      </c>
      <c r="C38" s="9">
        <f>'Créa NOM (col B)'!C71</f>
        <v>0</v>
      </c>
      <c r="D38" s="9">
        <f t="shared" ref="D38:D55" si="12">IF(OR(E38="VBH",E38="VBG"),VLOOKUP(C38,$P$1:$Q$17,2,0),C38)</f>
        <v>0</v>
      </c>
      <c r="E38" s="9" t="str">
        <f>Tableau!I73</f>
        <v/>
      </c>
      <c r="F38" s="9" t="str">
        <f>Tableau!J73</f>
        <v/>
      </c>
      <c r="G38" s="9" t="str">
        <f>Tableau!H73</f>
        <v/>
      </c>
      <c r="I38" s="9" t="str">
        <f t="shared" si="8"/>
        <v>0 0</v>
      </c>
      <c r="J38" s="9" t="str">
        <f t="shared" si="9"/>
        <v>0 AUT</v>
      </c>
      <c r="K38" s="9" t="str">
        <f t="shared" si="10"/>
        <v>0 DER</v>
      </c>
      <c r="L38" s="9" t="str">
        <f t="shared" si="11"/>
        <v/>
      </c>
      <c r="M38" s="36" t="str">
        <f t="shared" si="7"/>
        <v>0 0</v>
      </c>
      <c r="N38" s="190" t="e">
        <f>VLOOKUP(M38,Hiérarchies!G:H,2,0)</f>
        <v>#N/A</v>
      </c>
    </row>
    <row r="39" spans="1:14">
      <c r="A39" s="9">
        <f>'Créa NOM (col B)'!A73</f>
        <v>0</v>
      </c>
      <c r="B39" s="9">
        <f>'Créa NOM (col B)'!B73</f>
        <v>0</v>
      </c>
      <c r="C39" s="9">
        <f>'Créa NOM (col B)'!C73</f>
        <v>0</v>
      </c>
      <c r="D39" s="9">
        <f t="shared" si="12"/>
        <v>0</v>
      </c>
      <c r="E39" s="9" t="str">
        <f>Tableau!I75</f>
        <v/>
      </c>
      <c r="F39" s="9" t="str">
        <f>Tableau!J75</f>
        <v/>
      </c>
      <c r="G39" s="9" t="str">
        <f>Tableau!H75</f>
        <v/>
      </c>
      <c r="I39" s="9" t="str">
        <f t="shared" si="8"/>
        <v>0 0</v>
      </c>
      <c r="J39" s="9" t="str">
        <f t="shared" si="9"/>
        <v>0 AUT</v>
      </c>
      <c r="K39" s="9" t="str">
        <f t="shared" si="10"/>
        <v>0 DER</v>
      </c>
      <c r="L39" s="9" t="str">
        <f t="shared" si="11"/>
        <v/>
      </c>
      <c r="M39" s="36" t="str">
        <f t="shared" si="7"/>
        <v>0 0</v>
      </c>
      <c r="N39" s="190" t="e">
        <f>VLOOKUP(M39,Hiérarchies!G:H,2,0)</f>
        <v>#N/A</v>
      </c>
    </row>
    <row r="40" spans="1:14">
      <c r="A40" s="9">
        <f>'Créa NOM (col B)'!A75</f>
        <v>0</v>
      </c>
      <c r="B40" s="9">
        <f>'Créa NOM (col B)'!B75</f>
        <v>0</v>
      </c>
      <c r="C40" s="9">
        <f>'Créa NOM (col B)'!C75</f>
        <v>0</v>
      </c>
      <c r="D40" s="9">
        <f t="shared" si="12"/>
        <v>0</v>
      </c>
      <c r="E40" s="9" t="str">
        <f>Tableau!I77</f>
        <v/>
      </c>
      <c r="F40" s="9" t="str">
        <f>Tableau!J77</f>
        <v/>
      </c>
      <c r="G40" s="9" t="str">
        <f>Tableau!H77</f>
        <v/>
      </c>
      <c r="I40" s="9" t="str">
        <f t="shared" si="8"/>
        <v>0 0</v>
      </c>
      <c r="J40" s="9" t="str">
        <f t="shared" si="9"/>
        <v>0 AUT</v>
      </c>
      <c r="K40" s="9" t="str">
        <f t="shared" si="10"/>
        <v>0 DER</v>
      </c>
      <c r="L40" s="9" t="str">
        <f t="shared" si="11"/>
        <v/>
      </c>
      <c r="M40" s="36" t="str">
        <f t="shared" si="7"/>
        <v>0 0</v>
      </c>
      <c r="N40" s="190" t="e">
        <f>VLOOKUP(M40,Hiérarchies!G:H,2,0)</f>
        <v>#N/A</v>
      </c>
    </row>
    <row r="41" spans="1:14">
      <c r="A41" s="9">
        <f>'Créa NOM (col B)'!A77</f>
        <v>0</v>
      </c>
      <c r="B41" s="9">
        <f>'Créa NOM (col B)'!B77</f>
        <v>0</v>
      </c>
      <c r="C41" s="9">
        <f>'Créa NOM (col B)'!C77</f>
        <v>0</v>
      </c>
      <c r="D41" s="9">
        <f t="shared" si="12"/>
        <v>0</v>
      </c>
      <c r="E41" s="9" t="str">
        <f>Tableau!I79</f>
        <v/>
      </c>
      <c r="F41" s="9" t="str">
        <f>Tableau!J79</f>
        <v/>
      </c>
      <c r="G41" s="9" t="str">
        <f>Tableau!H79</f>
        <v/>
      </c>
      <c r="I41" s="9" t="str">
        <f t="shared" si="8"/>
        <v>0 0</v>
      </c>
      <c r="J41" s="9" t="str">
        <f t="shared" si="9"/>
        <v>0 AUT</v>
      </c>
      <c r="K41" s="9" t="str">
        <f t="shared" si="10"/>
        <v>0 DER</v>
      </c>
      <c r="L41" s="9" t="str">
        <f t="shared" si="11"/>
        <v/>
      </c>
      <c r="M41" s="36" t="str">
        <f t="shared" si="7"/>
        <v>0 0</v>
      </c>
      <c r="N41" s="190" t="e">
        <f>VLOOKUP(M41,Hiérarchies!G:H,2,0)</f>
        <v>#N/A</v>
      </c>
    </row>
    <row r="42" spans="1:14">
      <c r="A42" s="9">
        <f>'Créa NOM (col B)'!A79</f>
        <v>0</v>
      </c>
      <c r="B42" s="9">
        <f>'Créa NOM (col B)'!B79</f>
        <v>0</v>
      </c>
      <c r="C42" s="9">
        <f>'Créa NOM (col B)'!C79</f>
        <v>0</v>
      </c>
      <c r="D42" s="9">
        <f t="shared" si="12"/>
        <v>0</v>
      </c>
      <c r="E42" s="9" t="str">
        <f>Tableau!I81</f>
        <v/>
      </c>
      <c r="F42" s="9" t="str">
        <f>Tableau!J81</f>
        <v/>
      </c>
      <c r="G42" s="9" t="str">
        <f>Tableau!H81</f>
        <v/>
      </c>
      <c r="I42" s="9" t="str">
        <f t="shared" si="8"/>
        <v>0 0</v>
      </c>
      <c r="J42" s="9" t="str">
        <f t="shared" si="9"/>
        <v>0 AUT</v>
      </c>
      <c r="K42" s="9" t="str">
        <f t="shared" si="10"/>
        <v>0 DER</v>
      </c>
      <c r="L42" s="9" t="str">
        <f t="shared" si="11"/>
        <v/>
      </c>
      <c r="M42" s="36" t="str">
        <f t="shared" si="7"/>
        <v>0 0</v>
      </c>
      <c r="N42" s="190" t="e">
        <f>VLOOKUP(M42,Hiérarchies!G:H,2,0)</f>
        <v>#N/A</v>
      </c>
    </row>
    <row r="43" spans="1:14">
      <c r="A43" s="9">
        <f>'Créa NOM (col B)'!A81</f>
        <v>0</v>
      </c>
      <c r="B43" s="9">
        <f>'Créa NOM (col B)'!B81</f>
        <v>0</v>
      </c>
      <c r="C43" s="9">
        <f>'Créa NOM (col B)'!C81</f>
        <v>0</v>
      </c>
      <c r="D43" s="9">
        <f t="shared" si="12"/>
        <v>0</v>
      </c>
      <c r="E43" s="9" t="str">
        <f>Tableau!I83</f>
        <v/>
      </c>
      <c r="F43" s="9" t="str">
        <f>Tableau!J83</f>
        <v/>
      </c>
      <c r="G43" s="9" t="str">
        <f>Tableau!H83</f>
        <v/>
      </c>
      <c r="I43" s="9" t="str">
        <f t="shared" si="8"/>
        <v>0 0</v>
      </c>
      <c r="J43" s="9" t="str">
        <f t="shared" si="9"/>
        <v>0 AUT</v>
      </c>
      <c r="K43" s="9" t="str">
        <f t="shared" si="10"/>
        <v>0 DER</v>
      </c>
      <c r="L43" s="9" t="str">
        <f t="shared" si="11"/>
        <v/>
      </c>
      <c r="M43" s="36" t="str">
        <f t="shared" si="7"/>
        <v>0 0</v>
      </c>
      <c r="N43" s="190" t="e">
        <f>VLOOKUP(M43,Hiérarchies!G:H,2,0)</f>
        <v>#N/A</v>
      </c>
    </row>
    <row r="44" spans="1:14">
      <c r="A44" s="9">
        <f>'Créa NOM (col B)'!A83</f>
        <v>0</v>
      </c>
      <c r="B44" s="9">
        <f>'Créa NOM (col B)'!B83</f>
        <v>0</v>
      </c>
      <c r="C44" s="9">
        <f>'Créa NOM (col B)'!C83</f>
        <v>0</v>
      </c>
      <c r="D44" s="9">
        <f t="shared" si="12"/>
        <v>0</v>
      </c>
      <c r="E44" s="9" t="str">
        <f>Tableau!I85</f>
        <v/>
      </c>
      <c r="F44" s="9" t="str">
        <f>Tableau!J85</f>
        <v/>
      </c>
      <c r="G44" s="9" t="str">
        <f>Tableau!H85</f>
        <v/>
      </c>
      <c r="I44" s="9" t="str">
        <f t="shared" si="8"/>
        <v>0 0</v>
      </c>
      <c r="J44" s="9" t="str">
        <f t="shared" si="9"/>
        <v>0 AUT</v>
      </c>
      <c r="K44" s="9" t="str">
        <f t="shared" si="10"/>
        <v>0 DER</v>
      </c>
      <c r="L44" s="9" t="str">
        <f t="shared" si="11"/>
        <v/>
      </c>
      <c r="M44" s="36" t="str">
        <f t="shared" si="7"/>
        <v>0 0</v>
      </c>
      <c r="N44" s="190" t="e">
        <f>VLOOKUP(M44,Hiérarchies!G:H,2,0)</f>
        <v>#N/A</v>
      </c>
    </row>
    <row r="45" spans="1:14">
      <c r="A45" s="9">
        <f>'Créa NOM (col B)'!A85</f>
        <v>0</v>
      </c>
      <c r="B45" s="9">
        <f>'Créa NOM (col B)'!B85</f>
        <v>0</v>
      </c>
      <c r="C45" s="9">
        <f>'Créa NOM (col B)'!C85</f>
        <v>0</v>
      </c>
      <c r="D45" s="9">
        <f t="shared" si="12"/>
        <v>0</v>
      </c>
      <c r="E45" s="9" t="str">
        <f>Tableau!I87</f>
        <v/>
      </c>
      <c r="F45" s="9" t="str">
        <f>Tableau!J87</f>
        <v/>
      </c>
      <c r="G45" s="9" t="str">
        <f>Tableau!H87</f>
        <v/>
      </c>
      <c r="I45" s="9" t="str">
        <f t="shared" si="8"/>
        <v>0 0</v>
      </c>
      <c r="J45" s="9" t="str">
        <f t="shared" si="9"/>
        <v>0 AUT</v>
      </c>
      <c r="K45" s="9" t="str">
        <f t="shared" si="10"/>
        <v>0 DER</v>
      </c>
      <c r="L45" s="9" t="str">
        <f t="shared" si="11"/>
        <v/>
      </c>
      <c r="M45" s="36" t="str">
        <f t="shared" si="7"/>
        <v>0 0</v>
      </c>
      <c r="N45" s="190" t="e">
        <f>VLOOKUP(M45,Hiérarchies!G:H,2,0)</f>
        <v>#N/A</v>
      </c>
    </row>
    <row r="46" spans="1:14">
      <c r="A46" s="9">
        <f>'Créa NOM (col B)'!A87</f>
        <v>0</v>
      </c>
      <c r="B46" s="9">
        <f>'Créa NOM (col B)'!B87</f>
        <v>0</v>
      </c>
      <c r="C46" s="9">
        <f>'Créa NOM (col B)'!C87</f>
        <v>0</v>
      </c>
      <c r="D46" s="9">
        <f t="shared" si="12"/>
        <v>0</v>
      </c>
      <c r="E46" s="9" t="str">
        <f>Tableau!I89</f>
        <v/>
      </c>
      <c r="F46" s="9" t="str">
        <f>Tableau!J89</f>
        <v/>
      </c>
      <c r="G46" s="9" t="str">
        <f>Tableau!H89</f>
        <v/>
      </c>
      <c r="I46" s="9" t="str">
        <f t="shared" si="8"/>
        <v>0 0</v>
      </c>
      <c r="J46" s="9" t="str">
        <f t="shared" si="9"/>
        <v>0 AUT</v>
      </c>
      <c r="K46" s="9" t="str">
        <f t="shared" si="10"/>
        <v>0 DER</v>
      </c>
      <c r="L46" s="9" t="str">
        <f t="shared" si="11"/>
        <v/>
      </c>
      <c r="M46" s="36" t="str">
        <f t="shared" si="7"/>
        <v>0 0</v>
      </c>
      <c r="N46" s="190" t="e">
        <f>VLOOKUP(M46,Hiérarchies!G:H,2,0)</f>
        <v>#N/A</v>
      </c>
    </row>
    <row r="47" spans="1:14">
      <c r="A47" s="9">
        <f>'Créa NOM (col B)'!A89</f>
        <v>0</v>
      </c>
      <c r="B47" s="9">
        <f>'Créa NOM (col B)'!B89</f>
        <v>0</v>
      </c>
      <c r="C47" s="9">
        <f>'Créa NOM (col B)'!C89</f>
        <v>0</v>
      </c>
      <c r="D47" s="9">
        <f t="shared" si="12"/>
        <v>0</v>
      </c>
      <c r="E47" s="9">
        <f>Tableau!I91</f>
        <v>0</v>
      </c>
      <c r="F47" s="9">
        <f>Tableau!J91</f>
        <v>0</v>
      </c>
      <c r="G47" s="9">
        <f>Tableau!H91</f>
        <v>0</v>
      </c>
      <c r="I47" s="9" t="str">
        <f t="shared" si="8"/>
        <v>0 0</v>
      </c>
      <c r="J47" s="9" t="str">
        <f t="shared" si="9"/>
        <v>0 AUT</v>
      </c>
      <c r="K47" s="9" t="str">
        <f t="shared" si="10"/>
        <v>0 DER</v>
      </c>
      <c r="L47" s="9" t="str">
        <f t="shared" si="11"/>
        <v/>
      </c>
      <c r="M47" s="36" t="str">
        <f t="shared" si="7"/>
        <v>0 0</v>
      </c>
      <c r="N47" s="190" t="e">
        <f>VLOOKUP(M47,Hiérarchies!G:H,2,0)</f>
        <v>#N/A</v>
      </c>
    </row>
    <row r="48" spans="1:14">
      <c r="A48" s="9">
        <f>'Créa NOM (col B)'!A91</f>
        <v>0</v>
      </c>
      <c r="B48" s="9">
        <f>'Créa NOM (col B)'!B91</f>
        <v>0</v>
      </c>
      <c r="C48" s="9">
        <f>'Créa NOM (col B)'!C91</f>
        <v>0</v>
      </c>
      <c r="D48" s="9">
        <f t="shared" si="12"/>
        <v>0</v>
      </c>
      <c r="E48" s="9">
        <f>Tableau!I93</f>
        <v>0</v>
      </c>
      <c r="F48" s="9">
        <f>Tableau!J93</f>
        <v>0</v>
      </c>
      <c r="G48" s="9">
        <f>Tableau!H93</f>
        <v>0</v>
      </c>
      <c r="I48" s="9" t="str">
        <f t="shared" si="8"/>
        <v>0 0</v>
      </c>
      <c r="J48" s="9" t="str">
        <f t="shared" si="9"/>
        <v>0 AUT</v>
      </c>
      <c r="K48" s="9" t="str">
        <f t="shared" si="10"/>
        <v>0 DER</v>
      </c>
      <c r="L48" s="9" t="str">
        <f t="shared" si="11"/>
        <v/>
      </c>
      <c r="M48" s="36" t="str">
        <f t="shared" si="7"/>
        <v>0 0</v>
      </c>
      <c r="N48" s="190" t="e">
        <f>VLOOKUP(M48,Hiérarchies!G:H,2,0)</f>
        <v>#N/A</v>
      </c>
    </row>
    <row r="49" spans="1:14">
      <c r="A49" s="9">
        <f>'Créa NOM (col B)'!A93</f>
        <v>0</v>
      </c>
      <c r="B49" s="9">
        <f>'Créa NOM (col B)'!B93</f>
        <v>0</v>
      </c>
      <c r="C49" s="9">
        <f>'Créa NOM (col B)'!C93</f>
        <v>0</v>
      </c>
      <c r="D49" s="9">
        <f t="shared" si="12"/>
        <v>0</v>
      </c>
      <c r="E49" s="9">
        <f>Tableau!I95</f>
        <v>0</v>
      </c>
      <c r="F49" s="9">
        <f>Tableau!J95</f>
        <v>0</v>
      </c>
      <c r="G49" s="9">
        <f>Tableau!H95</f>
        <v>0</v>
      </c>
      <c r="I49" s="9" t="str">
        <f t="shared" si="8"/>
        <v>0 0</v>
      </c>
      <c r="J49" s="9" t="str">
        <f t="shared" si="9"/>
        <v>0 AUT</v>
      </c>
      <c r="K49" s="9" t="str">
        <f t="shared" si="10"/>
        <v>0 DER</v>
      </c>
      <c r="L49" s="9" t="str">
        <f t="shared" si="11"/>
        <v/>
      </c>
      <c r="M49" s="36" t="str">
        <f t="shared" si="7"/>
        <v>0 0</v>
      </c>
      <c r="N49" s="190" t="e">
        <f>VLOOKUP(M49,Hiérarchies!G:H,2,0)</f>
        <v>#N/A</v>
      </c>
    </row>
    <row r="50" spans="1:14">
      <c r="A50" s="9">
        <f>'Créa NOM (col B)'!A95</f>
        <v>0</v>
      </c>
      <c r="B50" s="9">
        <f>'Créa NOM (col B)'!B95</f>
        <v>0</v>
      </c>
      <c r="C50" s="9">
        <f>'Créa NOM (col B)'!C95</f>
        <v>0</v>
      </c>
      <c r="D50" s="9">
        <f t="shared" si="12"/>
        <v>0</v>
      </c>
      <c r="E50" s="9">
        <f>Tableau!I97</f>
        <v>0</v>
      </c>
      <c r="F50" s="9">
        <f>Tableau!J97</f>
        <v>0</v>
      </c>
      <c r="G50" s="9">
        <f>Tableau!H97</f>
        <v>0</v>
      </c>
      <c r="I50" s="9" t="str">
        <f t="shared" si="8"/>
        <v>0 0</v>
      </c>
      <c r="J50" s="9" t="str">
        <f t="shared" si="9"/>
        <v>0 AUT</v>
      </c>
      <c r="K50" s="9" t="str">
        <f t="shared" si="10"/>
        <v>0 DER</v>
      </c>
      <c r="L50" s="9" t="str">
        <f t="shared" si="11"/>
        <v/>
      </c>
      <c r="M50" s="36" t="str">
        <f t="shared" si="7"/>
        <v>0 0</v>
      </c>
      <c r="N50" s="190" t="e">
        <f>VLOOKUP(M50,Hiérarchies!G:H,2,0)</f>
        <v>#N/A</v>
      </c>
    </row>
    <row r="51" spans="1:14">
      <c r="A51" s="9">
        <f>'Créa NOM (col B)'!A97</f>
        <v>0</v>
      </c>
      <c r="B51" s="9">
        <f>'Créa NOM (col B)'!B97</f>
        <v>0</v>
      </c>
      <c r="C51" s="9">
        <f>'Créa NOM (col B)'!C97</f>
        <v>0</v>
      </c>
      <c r="D51" s="9">
        <f t="shared" si="12"/>
        <v>0</v>
      </c>
      <c r="E51" s="9">
        <f>Tableau!I99</f>
        <v>0</v>
      </c>
      <c r="F51" s="9">
        <f>Tableau!J99</f>
        <v>0</v>
      </c>
      <c r="G51" s="9">
        <f>Tableau!H99</f>
        <v>0</v>
      </c>
      <c r="I51" s="9" t="str">
        <f t="shared" si="8"/>
        <v>0 0</v>
      </c>
      <c r="J51" s="9" t="str">
        <f t="shared" si="9"/>
        <v>0 AUT</v>
      </c>
      <c r="K51" s="9" t="str">
        <f t="shared" si="10"/>
        <v>0 DER</v>
      </c>
      <c r="L51" s="9" t="str">
        <f t="shared" si="11"/>
        <v/>
      </c>
      <c r="M51" s="36" t="str">
        <f t="shared" si="7"/>
        <v>0 0</v>
      </c>
      <c r="N51" s="190" t="e">
        <f>VLOOKUP(M51,Hiérarchies!G:H,2,0)</f>
        <v>#N/A</v>
      </c>
    </row>
    <row r="52" spans="1:14">
      <c r="A52" s="9">
        <f>'Créa NOM (col B)'!A99</f>
        <v>0</v>
      </c>
      <c r="B52" s="9">
        <f>'Créa NOM (col B)'!B99</f>
        <v>0</v>
      </c>
      <c r="C52" s="9">
        <f>'Créa NOM (col B)'!C99</f>
        <v>0</v>
      </c>
      <c r="D52" s="9">
        <f t="shared" si="12"/>
        <v>0</v>
      </c>
      <c r="E52" s="9">
        <f>Tableau!I101</f>
        <v>0</v>
      </c>
      <c r="F52" s="9">
        <f>Tableau!J101</f>
        <v>0</v>
      </c>
      <c r="G52" s="9">
        <f>Tableau!H101</f>
        <v>0</v>
      </c>
      <c r="I52" s="9" t="str">
        <f t="shared" si="8"/>
        <v>0 0</v>
      </c>
      <c r="J52" s="9" t="str">
        <f t="shared" si="9"/>
        <v>0 AUT</v>
      </c>
      <c r="K52" s="9" t="str">
        <f t="shared" si="10"/>
        <v>0 DER</v>
      </c>
      <c r="L52" s="9" t="str">
        <f t="shared" si="11"/>
        <v/>
      </c>
      <c r="M52" s="36" t="str">
        <f t="shared" si="7"/>
        <v>0 0</v>
      </c>
      <c r="N52" s="190" t="e">
        <f>VLOOKUP(M52,Hiérarchies!G:H,2,0)</f>
        <v>#N/A</v>
      </c>
    </row>
    <row r="53" spans="1:14">
      <c r="A53" s="9">
        <f>'Créa NOM (col B)'!A101</f>
        <v>0</v>
      </c>
      <c r="B53" s="9">
        <f>'Créa NOM (col B)'!B101</f>
        <v>0</v>
      </c>
      <c r="C53" s="9">
        <f>'Créa NOM (col B)'!C101</f>
        <v>0</v>
      </c>
      <c r="D53" s="9">
        <f t="shared" si="12"/>
        <v>0</v>
      </c>
      <c r="E53" s="9">
        <f>Tableau!I103</f>
        <v>0</v>
      </c>
      <c r="F53" s="9">
        <f>Tableau!J103</f>
        <v>0</v>
      </c>
      <c r="G53" s="9">
        <f>Tableau!H103</f>
        <v>0</v>
      </c>
      <c r="I53" s="9" t="str">
        <f t="shared" si="8"/>
        <v>0 0</v>
      </c>
      <c r="J53" s="9" t="str">
        <f t="shared" si="9"/>
        <v>0 AUT</v>
      </c>
      <c r="K53" s="9" t="str">
        <f t="shared" si="10"/>
        <v>0 DER</v>
      </c>
      <c r="L53" s="9" t="str">
        <f t="shared" si="11"/>
        <v/>
      </c>
      <c r="M53" s="36" t="str">
        <f t="shared" si="7"/>
        <v>0 0</v>
      </c>
      <c r="N53" s="190" t="e">
        <f>VLOOKUP(M53,Hiérarchies!G:H,2,0)</f>
        <v>#N/A</v>
      </c>
    </row>
    <row r="54" spans="1:14">
      <c r="A54" s="9">
        <f>'Créa NOM (col B)'!A103</f>
        <v>0</v>
      </c>
      <c r="B54" s="9">
        <f>'Créa NOM (col B)'!B103</f>
        <v>0</v>
      </c>
      <c r="C54" s="9">
        <f>'Créa NOM (col B)'!C103</f>
        <v>0</v>
      </c>
      <c r="D54" s="9">
        <f t="shared" si="12"/>
        <v>0</v>
      </c>
      <c r="E54" s="9">
        <f>Tableau!I105</f>
        <v>0</v>
      </c>
      <c r="F54" s="9">
        <f>Tableau!J105</f>
        <v>0</v>
      </c>
      <c r="G54" s="9">
        <f>Tableau!H105</f>
        <v>0</v>
      </c>
      <c r="I54" s="9" t="str">
        <f t="shared" si="8"/>
        <v>0 0</v>
      </c>
      <c r="J54" s="9" t="str">
        <f t="shared" si="9"/>
        <v>0 AUT</v>
      </c>
      <c r="K54" s="9" t="str">
        <f t="shared" si="10"/>
        <v>0 DER</v>
      </c>
      <c r="L54" s="9" t="str">
        <f t="shared" si="11"/>
        <v/>
      </c>
      <c r="M54" s="36" t="str">
        <f t="shared" si="7"/>
        <v>0 0</v>
      </c>
      <c r="N54" s="190" t="e">
        <f>VLOOKUP(M54,Hiérarchies!G:H,2,0)</f>
        <v>#N/A</v>
      </c>
    </row>
    <row r="55" spans="1:14">
      <c r="A55" s="9">
        <f>'Créa NOM (col B)'!A105</f>
        <v>0</v>
      </c>
      <c r="B55" s="9">
        <f>'Créa NOM (col B)'!B105</f>
        <v>0</v>
      </c>
      <c r="C55" s="9">
        <f>'Créa NOM (col B)'!C105</f>
        <v>0</v>
      </c>
      <c r="D55" s="9">
        <f t="shared" si="12"/>
        <v>0</v>
      </c>
      <c r="E55" s="9">
        <f>Tableau!I107</f>
        <v>0</v>
      </c>
      <c r="F55" s="9">
        <f>Tableau!J107</f>
        <v>0</v>
      </c>
      <c r="G55" s="9">
        <f>Tableau!H107</f>
        <v>0</v>
      </c>
      <c r="I55" s="9" t="str">
        <f t="shared" si="8"/>
        <v>0 0</v>
      </c>
      <c r="J55" s="9" t="str">
        <f t="shared" si="9"/>
        <v>0 AUT</v>
      </c>
      <c r="K55" s="9" t="str">
        <f t="shared" si="10"/>
        <v>0 DER</v>
      </c>
      <c r="L55" s="9" t="str">
        <f t="shared" si="11"/>
        <v/>
      </c>
      <c r="M55" s="36" t="str">
        <f t="shared" si="7"/>
        <v>0 0</v>
      </c>
      <c r="N55" s="190" t="e">
        <f>VLOOKUP(M55,Hiérarchies!G:H,2,0)</f>
        <v>#N/A</v>
      </c>
    </row>
  </sheetData>
  <sheetProtection selectLockedCells="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8">
    <tabColor rgb="FFFF0000"/>
  </sheetPr>
  <dimension ref="A1:M282"/>
  <sheetViews>
    <sheetView workbookViewId="0">
      <selection activeCell="F285" sqref="F285"/>
    </sheetView>
  </sheetViews>
  <sheetFormatPr baseColWidth="10" defaultRowHeight="13.5"/>
  <cols>
    <col min="1" max="1" width="18.140625" bestFit="1" customWidth="1"/>
    <col min="3" max="3" width="17.42578125" style="9" bestFit="1" customWidth="1"/>
    <col min="4" max="4" width="29.85546875" bestFit="1" customWidth="1"/>
    <col min="5" max="5" width="15.7109375" bestFit="1" customWidth="1"/>
    <col min="6" max="6" width="39" bestFit="1" customWidth="1"/>
    <col min="7" max="7" width="18.28515625" bestFit="1" customWidth="1"/>
    <col min="8" max="8" width="11.42578125" bestFit="1" customWidth="1"/>
    <col min="9" max="9" width="39" bestFit="1" customWidth="1"/>
    <col min="10" max="10" width="18.28515625" bestFit="1" customWidth="1"/>
    <col min="11" max="11" width="18.28515625" style="9" bestFit="1" customWidth="1"/>
    <col min="12" max="13" width="12.42578125" style="9" bestFit="1" customWidth="1"/>
  </cols>
  <sheetData>
    <row r="1" spans="1:13">
      <c r="A1" s="139" t="s">
        <v>942</v>
      </c>
      <c r="B1" s="139" t="s">
        <v>943</v>
      </c>
      <c r="C1" s="139" t="s">
        <v>944</v>
      </c>
      <c r="D1" s="139" t="s">
        <v>945</v>
      </c>
      <c r="E1" s="139" t="s">
        <v>946</v>
      </c>
      <c r="F1" s="139" t="s">
        <v>947</v>
      </c>
      <c r="G1" s="139" t="s">
        <v>948</v>
      </c>
      <c r="H1" s="139" t="s">
        <v>1097</v>
      </c>
      <c r="I1" s="139" t="s">
        <v>1098</v>
      </c>
      <c r="J1" s="139" t="s">
        <v>1099</v>
      </c>
      <c r="K1" s="139" t="s">
        <v>1100</v>
      </c>
      <c r="L1" s="139"/>
      <c r="M1" s="139"/>
    </row>
    <row r="2" spans="1:13">
      <c r="A2" s="139" t="s">
        <v>1918</v>
      </c>
      <c r="B2" s="139"/>
      <c r="C2" s="139"/>
      <c r="D2" s="139"/>
      <c r="E2" s="139"/>
      <c r="F2" s="139"/>
      <c r="G2" s="139"/>
      <c r="H2" s="139"/>
      <c r="I2" s="139"/>
      <c r="J2" s="139"/>
      <c r="K2" s="139"/>
      <c r="L2" s="139"/>
      <c r="M2" s="139"/>
    </row>
    <row r="3" spans="1:13">
      <c r="A3" s="139" t="s">
        <v>1919</v>
      </c>
      <c r="B3" s="139"/>
      <c r="C3" s="139" t="s">
        <v>1920</v>
      </c>
      <c r="D3" s="139"/>
      <c r="E3" s="139" t="s">
        <v>1921</v>
      </c>
      <c r="F3" s="139"/>
      <c r="G3" s="139" t="s">
        <v>1922</v>
      </c>
      <c r="H3" s="139"/>
      <c r="I3" s="139"/>
      <c r="J3" s="139"/>
      <c r="K3" s="139"/>
      <c r="L3" s="139"/>
      <c r="M3" s="139"/>
    </row>
    <row r="4" spans="1:13">
      <c r="A4" s="139" t="s">
        <v>895</v>
      </c>
      <c r="B4" s="139" t="s">
        <v>856</v>
      </c>
      <c r="C4" s="139" t="s">
        <v>1923</v>
      </c>
      <c r="D4" s="139" t="s">
        <v>748</v>
      </c>
      <c r="E4" s="139" t="s">
        <v>1924</v>
      </c>
      <c r="F4" s="139" t="s">
        <v>1925</v>
      </c>
      <c r="G4" s="139" t="s">
        <v>1926</v>
      </c>
      <c r="H4" s="139" t="s">
        <v>1927</v>
      </c>
      <c r="I4" s="139" t="s">
        <v>1928</v>
      </c>
      <c r="J4" s="139"/>
      <c r="K4" s="139"/>
      <c r="L4" s="139"/>
      <c r="M4" s="139"/>
    </row>
    <row r="5" spans="1:13">
      <c r="A5" s="139" t="s">
        <v>895</v>
      </c>
      <c r="B5" s="139" t="s">
        <v>856</v>
      </c>
      <c r="C5" s="139" t="s">
        <v>1923</v>
      </c>
      <c r="D5" s="139" t="s">
        <v>748</v>
      </c>
      <c r="E5" s="139" t="s">
        <v>1929</v>
      </c>
      <c r="F5" s="139" t="s">
        <v>1930</v>
      </c>
      <c r="G5" s="139" t="s">
        <v>1931</v>
      </c>
      <c r="H5" s="139" t="s">
        <v>1932</v>
      </c>
      <c r="I5" s="139" t="s">
        <v>1933</v>
      </c>
      <c r="J5" s="139"/>
      <c r="K5" s="139"/>
      <c r="L5" s="139"/>
      <c r="M5" s="139"/>
    </row>
    <row r="6" spans="1:13">
      <c r="A6" s="139" t="s">
        <v>895</v>
      </c>
      <c r="B6" s="139" t="s">
        <v>856</v>
      </c>
      <c r="C6" s="139" t="s">
        <v>1923</v>
      </c>
      <c r="D6" s="139" t="s">
        <v>748</v>
      </c>
      <c r="E6" s="139" t="s">
        <v>1934</v>
      </c>
      <c r="F6" s="139" t="s">
        <v>1935</v>
      </c>
      <c r="G6" s="139" t="s">
        <v>1936</v>
      </c>
      <c r="H6" s="139" t="s">
        <v>1937</v>
      </c>
      <c r="I6" s="139" t="s">
        <v>1938</v>
      </c>
      <c r="J6" s="139"/>
      <c r="K6" s="139"/>
      <c r="L6" s="139"/>
      <c r="M6" s="139"/>
    </row>
    <row r="7" spans="1:13">
      <c r="A7" s="139" t="s">
        <v>895</v>
      </c>
      <c r="B7" s="139" t="s">
        <v>856</v>
      </c>
      <c r="C7" s="139" t="s">
        <v>1923</v>
      </c>
      <c r="D7" s="139" t="s">
        <v>748</v>
      </c>
      <c r="E7" s="139" t="s">
        <v>1939</v>
      </c>
      <c r="F7" s="139" t="s">
        <v>1940</v>
      </c>
      <c r="G7" s="139" t="s">
        <v>1941</v>
      </c>
      <c r="H7" s="139" t="s">
        <v>1942</v>
      </c>
      <c r="I7" s="139" t="s">
        <v>1943</v>
      </c>
      <c r="J7" s="139"/>
      <c r="K7" s="139"/>
      <c r="L7" s="139"/>
      <c r="M7" s="139"/>
    </row>
    <row r="8" spans="1:13">
      <c r="A8" s="139" t="s">
        <v>895</v>
      </c>
      <c r="B8" s="139" t="s">
        <v>856</v>
      </c>
      <c r="C8" s="139" t="s">
        <v>1923</v>
      </c>
      <c r="D8" s="139" t="s">
        <v>748</v>
      </c>
      <c r="E8" s="139" t="s">
        <v>1944</v>
      </c>
      <c r="F8" s="139" t="s">
        <v>1945</v>
      </c>
      <c r="G8" s="139" t="s">
        <v>1946</v>
      </c>
      <c r="H8" s="139" t="s">
        <v>1947</v>
      </c>
      <c r="I8" s="139" t="s">
        <v>1948</v>
      </c>
      <c r="J8" s="139"/>
      <c r="K8" s="139"/>
      <c r="L8" s="139"/>
      <c r="M8" s="139"/>
    </row>
    <row r="9" spans="1:13">
      <c r="A9" s="139" t="s">
        <v>895</v>
      </c>
      <c r="B9" s="139" t="s">
        <v>856</v>
      </c>
      <c r="C9" s="139" t="s">
        <v>1923</v>
      </c>
      <c r="D9" s="139" t="s">
        <v>748</v>
      </c>
      <c r="E9" s="139" t="s">
        <v>1949</v>
      </c>
      <c r="F9" s="139" t="s">
        <v>1950</v>
      </c>
      <c r="G9" s="139" t="s">
        <v>1951</v>
      </c>
      <c r="H9" s="139" t="s">
        <v>1952</v>
      </c>
      <c r="I9" s="139" t="s">
        <v>1951</v>
      </c>
      <c r="J9" s="139"/>
      <c r="K9" s="139"/>
      <c r="L9" s="139"/>
      <c r="M9" s="139"/>
    </row>
    <row r="10" spans="1:13">
      <c r="A10" s="139" t="s">
        <v>895</v>
      </c>
      <c r="B10" s="139" t="s">
        <v>856</v>
      </c>
      <c r="C10" s="139" t="s">
        <v>1953</v>
      </c>
      <c r="D10" s="139" t="s">
        <v>749</v>
      </c>
      <c r="E10" s="139" t="s">
        <v>1954</v>
      </c>
      <c r="F10" s="139" t="s">
        <v>1955</v>
      </c>
      <c r="G10" s="139" t="s">
        <v>1956</v>
      </c>
      <c r="H10" s="139" t="s">
        <v>1957</v>
      </c>
      <c r="I10" s="139" t="s">
        <v>1956</v>
      </c>
      <c r="J10" s="139"/>
      <c r="K10" s="139"/>
      <c r="L10" s="139"/>
      <c r="M10" s="139"/>
    </row>
    <row r="11" spans="1:13">
      <c r="A11" s="139" t="s">
        <v>895</v>
      </c>
      <c r="B11" s="139" t="s">
        <v>856</v>
      </c>
      <c r="C11" s="139" t="s">
        <v>1953</v>
      </c>
      <c r="D11" s="139" t="s">
        <v>749</v>
      </c>
      <c r="E11" s="139" t="s">
        <v>1958</v>
      </c>
      <c r="F11" s="139" t="s">
        <v>1959</v>
      </c>
      <c r="G11" s="139" t="s">
        <v>1960</v>
      </c>
      <c r="H11" s="139" t="s">
        <v>1961</v>
      </c>
      <c r="I11" s="139" t="s">
        <v>1960</v>
      </c>
      <c r="J11" s="139"/>
      <c r="K11" s="139"/>
      <c r="L11" s="139"/>
      <c r="M11" s="139"/>
    </row>
    <row r="12" spans="1:13">
      <c r="A12" s="139" t="s">
        <v>895</v>
      </c>
      <c r="B12" s="139" t="s">
        <v>856</v>
      </c>
      <c r="C12" s="139" t="s">
        <v>1953</v>
      </c>
      <c r="D12" s="139" t="s">
        <v>749</v>
      </c>
      <c r="E12" s="139" t="s">
        <v>1958</v>
      </c>
      <c r="F12" s="139" t="s">
        <v>1959</v>
      </c>
      <c r="G12" s="139" t="s">
        <v>1962</v>
      </c>
      <c r="H12" s="139" t="s">
        <v>1963</v>
      </c>
      <c r="I12" s="139" t="s">
        <v>1962</v>
      </c>
      <c r="J12" s="139"/>
      <c r="K12" s="139"/>
      <c r="L12" s="139"/>
      <c r="M12" s="139"/>
    </row>
    <row r="13" spans="1:13">
      <c r="A13" s="139" t="s">
        <v>895</v>
      </c>
      <c r="B13" s="139" t="s">
        <v>856</v>
      </c>
      <c r="C13" s="139" t="s">
        <v>1953</v>
      </c>
      <c r="D13" s="139" t="s">
        <v>749</v>
      </c>
      <c r="E13" s="139" t="s">
        <v>1958</v>
      </c>
      <c r="F13" s="139" t="s">
        <v>1959</v>
      </c>
      <c r="G13" s="139" t="s">
        <v>1964</v>
      </c>
      <c r="H13" s="139" t="s">
        <v>1965</v>
      </c>
      <c r="I13" s="139" t="s">
        <v>1964</v>
      </c>
      <c r="J13" s="139"/>
      <c r="K13" s="139"/>
      <c r="L13" s="139"/>
      <c r="M13" s="139"/>
    </row>
    <row r="14" spans="1:13">
      <c r="A14" s="139" t="s">
        <v>895</v>
      </c>
      <c r="B14" s="139" t="s">
        <v>856</v>
      </c>
      <c r="C14" s="139" t="s">
        <v>1953</v>
      </c>
      <c r="D14" s="139" t="s">
        <v>749</v>
      </c>
      <c r="E14" s="139" t="s">
        <v>1966</v>
      </c>
      <c r="F14" s="139" t="s">
        <v>1967</v>
      </c>
      <c r="G14" s="139" t="s">
        <v>1968</v>
      </c>
      <c r="H14" s="139" t="s">
        <v>1969</v>
      </c>
      <c r="I14" s="139" t="s">
        <v>1968</v>
      </c>
      <c r="J14" s="139"/>
      <c r="K14" s="139"/>
      <c r="L14" s="139"/>
      <c r="M14" s="139"/>
    </row>
    <row r="15" spans="1:13">
      <c r="A15" s="139" t="s">
        <v>895</v>
      </c>
      <c r="B15" s="139" t="s">
        <v>856</v>
      </c>
      <c r="C15" s="139" t="s">
        <v>1970</v>
      </c>
      <c r="D15" s="139" t="s">
        <v>750</v>
      </c>
      <c r="E15" s="139" t="s">
        <v>1971</v>
      </c>
      <c r="F15" s="139" t="s">
        <v>1972</v>
      </c>
      <c r="G15" s="139" t="s">
        <v>1973</v>
      </c>
      <c r="H15" s="139" t="s">
        <v>1974</v>
      </c>
      <c r="I15" s="139" t="s">
        <v>1973</v>
      </c>
      <c r="J15" s="139"/>
      <c r="K15" s="139"/>
      <c r="L15" s="139"/>
      <c r="M15" s="139"/>
    </row>
    <row r="16" spans="1:13">
      <c r="A16" s="139" t="s">
        <v>895</v>
      </c>
      <c r="B16" s="139" t="s">
        <v>856</v>
      </c>
      <c r="C16" s="139" t="s">
        <v>1970</v>
      </c>
      <c r="D16" s="139" t="s">
        <v>750</v>
      </c>
      <c r="E16" s="139" t="s">
        <v>1975</v>
      </c>
      <c r="F16" s="139" t="s">
        <v>1976</v>
      </c>
      <c r="G16" s="139" t="s">
        <v>1977</v>
      </c>
      <c r="H16" s="139" t="s">
        <v>1978</v>
      </c>
      <c r="I16" s="139" t="s">
        <v>1977</v>
      </c>
      <c r="J16" s="139"/>
      <c r="K16" s="139"/>
      <c r="L16" s="139"/>
      <c r="M16" s="139"/>
    </row>
    <row r="17" spans="1:13">
      <c r="A17" s="139" t="s">
        <v>895</v>
      </c>
      <c r="B17" s="139" t="s">
        <v>856</v>
      </c>
      <c r="C17" s="139" t="s">
        <v>1970</v>
      </c>
      <c r="D17" s="139" t="s">
        <v>750</v>
      </c>
      <c r="E17" s="139" t="s">
        <v>1979</v>
      </c>
      <c r="F17" s="139" t="s">
        <v>1980</v>
      </c>
      <c r="G17" s="139" t="s">
        <v>1981</v>
      </c>
      <c r="H17" s="139" t="s">
        <v>1982</v>
      </c>
      <c r="I17" s="139" t="s">
        <v>1983</v>
      </c>
      <c r="J17" s="139"/>
      <c r="K17" s="139"/>
      <c r="L17" s="139"/>
      <c r="M17" s="139"/>
    </row>
    <row r="18" spans="1:13">
      <c r="A18" s="139" t="s">
        <v>895</v>
      </c>
      <c r="B18" s="139" t="s">
        <v>856</v>
      </c>
      <c r="C18" s="139" t="s">
        <v>1970</v>
      </c>
      <c r="D18" s="139" t="s">
        <v>750</v>
      </c>
      <c r="E18" s="139" t="s">
        <v>1984</v>
      </c>
      <c r="F18" s="139" t="s">
        <v>1985</v>
      </c>
      <c r="G18" s="139" t="s">
        <v>1986</v>
      </c>
      <c r="H18" s="139" t="s">
        <v>1987</v>
      </c>
      <c r="I18" s="139" t="s">
        <v>1988</v>
      </c>
      <c r="J18" s="139"/>
      <c r="K18" s="139"/>
      <c r="L18" s="139"/>
      <c r="M18" s="139"/>
    </row>
    <row r="19" spans="1:13">
      <c r="A19" s="139" t="s">
        <v>895</v>
      </c>
      <c r="B19" s="139" t="s">
        <v>856</v>
      </c>
      <c r="C19" s="139" t="s">
        <v>1970</v>
      </c>
      <c r="D19" s="139" t="s">
        <v>750</v>
      </c>
      <c r="E19" s="139" t="s">
        <v>1989</v>
      </c>
      <c r="F19" s="139" t="s">
        <v>1990</v>
      </c>
      <c r="G19" s="139" t="s">
        <v>1991</v>
      </c>
      <c r="H19" s="139" t="s">
        <v>1992</v>
      </c>
      <c r="I19" s="139" t="s">
        <v>1991</v>
      </c>
      <c r="J19" s="139"/>
      <c r="K19" s="139"/>
      <c r="L19" s="139"/>
      <c r="M19" s="139"/>
    </row>
    <row r="20" spans="1:13">
      <c r="A20" s="139" t="s">
        <v>895</v>
      </c>
      <c r="B20" s="139" t="s">
        <v>856</v>
      </c>
      <c r="C20" s="139" t="s">
        <v>1993</v>
      </c>
      <c r="D20" s="139" t="s">
        <v>751</v>
      </c>
      <c r="E20" s="139" t="s">
        <v>1994</v>
      </c>
      <c r="F20" s="139" t="s">
        <v>765</v>
      </c>
      <c r="G20" s="139" t="s">
        <v>1995</v>
      </c>
      <c r="H20" s="139" t="s">
        <v>1996</v>
      </c>
      <c r="I20" s="139" t="s">
        <v>1995</v>
      </c>
      <c r="J20" s="139"/>
      <c r="K20" s="139"/>
      <c r="L20" s="139"/>
      <c r="M20" s="139"/>
    </row>
    <row r="21" spans="1:13">
      <c r="A21" s="139" t="s">
        <v>895</v>
      </c>
      <c r="B21" s="139" t="s">
        <v>856</v>
      </c>
      <c r="C21" s="139" t="s">
        <v>1993</v>
      </c>
      <c r="D21" s="139" t="s">
        <v>751</v>
      </c>
      <c r="E21" s="139" t="s">
        <v>1997</v>
      </c>
      <c r="F21" s="139" t="s">
        <v>1998</v>
      </c>
      <c r="G21" s="139" t="s">
        <v>1999</v>
      </c>
      <c r="H21" s="139" t="s">
        <v>2000</v>
      </c>
      <c r="I21" s="139" t="s">
        <v>2001</v>
      </c>
      <c r="J21" s="139"/>
      <c r="K21" s="139"/>
      <c r="L21" s="139"/>
      <c r="M21" s="139"/>
    </row>
    <row r="22" spans="1:13">
      <c r="A22" s="139" t="s">
        <v>895</v>
      </c>
      <c r="B22" s="139" t="s">
        <v>856</v>
      </c>
      <c r="C22" s="139" t="s">
        <v>1993</v>
      </c>
      <c r="D22" s="139" t="s">
        <v>751</v>
      </c>
      <c r="E22" s="139" t="s">
        <v>2002</v>
      </c>
      <c r="F22" s="139" t="s">
        <v>2003</v>
      </c>
      <c r="G22" s="139" t="s">
        <v>2004</v>
      </c>
      <c r="H22" s="139" t="s">
        <v>2005</v>
      </c>
      <c r="I22" s="139" t="s">
        <v>2004</v>
      </c>
      <c r="J22" s="139"/>
      <c r="K22" s="139"/>
      <c r="L22" s="139"/>
      <c r="M22" s="139"/>
    </row>
    <row r="23" spans="1:13">
      <c r="A23" s="139" t="s">
        <v>895</v>
      </c>
      <c r="B23" s="139" t="s">
        <v>856</v>
      </c>
      <c r="C23" s="139" t="s">
        <v>1993</v>
      </c>
      <c r="D23" s="139" t="s">
        <v>751</v>
      </c>
      <c r="E23" s="139" t="s">
        <v>2006</v>
      </c>
      <c r="F23" s="139" t="s">
        <v>2007</v>
      </c>
      <c r="G23" s="139" t="s">
        <v>2008</v>
      </c>
      <c r="H23" s="139" t="s">
        <v>2009</v>
      </c>
      <c r="I23" s="139" t="s">
        <v>2008</v>
      </c>
      <c r="J23" s="139"/>
      <c r="K23" s="139"/>
      <c r="L23" s="139"/>
      <c r="M23" s="139"/>
    </row>
    <row r="24" spans="1:13">
      <c r="A24" s="139" t="s">
        <v>895</v>
      </c>
      <c r="B24" s="139" t="s">
        <v>856</v>
      </c>
      <c r="C24" s="139" t="s">
        <v>2010</v>
      </c>
      <c r="D24" s="139" t="s">
        <v>752</v>
      </c>
      <c r="E24" s="139" t="s">
        <v>2011</v>
      </c>
      <c r="F24" s="139" t="s">
        <v>2012</v>
      </c>
      <c r="G24" s="139" t="s">
        <v>2013</v>
      </c>
      <c r="H24" s="139" t="s">
        <v>2014</v>
      </c>
      <c r="I24" s="139" t="s">
        <v>2013</v>
      </c>
      <c r="J24" s="139"/>
      <c r="K24" s="139"/>
      <c r="L24" s="139"/>
      <c r="M24" s="139"/>
    </row>
    <row r="25" spans="1:13">
      <c r="A25" s="139" t="s">
        <v>895</v>
      </c>
      <c r="B25" s="139" t="s">
        <v>856</v>
      </c>
      <c r="C25" s="139" t="s">
        <v>2015</v>
      </c>
      <c r="D25" s="139" t="s">
        <v>2016</v>
      </c>
      <c r="E25" s="139" t="s">
        <v>2017</v>
      </c>
      <c r="F25" s="139" t="s">
        <v>2018</v>
      </c>
      <c r="G25" s="139" t="s">
        <v>2019</v>
      </c>
      <c r="H25" s="139" t="s">
        <v>2020</v>
      </c>
      <c r="I25" s="139" t="s">
        <v>2019</v>
      </c>
      <c r="J25" s="139"/>
      <c r="K25" s="139"/>
      <c r="L25" s="139"/>
      <c r="M25" s="139"/>
    </row>
    <row r="26" spans="1:13">
      <c r="A26" s="139" t="s">
        <v>1362</v>
      </c>
      <c r="B26" s="139" t="s">
        <v>2021</v>
      </c>
      <c r="C26" s="139" t="s">
        <v>2022</v>
      </c>
      <c r="D26" s="139" t="s">
        <v>2023</v>
      </c>
      <c r="E26" s="139" t="s">
        <v>2024</v>
      </c>
      <c r="F26" s="139" t="s">
        <v>2025</v>
      </c>
      <c r="G26" s="139" t="s">
        <v>2026</v>
      </c>
      <c r="H26" s="139" t="s">
        <v>2027</v>
      </c>
      <c r="I26" s="139" t="s">
        <v>2026</v>
      </c>
      <c r="J26" s="139"/>
      <c r="K26" s="139"/>
      <c r="L26" s="139"/>
      <c r="M26" s="139"/>
    </row>
    <row r="27" spans="1:13">
      <c r="A27" s="139" t="s">
        <v>1362</v>
      </c>
      <c r="B27" s="139" t="s">
        <v>2021</v>
      </c>
      <c r="C27" s="139" t="s">
        <v>2022</v>
      </c>
      <c r="D27" s="139" t="s">
        <v>2023</v>
      </c>
      <c r="E27" s="139" t="s">
        <v>2028</v>
      </c>
      <c r="F27" s="139" t="s">
        <v>2029</v>
      </c>
      <c r="G27" s="139" t="s">
        <v>2030</v>
      </c>
      <c r="H27" s="139" t="s">
        <v>2031</v>
      </c>
      <c r="I27" s="139" t="s">
        <v>2032</v>
      </c>
      <c r="J27" s="139"/>
      <c r="K27" s="139"/>
      <c r="L27" s="139"/>
      <c r="M27" s="139"/>
    </row>
    <row r="28" spans="1:13">
      <c r="A28" s="139" t="s">
        <v>1362</v>
      </c>
      <c r="B28" s="139" t="s">
        <v>2021</v>
      </c>
      <c r="C28" s="139" t="s">
        <v>2022</v>
      </c>
      <c r="D28" s="139" t="s">
        <v>2023</v>
      </c>
      <c r="E28" s="139" t="s">
        <v>2033</v>
      </c>
      <c r="F28" s="139" t="s">
        <v>2034</v>
      </c>
      <c r="G28" s="139" t="s">
        <v>2035</v>
      </c>
      <c r="H28" s="139" t="s">
        <v>2036</v>
      </c>
      <c r="I28" s="139" t="s">
        <v>2035</v>
      </c>
      <c r="J28" s="139"/>
      <c r="K28" s="139"/>
      <c r="L28" s="139"/>
      <c r="M28" s="139"/>
    </row>
    <row r="29" spans="1:13">
      <c r="A29" s="139" t="s">
        <v>1362</v>
      </c>
      <c r="B29" s="139" t="s">
        <v>2021</v>
      </c>
      <c r="C29" s="139" t="s">
        <v>2037</v>
      </c>
      <c r="D29" s="139" t="s">
        <v>2038</v>
      </c>
      <c r="E29" s="139" t="s">
        <v>2039</v>
      </c>
      <c r="F29" s="139" t="s">
        <v>2040</v>
      </c>
      <c r="G29" s="139" t="s">
        <v>2041</v>
      </c>
      <c r="H29" s="139" t="s">
        <v>2042</v>
      </c>
      <c r="I29" s="139" t="s">
        <v>2041</v>
      </c>
      <c r="J29" s="139"/>
      <c r="K29" s="139"/>
      <c r="L29" s="139"/>
      <c r="M29" s="139"/>
    </row>
    <row r="30" spans="1:13">
      <c r="A30" s="139" t="s">
        <v>1362</v>
      </c>
      <c r="B30" s="139" t="s">
        <v>2021</v>
      </c>
      <c r="C30" s="139" t="s">
        <v>2043</v>
      </c>
      <c r="D30" s="139" t="s">
        <v>2044</v>
      </c>
      <c r="E30" s="139" t="s">
        <v>2045</v>
      </c>
      <c r="F30" s="139" t="s">
        <v>2044</v>
      </c>
      <c r="G30" s="139" t="s">
        <v>2046</v>
      </c>
      <c r="H30" s="139" t="s">
        <v>2047</v>
      </c>
      <c r="I30" s="139" t="s">
        <v>2046</v>
      </c>
      <c r="J30" s="139"/>
      <c r="K30" s="139"/>
      <c r="L30" s="139"/>
      <c r="M30" s="139"/>
    </row>
    <row r="31" spans="1:13">
      <c r="A31" s="139" t="s">
        <v>1362</v>
      </c>
      <c r="B31" s="139" t="s">
        <v>2021</v>
      </c>
      <c r="C31" s="139" t="s">
        <v>2048</v>
      </c>
      <c r="D31" s="139" t="s">
        <v>2049</v>
      </c>
      <c r="E31" s="139" t="s">
        <v>2050</v>
      </c>
      <c r="F31" s="139" t="s">
        <v>2049</v>
      </c>
      <c r="G31" s="139" t="s">
        <v>2051</v>
      </c>
      <c r="H31" s="139" t="s">
        <v>2052</v>
      </c>
      <c r="I31" s="139" t="s">
        <v>2051</v>
      </c>
      <c r="J31" s="139"/>
      <c r="K31" s="139"/>
      <c r="L31" s="139"/>
      <c r="M31" s="139"/>
    </row>
    <row r="32" spans="1:13">
      <c r="A32" s="139" t="s">
        <v>1362</v>
      </c>
      <c r="B32" s="139" t="s">
        <v>2021</v>
      </c>
      <c r="C32" s="139" t="s">
        <v>2053</v>
      </c>
      <c r="D32" s="139" t="s">
        <v>2054</v>
      </c>
      <c r="E32" s="139" t="s">
        <v>2879</v>
      </c>
      <c r="F32" s="139" t="s">
        <v>2883</v>
      </c>
      <c r="G32" s="139" t="s">
        <v>2055</v>
      </c>
      <c r="H32" s="139" t="s">
        <v>2884</v>
      </c>
      <c r="I32" s="139" t="s">
        <v>2055</v>
      </c>
      <c r="J32" s="139"/>
      <c r="K32" s="139"/>
      <c r="L32" s="139"/>
      <c r="M32" s="139"/>
    </row>
    <row r="33" spans="1:13">
      <c r="A33" s="139" t="s">
        <v>1362</v>
      </c>
      <c r="B33" s="139" t="s">
        <v>2021</v>
      </c>
      <c r="C33" s="139" t="s">
        <v>2056</v>
      </c>
      <c r="D33" s="139" t="s">
        <v>2057</v>
      </c>
      <c r="E33" s="139" t="s">
        <v>2058</v>
      </c>
      <c r="F33" s="139" t="s">
        <v>2018</v>
      </c>
      <c r="G33" s="139" t="s">
        <v>2059</v>
      </c>
      <c r="H33" s="139" t="s">
        <v>2060</v>
      </c>
      <c r="I33" s="139" t="s">
        <v>2059</v>
      </c>
      <c r="J33" s="139"/>
      <c r="K33" s="139"/>
      <c r="L33" s="139"/>
      <c r="M33" s="139"/>
    </row>
    <row r="34" spans="1:13">
      <c r="A34" s="139" t="s">
        <v>1385</v>
      </c>
      <c r="B34" s="139" t="s">
        <v>2061</v>
      </c>
      <c r="C34" s="139" t="s">
        <v>2062</v>
      </c>
      <c r="D34" s="139" t="s">
        <v>388</v>
      </c>
      <c r="E34" s="139" t="s">
        <v>2063</v>
      </c>
      <c r="F34" s="139" t="s">
        <v>2064</v>
      </c>
      <c r="G34" s="139" t="s">
        <v>657</v>
      </c>
      <c r="H34" s="139" t="s">
        <v>2065</v>
      </c>
      <c r="I34" s="139" t="s">
        <v>2066</v>
      </c>
      <c r="J34" s="139" t="s">
        <v>657</v>
      </c>
      <c r="K34" s="139" t="s">
        <v>657</v>
      </c>
      <c r="L34" s="139"/>
      <c r="M34" s="139"/>
    </row>
    <row r="35" spans="1:13">
      <c r="A35" s="139" t="s">
        <v>1385</v>
      </c>
      <c r="B35" s="139" t="s">
        <v>2061</v>
      </c>
      <c r="C35" s="139" t="s">
        <v>2062</v>
      </c>
      <c r="D35" s="139" t="s">
        <v>388</v>
      </c>
      <c r="E35" s="139" t="s">
        <v>2067</v>
      </c>
      <c r="F35" s="139" t="s">
        <v>2068</v>
      </c>
      <c r="G35" s="139" t="s">
        <v>850</v>
      </c>
      <c r="H35" s="139" t="s">
        <v>2069</v>
      </c>
      <c r="I35" s="139" t="s">
        <v>2070</v>
      </c>
      <c r="J35" s="139" t="s">
        <v>850</v>
      </c>
      <c r="K35" s="139" t="s">
        <v>850</v>
      </c>
      <c r="L35" s="139"/>
      <c r="M35" s="139"/>
    </row>
    <row r="36" spans="1:13">
      <c r="A36" s="139" t="s">
        <v>1385</v>
      </c>
      <c r="B36" s="139" t="s">
        <v>2061</v>
      </c>
      <c r="C36" s="139" t="s">
        <v>2062</v>
      </c>
      <c r="D36" s="139" t="s">
        <v>388</v>
      </c>
      <c r="E36" s="139" t="s">
        <v>2071</v>
      </c>
      <c r="F36" s="139" t="s">
        <v>2072</v>
      </c>
      <c r="G36" s="139" t="s">
        <v>2073</v>
      </c>
      <c r="H36" s="139" t="s">
        <v>2074</v>
      </c>
      <c r="I36" s="139" t="s">
        <v>2075</v>
      </c>
      <c r="J36" s="139" t="s">
        <v>2888</v>
      </c>
      <c r="K36" s="139" t="s">
        <v>2073</v>
      </c>
      <c r="L36" s="139"/>
      <c r="M36" s="139"/>
    </row>
    <row r="37" spans="1:13">
      <c r="A37" s="139" t="s">
        <v>1385</v>
      </c>
      <c r="B37" s="139" t="s">
        <v>2061</v>
      </c>
      <c r="C37" s="139" t="s">
        <v>2062</v>
      </c>
      <c r="D37" s="139" t="s">
        <v>388</v>
      </c>
      <c r="E37" s="139" t="s">
        <v>2071</v>
      </c>
      <c r="F37" s="139" t="s">
        <v>2072</v>
      </c>
      <c r="G37" s="139" t="s">
        <v>2073</v>
      </c>
      <c r="H37" s="139" t="s">
        <v>2074</v>
      </c>
      <c r="I37" s="139" t="s">
        <v>2075</v>
      </c>
      <c r="J37" s="139" t="s">
        <v>2897</v>
      </c>
      <c r="K37" s="139" t="s">
        <v>2073</v>
      </c>
      <c r="L37" s="139"/>
      <c r="M37" s="139"/>
    </row>
    <row r="38" spans="1:13">
      <c r="A38" s="139" t="s">
        <v>1385</v>
      </c>
      <c r="B38" s="139" t="s">
        <v>2061</v>
      </c>
      <c r="C38" s="139" t="s">
        <v>2062</v>
      </c>
      <c r="D38" s="139" t="s">
        <v>388</v>
      </c>
      <c r="E38" s="139" t="s">
        <v>2071</v>
      </c>
      <c r="F38" s="139" t="s">
        <v>2072</v>
      </c>
      <c r="G38" s="139" t="s">
        <v>2076</v>
      </c>
      <c r="H38" s="139" t="s">
        <v>2077</v>
      </c>
      <c r="I38" s="139" t="s">
        <v>2078</v>
      </c>
      <c r="J38" s="139" t="s">
        <v>2889</v>
      </c>
      <c r="K38" s="139" t="s">
        <v>2076</v>
      </c>
      <c r="L38" s="139"/>
      <c r="M38" s="139"/>
    </row>
    <row r="39" spans="1:13">
      <c r="A39" s="139" t="s">
        <v>1385</v>
      </c>
      <c r="B39" s="139" t="s">
        <v>2061</v>
      </c>
      <c r="C39" s="139" t="s">
        <v>2062</v>
      </c>
      <c r="D39" s="139" t="s">
        <v>388</v>
      </c>
      <c r="E39" s="139" t="s">
        <v>2071</v>
      </c>
      <c r="F39" s="139" t="s">
        <v>2072</v>
      </c>
      <c r="G39" s="139" t="s">
        <v>658</v>
      </c>
      <c r="H39" s="139" t="s">
        <v>2079</v>
      </c>
      <c r="I39" s="139" t="s">
        <v>2080</v>
      </c>
      <c r="J39" s="139" t="s">
        <v>658</v>
      </c>
      <c r="K39" s="139" t="s">
        <v>658</v>
      </c>
      <c r="L39" s="139"/>
      <c r="M39" s="139"/>
    </row>
    <row r="40" spans="1:13">
      <c r="A40" s="139" t="s">
        <v>1385</v>
      </c>
      <c r="B40" s="139" t="s">
        <v>2061</v>
      </c>
      <c r="C40" s="139" t="s">
        <v>2062</v>
      </c>
      <c r="D40" s="139" t="s">
        <v>388</v>
      </c>
      <c r="E40" s="139" t="s">
        <v>2071</v>
      </c>
      <c r="F40" s="139" t="s">
        <v>2072</v>
      </c>
      <c r="G40" s="139" t="s">
        <v>2081</v>
      </c>
      <c r="H40" s="139" t="s">
        <v>2082</v>
      </c>
      <c r="I40" s="139" t="s">
        <v>2083</v>
      </c>
      <c r="J40" s="139" t="s">
        <v>2890</v>
      </c>
      <c r="K40" s="139" t="s">
        <v>2081</v>
      </c>
      <c r="L40" s="139"/>
      <c r="M40" s="139"/>
    </row>
    <row r="41" spans="1:13">
      <c r="A41" s="139" t="s">
        <v>1385</v>
      </c>
      <c r="B41" s="139" t="s">
        <v>2061</v>
      </c>
      <c r="C41" s="139" t="s">
        <v>2062</v>
      </c>
      <c r="D41" s="139" t="s">
        <v>388</v>
      </c>
      <c r="E41" s="139" t="s">
        <v>2084</v>
      </c>
      <c r="F41" s="139" t="s">
        <v>2085</v>
      </c>
      <c r="G41" s="139" t="s">
        <v>2086</v>
      </c>
      <c r="H41" s="139" t="s">
        <v>2087</v>
      </c>
      <c r="I41" s="139" t="s">
        <v>2088</v>
      </c>
      <c r="J41" s="139" t="s">
        <v>2086</v>
      </c>
      <c r="K41" s="139" t="s">
        <v>2086</v>
      </c>
      <c r="L41" s="139"/>
      <c r="M41" s="139"/>
    </row>
    <row r="42" spans="1:13">
      <c r="A42" s="139" t="s">
        <v>1385</v>
      </c>
      <c r="B42" s="139" t="s">
        <v>2061</v>
      </c>
      <c r="C42" s="139" t="s">
        <v>2062</v>
      </c>
      <c r="D42" s="139" t="s">
        <v>388</v>
      </c>
      <c r="E42" s="139" t="s">
        <v>2089</v>
      </c>
      <c r="F42" s="139" t="s">
        <v>2090</v>
      </c>
      <c r="G42" s="139" t="s">
        <v>2091</v>
      </c>
      <c r="H42" s="139" t="s">
        <v>2092</v>
      </c>
      <c r="I42" s="139" t="s">
        <v>2088</v>
      </c>
      <c r="J42" s="139" t="s">
        <v>2091</v>
      </c>
      <c r="K42" s="139" t="s">
        <v>2091</v>
      </c>
      <c r="L42" s="139"/>
      <c r="M42" s="139"/>
    </row>
    <row r="43" spans="1:13">
      <c r="A43" s="139" t="s">
        <v>1385</v>
      </c>
      <c r="B43" s="139" t="s">
        <v>2061</v>
      </c>
      <c r="C43" s="139" t="s">
        <v>2093</v>
      </c>
      <c r="D43" s="139" t="s">
        <v>25</v>
      </c>
      <c r="E43" s="139" t="s">
        <v>2094</v>
      </c>
      <c r="F43" s="139" t="s">
        <v>2095</v>
      </c>
      <c r="G43" s="139" t="s">
        <v>556</v>
      </c>
      <c r="H43" s="139" t="s">
        <v>2096</v>
      </c>
      <c r="I43" s="139" t="s">
        <v>2097</v>
      </c>
      <c r="J43" s="139" t="s">
        <v>556</v>
      </c>
      <c r="K43" s="139" t="s">
        <v>556</v>
      </c>
      <c r="L43" s="139"/>
      <c r="M43" s="139"/>
    </row>
    <row r="44" spans="1:13">
      <c r="A44" s="139" t="s">
        <v>1385</v>
      </c>
      <c r="B44" s="139" t="s">
        <v>2061</v>
      </c>
      <c r="C44" s="139" t="s">
        <v>2093</v>
      </c>
      <c r="D44" s="139" t="s">
        <v>25</v>
      </c>
      <c r="E44" s="139" t="s">
        <v>2098</v>
      </c>
      <c r="F44" s="139" t="s">
        <v>703</v>
      </c>
      <c r="G44" s="139" t="s">
        <v>555</v>
      </c>
      <c r="H44" s="139" t="s">
        <v>2099</v>
      </c>
      <c r="I44" s="139" t="s">
        <v>2100</v>
      </c>
      <c r="J44" s="139" t="s">
        <v>555</v>
      </c>
      <c r="K44" s="139" t="s">
        <v>555</v>
      </c>
      <c r="L44" s="139"/>
      <c r="M44" s="139"/>
    </row>
    <row r="45" spans="1:13">
      <c r="A45" s="139" t="s">
        <v>1385</v>
      </c>
      <c r="B45" s="139" t="s">
        <v>2061</v>
      </c>
      <c r="C45" s="139" t="s">
        <v>2093</v>
      </c>
      <c r="D45" s="139" t="s">
        <v>25</v>
      </c>
      <c r="E45" s="139" t="s">
        <v>2101</v>
      </c>
      <c r="F45" s="139" t="s">
        <v>2102</v>
      </c>
      <c r="G45" s="139" t="s">
        <v>554</v>
      </c>
      <c r="H45" s="139" t="s">
        <v>2103</v>
      </c>
      <c r="I45" s="139" t="s">
        <v>2104</v>
      </c>
      <c r="J45" s="139" t="s">
        <v>554</v>
      </c>
      <c r="K45" s="139" t="s">
        <v>554</v>
      </c>
      <c r="L45" s="139"/>
      <c r="M45" s="139"/>
    </row>
    <row r="46" spans="1:13">
      <c r="A46" s="139" t="s">
        <v>1385</v>
      </c>
      <c r="B46" s="139" t="s">
        <v>2061</v>
      </c>
      <c r="C46" s="139" t="s">
        <v>2093</v>
      </c>
      <c r="D46" s="139" t="s">
        <v>25</v>
      </c>
      <c r="E46" s="139" t="s">
        <v>2105</v>
      </c>
      <c r="F46" s="139" t="s">
        <v>91</v>
      </c>
      <c r="G46" s="139" t="s">
        <v>553</v>
      </c>
      <c r="H46" s="139" t="s">
        <v>2106</v>
      </c>
      <c r="I46" s="139" t="s">
        <v>2107</v>
      </c>
      <c r="J46" s="139" t="s">
        <v>553</v>
      </c>
      <c r="K46" s="139" t="s">
        <v>553</v>
      </c>
      <c r="L46" s="139"/>
      <c r="M46" s="139"/>
    </row>
    <row r="47" spans="1:13">
      <c r="A47" s="139" t="s">
        <v>1385</v>
      </c>
      <c r="B47" s="139" t="s">
        <v>2061</v>
      </c>
      <c r="C47" s="139" t="s">
        <v>2093</v>
      </c>
      <c r="D47" s="139" t="s">
        <v>25</v>
      </c>
      <c r="E47" s="139" t="s">
        <v>2108</v>
      </c>
      <c r="F47" s="139" t="s">
        <v>2109</v>
      </c>
      <c r="G47" s="139" t="s">
        <v>552</v>
      </c>
      <c r="H47" s="139" t="s">
        <v>2110</v>
      </c>
      <c r="I47" s="139" t="s">
        <v>2111</v>
      </c>
      <c r="J47" s="139" t="s">
        <v>552</v>
      </c>
      <c r="K47" s="139" t="s">
        <v>552</v>
      </c>
      <c r="L47" s="139"/>
      <c r="M47" s="139"/>
    </row>
    <row r="48" spans="1:13">
      <c r="A48" s="139" t="s">
        <v>1385</v>
      </c>
      <c r="B48" s="139" t="s">
        <v>2061</v>
      </c>
      <c r="C48" s="139" t="s">
        <v>2093</v>
      </c>
      <c r="D48" s="139" t="s">
        <v>25</v>
      </c>
      <c r="E48" s="139" t="s">
        <v>2112</v>
      </c>
      <c r="F48" s="139" t="s">
        <v>2113</v>
      </c>
      <c r="G48" s="139" t="s">
        <v>2114</v>
      </c>
      <c r="H48" s="139" t="s">
        <v>2115</v>
      </c>
      <c r="I48" s="139" t="s">
        <v>2116</v>
      </c>
      <c r="J48" s="139" t="s">
        <v>559</v>
      </c>
      <c r="K48" s="139" t="s">
        <v>2114</v>
      </c>
      <c r="L48" s="139"/>
      <c r="M48" s="139"/>
    </row>
    <row r="49" spans="1:13">
      <c r="A49" s="139" t="s">
        <v>1385</v>
      </c>
      <c r="B49" s="139" t="s">
        <v>2061</v>
      </c>
      <c r="C49" s="139" t="s">
        <v>2093</v>
      </c>
      <c r="D49" s="139" t="s">
        <v>25</v>
      </c>
      <c r="E49" s="139" t="s">
        <v>2112</v>
      </c>
      <c r="F49" s="139" t="s">
        <v>2113</v>
      </c>
      <c r="G49" s="139" t="s">
        <v>2114</v>
      </c>
      <c r="H49" s="139" t="s">
        <v>2115</v>
      </c>
      <c r="I49" s="139" t="s">
        <v>2116</v>
      </c>
      <c r="J49" s="139" t="s">
        <v>558</v>
      </c>
      <c r="K49" s="139" t="s">
        <v>2114</v>
      </c>
      <c r="L49" s="139"/>
      <c r="M49" s="139"/>
    </row>
    <row r="50" spans="1:13">
      <c r="A50" s="139" t="s">
        <v>1385</v>
      </c>
      <c r="B50" s="139" t="s">
        <v>2061</v>
      </c>
      <c r="C50" s="139" t="s">
        <v>2093</v>
      </c>
      <c r="D50" s="139" t="s">
        <v>25</v>
      </c>
      <c r="E50" s="139" t="s">
        <v>2112</v>
      </c>
      <c r="F50" s="139" t="s">
        <v>2113</v>
      </c>
      <c r="G50" s="139" t="s">
        <v>2117</v>
      </c>
      <c r="H50" s="139" t="s">
        <v>2118</v>
      </c>
      <c r="I50" s="139" t="s">
        <v>2119</v>
      </c>
      <c r="J50" s="139" t="s">
        <v>2891</v>
      </c>
      <c r="K50" s="139" t="s">
        <v>2117</v>
      </c>
      <c r="L50" s="139"/>
      <c r="M50" s="139"/>
    </row>
    <row r="51" spans="1:13">
      <c r="A51" s="139" t="s">
        <v>1385</v>
      </c>
      <c r="B51" s="139" t="s">
        <v>2061</v>
      </c>
      <c r="C51" s="139" t="s">
        <v>2093</v>
      </c>
      <c r="D51" s="139" t="s">
        <v>25</v>
      </c>
      <c r="E51" s="139" t="s">
        <v>2112</v>
      </c>
      <c r="F51" s="139" t="s">
        <v>2113</v>
      </c>
      <c r="G51" s="139" t="s">
        <v>2120</v>
      </c>
      <c r="H51" s="139" t="s">
        <v>2121</v>
      </c>
      <c r="I51" s="139" t="s">
        <v>2122</v>
      </c>
      <c r="J51" s="139" t="s">
        <v>562</v>
      </c>
      <c r="K51" s="139" t="s">
        <v>2120</v>
      </c>
      <c r="L51" s="139"/>
      <c r="M51" s="139"/>
    </row>
    <row r="52" spans="1:13">
      <c r="A52" s="139" t="s">
        <v>1385</v>
      </c>
      <c r="B52" s="139" t="s">
        <v>2061</v>
      </c>
      <c r="C52" s="139" t="s">
        <v>2093</v>
      </c>
      <c r="D52" s="139" t="s">
        <v>25</v>
      </c>
      <c r="E52" s="139" t="s">
        <v>2112</v>
      </c>
      <c r="F52" s="139" t="s">
        <v>2113</v>
      </c>
      <c r="G52" s="139" t="s">
        <v>557</v>
      </c>
      <c r="H52" s="139" t="s">
        <v>2123</v>
      </c>
      <c r="I52" s="139" t="s">
        <v>2124</v>
      </c>
      <c r="J52" s="139" t="s">
        <v>557</v>
      </c>
      <c r="K52" s="139" t="s">
        <v>557</v>
      </c>
      <c r="L52" s="139"/>
      <c r="M52" s="139"/>
    </row>
    <row r="53" spans="1:13">
      <c r="A53" s="139" t="s">
        <v>1385</v>
      </c>
      <c r="B53" s="139" t="s">
        <v>2061</v>
      </c>
      <c r="C53" s="139" t="s">
        <v>2093</v>
      </c>
      <c r="D53" s="139" t="s">
        <v>25</v>
      </c>
      <c r="E53" s="139" t="s">
        <v>2125</v>
      </c>
      <c r="F53" s="139" t="s">
        <v>2126</v>
      </c>
      <c r="G53" s="139" t="s">
        <v>2127</v>
      </c>
      <c r="H53" s="139" t="s">
        <v>2128</v>
      </c>
      <c r="I53" s="139" t="s">
        <v>2129</v>
      </c>
      <c r="J53" s="139" t="s">
        <v>2127</v>
      </c>
      <c r="K53" s="139" t="s">
        <v>2127</v>
      </c>
      <c r="L53" s="139"/>
      <c r="M53" s="139"/>
    </row>
    <row r="54" spans="1:13">
      <c r="A54" s="139" t="s">
        <v>1385</v>
      </c>
      <c r="B54" s="139" t="s">
        <v>2061</v>
      </c>
      <c r="C54" s="139" t="s">
        <v>2093</v>
      </c>
      <c r="D54" s="139" t="s">
        <v>25</v>
      </c>
      <c r="E54" s="139" t="s">
        <v>2130</v>
      </c>
      <c r="F54" s="139" t="s">
        <v>2131</v>
      </c>
      <c r="G54" s="139" t="s">
        <v>2132</v>
      </c>
      <c r="H54" s="139" t="s">
        <v>2133</v>
      </c>
      <c r="I54" s="139" t="s">
        <v>2129</v>
      </c>
      <c r="J54" s="139" t="s">
        <v>2132</v>
      </c>
      <c r="K54" s="139" t="s">
        <v>2132</v>
      </c>
      <c r="L54" s="139"/>
      <c r="M54" s="139"/>
    </row>
    <row r="55" spans="1:13">
      <c r="A55" s="139" t="s">
        <v>1385</v>
      </c>
      <c r="B55" s="139" t="s">
        <v>2061</v>
      </c>
      <c r="C55" s="139" t="s">
        <v>2093</v>
      </c>
      <c r="D55" s="139" t="s">
        <v>25</v>
      </c>
      <c r="E55" s="139" t="s">
        <v>2134</v>
      </c>
      <c r="F55" s="139" t="s">
        <v>2135</v>
      </c>
      <c r="G55" s="139" t="s">
        <v>2136</v>
      </c>
      <c r="H55" s="139" t="s">
        <v>2137</v>
      </c>
      <c r="I55" s="139" t="s">
        <v>2129</v>
      </c>
      <c r="J55" s="139" t="s">
        <v>2136</v>
      </c>
      <c r="K55" s="139" t="s">
        <v>2136</v>
      </c>
      <c r="L55" s="139"/>
      <c r="M55" s="139"/>
    </row>
    <row r="56" spans="1:13">
      <c r="A56" s="139" t="s">
        <v>1385</v>
      </c>
      <c r="B56" s="139" t="s">
        <v>2061</v>
      </c>
      <c r="C56" s="139" t="s">
        <v>2093</v>
      </c>
      <c r="D56" s="139" t="s">
        <v>25</v>
      </c>
      <c r="E56" s="139" t="s">
        <v>2138</v>
      </c>
      <c r="F56" s="139" t="s">
        <v>2139</v>
      </c>
      <c r="G56" s="139" t="s">
        <v>2140</v>
      </c>
      <c r="H56" s="139" t="s">
        <v>2141</v>
      </c>
      <c r="I56" s="139" t="s">
        <v>2129</v>
      </c>
      <c r="J56" s="139" t="s">
        <v>2140</v>
      </c>
      <c r="K56" s="139" t="s">
        <v>2140</v>
      </c>
      <c r="L56" s="139"/>
      <c r="M56" s="139"/>
    </row>
    <row r="57" spans="1:13">
      <c r="A57" s="139" t="s">
        <v>1385</v>
      </c>
      <c r="B57" s="139" t="s">
        <v>2061</v>
      </c>
      <c r="C57" s="139" t="s">
        <v>2093</v>
      </c>
      <c r="D57" s="139" t="s">
        <v>25</v>
      </c>
      <c r="E57" s="139" t="s">
        <v>2142</v>
      </c>
      <c r="F57" s="139" t="s">
        <v>832</v>
      </c>
      <c r="G57" s="139" t="s">
        <v>823</v>
      </c>
      <c r="H57" s="139" t="s">
        <v>2143</v>
      </c>
      <c r="I57" s="139" t="s">
        <v>2144</v>
      </c>
      <c r="J57" s="139" t="s">
        <v>823</v>
      </c>
      <c r="K57" s="139" t="s">
        <v>823</v>
      </c>
      <c r="L57" s="139"/>
      <c r="M57" s="139"/>
    </row>
    <row r="58" spans="1:13">
      <c r="A58" s="139" t="s">
        <v>1385</v>
      </c>
      <c r="B58" s="139" t="s">
        <v>2061</v>
      </c>
      <c r="C58" s="139" t="s">
        <v>2145</v>
      </c>
      <c r="D58" s="139" t="s">
        <v>30</v>
      </c>
      <c r="E58" s="139" t="s">
        <v>2146</v>
      </c>
      <c r="F58" s="139" t="s">
        <v>2147</v>
      </c>
      <c r="G58" s="139" t="s">
        <v>632</v>
      </c>
      <c r="H58" s="139" t="s">
        <v>2148</v>
      </c>
      <c r="I58" s="139" t="s">
        <v>2149</v>
      </c>
      <c r="J58" s="139" t="s">
        <v>632</v>
      </c>
      <c r="K58" s="139" t="s">
        <v>632</v>
      </c>
      <c r="L58" s="139"/>
      <c r="M58" s="139"/>
    </row>
    <row r="59" spans="1:13">
      <c r="A59" s="139" t="s">
        <v>1385</v>
      </c>
      <c r="B59" s="139" t="s">
        <v>2061</v>
      </c>
      <c r="C59" s="139" t="s">
        <v>2145</v>
      </c>
      <c r="D59" s="139" t="s">
        <v>30</v>
      </c>
      <c r="E59" s="139" t="s">
        <v>2150</v>
      </c>
      <c r="F59" s="139" t="s">
        <v>2151</v>
      </c>
      <c r="G59" s="139" t="s">
        <v>629</v>
      </c>
      <c r="H59" s="139" t="s">
        <v>2152</v>
      </c>
      <c r="I59" s="139" t="s">
        <v>2153</v>
      </c>
      <c r="J59" s="139" t="s">
        <v>629</v>
      </c>
      <c r="K59" s="139" t="s">
        <v>629</v>
      </c>
      <c r="L59" s="139"/>
      <c r="M59" s="139"/>
    </row>
    <row r="60" spans="1:13">
      <c r="A60" s="139" t="s">
        <v>1385</v>
      </c>
      <c r="B60" s="139" t="s">
        <v>2061</v>
      </c>
      <c r="C60" s="139" t="s">
        <v>2145</v>
      </c>
      <c r="D60" s="139" t="s">
        <v>30</v>
      </c>
      <c r="E60" s="139" t="s">
        <v>2154</v>
      </c>
      <c r="F60" s="139" t="s">
        <v>249</v>
      </c>
      <c r="G60" s="139" t="s">
        <v>631</v>
      </c>
      <c r="H60" s="139" t="s">
        <v>2155</v>
      </c>
      <c r="I60" s="139" t="s">
        <v>2156</v>
      </c>
      <c r="J60" s="139" t="s">
        <v>631</v>
      </c>
      <c r="K60" s="139" t="s">
        <v>631</v>
      </c>
      <c r="L60" s="139"/>
      <c r="M60" s="139"/>
    </row>
    <row r="61" spans="1:13">
      <c r="A61" s="139" t="s">
        <v>1385</v>
      </c>
      <c r="B61" s="139" t="s">
        <v>2061</v>
      </c>
      <c r="C61" s="139" t="s">
        <v>2145</v>
      </c>
      <c r="D61" s="139" t="s">
        <v>30</v>
      </c>
      <c r="E61" s="139" t="s">
        <v>2157</v>
      </c>
      <c r="F61" s="139" t="s">
        <v>2158</v>
      </c>
      <c r="G61" s="139" t="s">
        <v>2159</v>
      </c>
      <c r="H61" s="139" t="s">
        <v>2160</v>
      </c>
      <c r="I61" s="139" t="s">
        <v>2161</v>
      </c>
      <c r="J61" s="139" t="s">
        <v>2892</v>
      </c>
      <c r="K61" s="139" t="s">
        <v>2159</v>
      </c>
      <c r="L61" s="139"/>
      <c r="M61" s="139"/>
    </row>
    <row r="62" spans="1:13">
      <c r="A62" s="139" t="s">
        <v>1385</v>
      </c>
      <c r="B62" s="139" t="s">
        <v>2061</v>
      </c>
      <c r="C62" s="139" t="s">
        <v>2145</v>
      </c>
      <c r="D62" s="139" t="s">
        <v>30</v>
      </c>
      <c r="E62" s="139" t="s">
        <v>2157</v>
      </c>
      <c r="F62" s="139" t="s">
        <v>2158</v>
      </c>
      <c r="G62" s="139" t="s">
        <v>2159</v>
      </c>
      <c r="H62" s="139" t="s">
        <v>2160</v>
      </c>
      <c r="I62" s="139" t="s">
        <v>2161</v>
      </c>
      <c r="J62" s="139" t="s">
        <v>638</v>
      </c>
      <c r="K62" s="139" t="s">
        <v>2159</v>
      </c>
      <c r="L62" s="139"/>
      <c r="M62" s="139"/>
    </row>
    <row r="63" spans="1:13">
      <c r="A63" s="139" t="s">
        <v>1385</v>
      </c>
      <c r="B63" s="139" t="s">
        <v>2061</v>
      </c>
      <c r="C63" s="139" t="s">
        <v>2145</v>
      </c>
      <c r="D63" s="139" t="s">
        <v>30</v>
      </c>
      <c r="E63" s="139" t="s">
        <v>2157</v>
      </c>
      <c r="F63" s="139" t="s">
        <v>2158</v>
      </c>
      <c r="G63" s="139" t="s">
        <v>2162</v>
      </c>
      <c r="H63" s="139" t="s">
        <v>2163</v>
      </c>
      <c r="I63" s="139" t="s">
        <v>2164</v>
      </c>
      <c r="J63" s="139" t="s">
        <v>637</v>
      </c>
      <c r="K63" s="139" t="s">
        <v>2162</v>
      </c>
      <c r="L63" s="139"/>
      <c r="M63" s="139"/>
    </row>
    <row r="64" spans="1:13">
      <c r="A64" s="139" t="s">
        <v>1385</v>
      </c>
      <c r="B64" s="139" t="s">
        <v>2061</v>
      </c>
      <c r="C64" s="139" t="s">
        <v>2145</v>
      </c>
      <c r="D64" s="139" t="s">
        <v>30</v>
      </c>
      <c r="E64" s="139" t="s">
        <v>2157</v>
      </c>
      <c r="F64" s="139" t="s">
        <v>2158</v>
      </c>
      <c r="G64" s="139" t="s">
        <v>635</v>
      </c>
      <c r="H64" s="139" t="s">
        <v>2165</v>
      </c>
      <c r="I64" s="139" t="s">
        <v>2166</v>
      </c>
      <c r="J64" s="139" t="s">
        <v>635</v>
      </c>
      <c r="K64" s="139" t="s">
        <v>635</v>
      </c>
      <c r="L64" s="139"/>
      <c r="M64" s="139"/>
    </row>
    <row r="65" spans="1:13">
      <c r="A65" s="139" t="s">
        <v>1385</v>
      </c>
      <c r="B65" s="139" t="s">
        <v>2061</v>
      </c>
      <c r="C65" s="139" t="s">
        <v>2145</v>
      </c>
      <c r="D65" s="139" t="s">
        <v>30</v>
      </c>
      <c r="E65" s="139" t="s">
        <v>2157</v>
      </c>
      <c r="F65" s="139" t="s">
        <v>2158</v>
      </c>
      <c r="G65" s="139" t="s">
        <v>2167</v>
      </c>
      <c r="H65" s="139" t="s">
        <v>2168</v>
      </c>
      <c r="I65" s="139" t="s">
        <v>2169</v>
      </c>
      <c r="J65" s="139" t="s">
        <v>640</v>
      </c>
      <c r="K65" s="139" t="s">
        <v>2167</v>
      </c>
      <c r="L65" s="139"/>
      <c r="M65" s="139"/>
    </row>
    <row r="66" spans="1:13">
      <c r="A66" s="139" t="s">
        <v>1385</v>
      </c>
      <c r="B66" s="139" t="s">
        <v>2061</v>
      </c>
      <c r="C66" s="139" t="s">
        <v>2145</v>
      </c>
      <c r="D66" s="139" t="s">
        <v>30</v>
      </c>
      <c r="E66" s="139" t="s">
        <v>2157</v>
      </c>
      <c r="F66" s="139" t="s">
        <v>2158</v>
      </c>
      <c r="G66" s="139" t="s">
        <v>2170</v>
      </c>
      <c r="H66" s="139" t="s">
        <v>2171</v>
      </c>
      <c r="I66" s="139" t="s">
        <v>2172</v>
      </c>
      <c r="J66" s="139" t="s">
        <v>2170</v>
      </c>
      <c r="K66" s="139" t="s">
        <v>2170</v>
      </c>
      <c r="L66" s="139"/>
      <c r="M66" s="139"/>
    </row>
    <row r="67" spans="1:13">
      <c r="A67" s="139" t="s">
        <v>1385</v>
      </c>
      <c r="B67" s="139" t="s">
        <v>2061</v>
      </c>
      <c r="C67" s="139" t="s">
        <v>2145</v>
      </c>
      <c r="D67" s="139" t="s">
        <v>30</v>
      </c>
      <c r="E67" s="139" t="s">
        <v>2173</v>
      </c>
      <c r="F67" s="139" t="s">
        <v>255</v>
      </c>
      <c r="G67" s="139" t="s">
        <v>630</v>
      </c>
      <c r="H67" s="139" t="s">
        <v>2174</v>
      </c>
      <c r="I67" s="139" t="s">
        <v>2175</v>
      </c>
      <c r="J67" s="139" t="s">
        <v>630</v>
      </c>
      <c r="K67" s="139" t="s">
        <v>630</v>
      </c>
      <c r="L67" s="139"/>
      <c r="M67" s="139"/>
    </row>
    <row r="68" spans="1:13">
      <c r="A68" s="139" t="s">
        <v>1385</v>
      </c>
      <c r="B68" s="139" t="s">
        <v>2061</v>
      </c>
      <c r="C68" s="139" t="s">
        <v>2145</v>
      </c>
      <c r="D68" s="139" t="s">
        <v>30</v>
      </c>
      <c r="E68" s="139" t="s">
        <v>2176</v>
      </c>
      <c r="F68" s="139" t="s">
        <v>2177</v>
      </c>
      <c r="G68" s="139" t="s">
        <v>2178</v>
      </c>
      <c r="H68" s="139" t="s">
        <v>2179</v>
      </c>
      <c r="I68" s="139" t="s">
        <v>2180</v>
      </c>
      <c r="J68" s="139" t="s">
        <v>2178</v>
      </c>
      <c r="K68" s="139" t="s">
        <v>2178</v>
      </c>
      <c r="L68" s="139"/>
      <c r="M68" s="139"/>
    </row>
    <row r="69" spans="1:13">
      <c r="A69" s="139" t="s">
        <v>1385</v>
      </c>
      <c r="B69" s="139" t="s">
        <v>2061</v>
      </c>
      <c r="C69" s="139" t="s">
        <v>2145</v>
      </c>
      <c r="D69" s="139" t="s">
        <v>30</v>
      </c>
      <c r="E69" s="139" t="s">
        <v>2181</v>
      </c>
      <c r="F69" s="139" t="s">
        <v>2182</v>
      </c>
      <c r="G69" s="139" t="s">
        <v>2183</v>
      </c>
      <c r="H69" s="139" t="s">
        <v>2184</v>
      </c>
      <c r="I69" s="139" t="s">
        <v>2185</v>
      </c>
      <c r="J69" s="139" t="s">
        <v>2183</v>
      </c>
      <c r="K69" s="139" t="s">
        <v>2183</v>
      </c>
      <c r="L69" s="139"/>
      <c r="M69" s="139"/>
    </row>
    <row r="70" spans="1:13">
      <c r="A70" s="139" t="s">
        <v>1385</v>
      </c>
      <c r="B70" s="139" t="s">
        <v>2061</v>
      </c>
      <c r="C70" s="139" t="s">
        <v>2145</v>
      </c>
      <c r="D70" s="139" t="s">
        <v>30</v>
      </c>
      <c r="E70" s="139" t="s">
        <v>2186</v>
      </c>
      <c r="F70" s="139" t="s">
        <v>2187</v>
      </c>
      <c r="G70" s="139" t="s">
        <v>2188</v>
      </c>
      <c r="H70" s="139" t="s">
        <v>2189</v>
      </c>
      <c r="I70" s="139" t="s">
        <v>2190</v>
      </c>
      <c r="J70" s="139" t="s">
        <v>2188</v>
      </c>
      <c r="K70" s="139" t="s">
        <v>2188</v>
      </c>
      <c r="L70" s="139"/>
      <c r="M70" s="139"/>
    </row>
    <row r="71" spans="1:13">
      <c r="A71" s="139" t="s">
        <v>1385</v>
      </c>
      <c r="B71" s="139" t="s">
        <v>2061</v>
      </c>
      <c r="C71" s="139" t="s">
        <v>2145</v>
      </c>
      <c r="D71" s="139" t="s">
        <v>30</v>
      </c>
      <c r="E71" s="139" t="s">
        <v>2186</v>
      </c>
      <c r="F71" s="139" t="s">
        <v>2187</v>
      </c>
      <c r="G71" s="139" t="s">
        <v>2191</v>
      </c>
      <c r="H71" s="139" t="s">
        <v>2192</v>
      </c>
      <c r="I71" s="139" t="s">
        <v>2193</v>
      </c>
      <c r="J71" s="139" t="s">
        <v>2191</v>
      </c>
      <c r="K71" s="139" t="s">
        <v>2191</v>
      </c>
      <c r="L71" s="139"/>
      <c r="M71" s="139"/>
    </row>
    <row r="72" spans="1:13">
      <c r="A72" s="139" t="s">
        <v>1385</v>
      </c>
      <c r="B72" s="139" t="s">
        <v>2061</v>
      </c>
      <c r="C72" s="139" t="s">
        <v>2194</v>
      </c>
      <c r="D72" s="139" t="s">
        <v>24</v>
      </c>
      <c r="E72" s="139" t="s">
        <v>2195</v>
      </c>
      <c r="F72" s="139" t="s">
        <v>2196</v>
      </c>
      <c r="G72" s="139" t="s">
        <v>533</v>
      </c>
      <c r="H72" s="139" t="s">
        <v>2197</v>
      </c>
      <c r="I72" s="139" t="s">
        <v>2198</v>
      </c>
      <c r="J72" s="139" t="s">
        <v>533</v>
      </c>
      <c r="K72" s="139" t="s">
        <v>533</v>
      </c>
      <c r="L72" s="139"/>
      <c r="M72" s="139"/>
    </row>
    <row r="73" spans="1:13">
      <c r="A73" s="139" t="s">
        <v>1385</v>
      </c>
      <c r="B73" s="139" t="s">
        <v>2061</v>
      </c>
      <c r="C73" s="139" t="s">
        <v>2194</v>
      </c>
      <c r="D73" s="139" t="s">
        <v>24</v>
      </c>
      <c r="E73" s="139" t="s">
        <v>2199</v>
      </c>
      <c r="F73" s="139" t="s">
        <v>2200</v>
      </c>
      <c r="G73" s="139" t="s">
        <v>534</v>
      </c>
      <c r="H73" s="139" t="s">
        <v>2201</v>
      </c>
      <c r="I73" s="139" t="s">
        <v>2202</v>
      </c>
      <c r="J73" s="139" t="s">
        <v>534</v>
      </c>
      <c r="K73" s="139" t="s">
        <v>534</v>
      </c>
      <c r="L73" s="139"/>
      <c r="M73" s="139"/>
    </row>
    <row r="74" spans="1:13">
      <c r="A74" s="139" t="s">
        <v>1385</v>
      </c>
      <c r="B74" s="139" t="s">
        <v>2061</v>
      </c>
      <c r="C74" s="139" t="s">
        <v>2194</v>
      </c>
      <c r="D74" s="139" t="s">
        <v>24</v>
      </c>
      <c r="E74" s="139" t="s">
        <v>2203</v>
      </c>
      <c r="F74" s="139" t="s">
        <v>2204</v>
      </c>
      <c r="G74" s="139" t="s">
        <v>532</v>
      </c>
      <c r="H74" s="139" t="s">
        <v>2205</v>
      </c>
      <c r="I74" s="139" t="s">
        <v>2206</v>
      </c>
      <c r="J74" s="139" t="s">
        <v>532</v>
      </c>
      <c r="K74" s="139" t="s">
        <v>532</v>
      </c>
      <c r="L74" s="139"/>
      <c r="M74" s="139"/>
    </row>
    <row r="75" spans="1:13">
      <c r="A75" s="139" t="s">
        <v>1385</v>
      </c>
      <c r="B75" s="139" t="s">
        <v>2061</v>
      </c>
      <c r="C75" s="139" t="s">
        <v>2194</v>
      </c>
      <c r="D75" s="139" t="s">
        <v>24</v>
      </c>
      <c r="E75" s="139" t="s">
        <v>2207</v>
      </c>
      <c r="F75" s="139" t="s">
        <v>2208</v>
      </c>
      <c r="G75" s="139" t="s">
        <v>531</v>
      </c>
      <c r="H75" s="139" t="s">
        <v>2209</v>
      </c>
      <c r="I75" s="139" t="s">
        <v>2210</v>
      </c>
      <c r="J75" s="139" t="s">
        <v>531</v>
      </c>
      <c r="K75" s="139" t="s">
        <v>531</v>
      </c>
      <c r="L75" s="139"/>
      <c r="M75" s="139"/>
    </row>
    <row r="76" spans="1:13">
      <c r="A76" s="139" t="s">
        <v>1385</v>
      </c>
      <c r="B76" s="139" t="s">
        <v>2061</v>
      </c>
      <c r="C76" s="139" t="s">
        <v>2194</v>
      </c>
      <c r="D76" s="139" t="s">
        <v>24</v>
      </c>
      <c r="E76" s="139" t="s">
        <v>2211</v>
      </c>
      <c r="F76" s="139" t="s">
        <v>2212</v>
      </c>
      <c r="G76" s="139" t="s">
        <v>2213</v>
      </c>
      <c r="H76" s="139" t="s">
        <v>2214</v>
      </c>
      <c r="I76" s="139" t="s">
        <v>2215</v>
      </c>
      <c r="J76" s="139" t="s">
        <v>2899</v>
      </c>
      <c r="K76" s="139" t="s">
        <v>2213</v>
      </c>
      <c r="L76" s="139"/>
      <c r="M76" s="139"/>
    </row>
    <row r="77" spans="1:13">
      <c r="A77" s="139" t="s">
        <v>1385</v>
      </c>
      <c r="B77" s="139" t="s">
        <v>2061</v>
      </c>
      <c r="C77" s="139" t="s">
        <v>2194</v>
      </c>
      <c r="D77" s="139" t="s">
        <v>24</v>
      </c>
      <c r="E77" s="139" t="s">
        <v>2211</v>
      </c>
      <c r="F77" s="139" t="s">
        <v>2212</v>
      </c>
      <c r="G77" s="139" t="s">
        <v>2213</v>
      </c>
      <c r="H77" s="139" t="s">
        <v>2214</v>
      </c>
      <c r="I77" s="139" t="s">
        <v>2215</v>
      </c>
      <c r="J77" s="139" t="s">
        <v>540</v>
      </c>
      <c r="K77" s="139" t="s">
        <v>2213</v>
      </c>
      <c r="L77" s="139"/>
      <c r="M77" s="139"/>
    </row>
    <row r="78" spans="1:13">
      <c r="A78" s="139" t="s">
        <v>1385</v>
      </c>
      <c r="B78" s="139" t="s">
        <v>2061</v>
      </c>
      <c r="C78" s="139" t="s">
        <v>2194</v>
      </c>
      <c r="D78" s="139" t="s">
        <v>24</v>
      </c>
      <c r="E78" s="139" t="s">
        <v>2211</v>
      </c>
      <c r="F78" s="139" t="s">
        <v>2212</v>
      </c>
      <c r="G78" s="139" t="s">
        <v>2216</v>
      </c>
      <c r="H78" s="139" t="s">
        <v>2217</v>
      </c>
      <c r="I78" s="139" t="s">
        <v>2218</v>
      </c>
      <c r="J78" s="139" t="s">
        <v>539</v>
      </c>
      <c r="K78" s="139" t="s">
        <v>2216</v>
      </c>
      <c r="L78" s="139"/>
      <c r="M78" s="139"/>
    </row>
    <row r="79" spans="1:13">
      <c r="A79" s="139" t="s">
        <v>1385</v>
      </c>
      <c r="B79" s="139" t="s">
        <v>2061</v>
      </c>
      <c r="C79" s="139" t="s">
        <v>2194</v>
      </c>
      <c r="D79" s="139" t="s">
        <v>24</v>
      </c>
      <c r="E79" s="139" t="s">
        <v>2211</v>
      </c>
      <c r="F79" s="139" t="s">
        <v>2212</v>
      </c>
      <c r="G79" s="139" t="s">
        <v>2216</v>
      </c>
      <c r="H79" s="139" t="s">
        <v>2217</v>
      </c>
      <c r="I79" s="139" t="s">
        <v>2218</v>
      </c>
      <c r="J79" s="139" t="s">
        <v>538</v>
      </c>
      <c r="K79" s="139" t="s">
        <v>2216</v>
      </c>
      <c r="L79" s="139"/>
      <c r="M79" s="139"/>
    </row>
    <row r="80" spans="1:13">
      <c r="A80" s="139" t="s">
        <v>1385</v>
      </c>
      <c r="B80" s="139" t="s">
        <v>2061</v>
      </c>
      <c r="C80" s="139" t="s">
        <v>2194</v>
      </c>
      <c r="D80" s="139" t="s">
        <v>24</v>
      </c>
      <c r="E80" s="139" t="s">
        <v>2211</v>
      </c>
      <c r="F80" s="139" t="s">
        <v>2212</v>
      </c>
      <c r="G80" s="139" t="s">
        <v>535</v>
      </c>
      <c r="H80" s="139" t="s">
        <v>2219</v>
      </c>
      <c r="I80" s="139" t="s">
        <v>2220</v>
      </c>
      <c r="J80" s="139" t="s">
        <v>535</v>
      </c>
      <c r="K80" s="139" t="s">
        <v>535</v>
      </c>
      <c r="L80" s="139"/>
      <c r="M80" s="139"/>
    </row>
    <row r="81" spans="1:13">
      <c r="A81" s="139" t="s">
        <v>1385</v>
      </c>
      <c r="B81" s="139" t="s">
        <v>2061</v>
      </c>
      <c r="C81" s="139" t="s">
        <v>2194</v>
      </c>
      <c r="D81" s="139" t="s">
        <v>24</v>
      </c>
      <c r="E81" s="139" t="s">
        <v>2221</v>
      </c>
      <c r="F81" s="139" t="s">
        <v>2222</v>
      </c>
      <c r="G81" s="139" t="s">
        <v>2223</v>
      </c>
      <c r="H81" s="139" t="s">
        <v>2224</v>
      </c>
      <c r="I81" s="139" t="s">
        <v>2225</v>
      </c>
      <c r="J81" s="139" t="s">
        <v>2223</v>
      </c>
      <c r="K81" s="139" t="s">
        <v>2223</v>
      </c>
      <c r="L81" s="139"/>
      <c r="M81" s="139"/>
    </row>
    <row r="82" spans="1:13">
      <c r="A82" s="139" t="s">
        <v>1385</v>
      </c>
      <c r="B82" s="139" t="s">
        <v>2061</v>
      </c>
      <c r="C82" s="139" t="s">
        <v>2226</v>
      </c>
      <c r="D82" s="139" t="s">
        <v>23</v>
      </c>
      <c r="E82" s="139" t="s">
        <v>2227</v>
      </c>
      <c r="F82" s="139" t="s">
        <v>2228</v>
      </c>
      <c r="G82" s="139" t="s">
        <v>643</v>
      </c>
      <c r="H82" s="139" t="s">
        <v>2229</v>
      </c>
      <c r="I82" s="139" t="s">
        <v>2230</v>
      </c>
      <c r="J82" s="139" t="s">
        <v>643</v>
      </c>
      <c r="K82" s="139" t="s">
        <v>643</v>
      </c>
      <c r="L82" s="139"/>
      <c r="M82" s="139"/>
    </row>
    <row r="83" spans="1:13">
      <c r="A83" s="139" t="s">
        <v>1385</v>
      </c>
      <c r="B83" s="139" t="s">
        <v>2061</v>
      </c>
      <c r="C83" s="139" t="s">
        <v>2226</v>
      </c>
      <c r="D83" s="139" t="s">
        <v>23</v>
      </c>
      <c r="E83" s="139" t="s">
        <v>2231</v>
      </c>
      <c r="F83" s="139" t="s">
        <v>2232</v>
      </c>
      <c r="G83" s="139" t="s">
        <v>642</v>
      </c>
      <c r="H83" s="139" t="s">
        <v>2233</v>
      </c>
      <c r="I83" s="139" t="s">
        <v>2234</v>
      </c>
      <c r="J83" s="139" t="s">
        <v>642</v>
      </c>
      <c r="K83" s="139" t="s">
        <v>642</v>
      </c>
      <c r="L83" s="139"/>
      <c r="M83" s="139"/>
    </row>
    <row r="84" spans="1:13">
      <c r="A84" s="139" t="s">
        <v>1385</v>
      </c>
      <c r="B84" s="139" t="s">
        <v>2061</v>
      </c>
      <c r="C84" s="139" t="s">
        <v>2226</v>
      </c>
      <c r="D84" s="139" t="s">
        <v>23</v>
      </c>
      <c r="E84" s="139" t="s">
        <v>2235</v>
      </c>
      <c r="F84" s="139" t="s">
        <v>2236</v>
      </c>
      <c r="G84" s="139" t="s">
        <v>641</v>
      </c>
      <c r="H84" s="139" t="s">
        <v>2237</v>
      </c>
      <c r="I84" s="139" t="s">
        <v>2238</v>
      </c>
      <c r="J84" s="139" t="s">
        <v>641</v>
      </c>
      <c r="K84" s="139" t="s">
        <v>641</v>
      </c>
      <c r="L84" s="139"/>
      <c r="M84" s="139"/>
    </row>
    <row r="85" spans="1:13">
      <c r="A85" s="139" t="s">
        <v>1385</v>
      </c>
      <c r="B85" s="139" t="s">
        <v>2061</v>
      </c>
      <c r="C85" s="139" t="s">
        <v>2226</v>
      </c>
      <c r="D85" s="139" t="s">
        <v>23</v>
      </c>
      <c r="E85" s="139" t="s">
        <v>2239</v>
      </c>
      <c r="F85" s="139" t="s">
        <v>2240</v>
      </c>
      <c r="G85" s="139" t="s">
        <v>2241</v>
      </c>
      <c r="H85" s="139" t="s">
        <v>2242</v>
      </c>
      <c r="I85" s="139" t="s">
        <v>2243</v>
      </c>
      <c r="J85" s="139" t="s">
        <v>2241</v>
      </c>
      <c r="K85" s="139" t="s">
        <v>2241</v>
      </c>
      <c r="L85" s="139"/>
      <c r="M85" s="139"/>
    </row>
    <row r="86" spans="1:13">
      <c r="A86" s="139" t="s">
        <v>1385</v>
      </c>
      <c r="B86" s="139" t="s">
        <v>2061</v>
      </c>
      <c r="C86" s="139" t="s">
        <v>2226</v>
      </c>
      <c r="D86" s="139" t="s">
        <v>23</v>
      </c>
      <c r="E86" s="139" t="s">
        <v>2244</v>
      </c>
      <c r="F86" s="139" t="s">
        <v>2245</v>
      </c>
      <c r="G86" s="139" t="s">
        <v>2246</v>
      </c>
      <c r="H86" s="139" t="s">
        <v>2247</v>
      </c>
      <c r="I86" s="139" t="s">
        <v>2243</v>
      </c>
      <c r="J86" s="139" t="s">
        <v>2246</v>
      </c>
      <c r="K86" s="139" t="s">
        <v>2246</v>
      </c>
      <c r="L86" s="139"/>
      <c r="M86" s="139"/>
    </row>
    <row r="87" spans="1:13">
      <c r="A87" s="139" t="s">
        <v>1385</v>
      </c>
      <c r="B87" s="139" t="s">
        <v>2061</v>
      </c>
      <c r="C87" s="139" t="s">
        <v>2248</v>
      </c>
      <c r="D87" s="139" t="s">
        <v>375</v>
      </c>
      <c r="E87" s="139" t="s">
        <v>2249</v>
      </c>
      <c r="F87" s="139" t="s">
        <v>2250</v>
      </c>
      <c r="G87" s="139" t="s">
        <v>612</v>
      </c>
      <c r="H87" s="139" t="s">
        <v>2251</v>
      </c>
      <c r="I87" s="139" t="s">
        <v>2252</v>
      </c>
      <c r="J87" s="139" t="s">
        <v>612</v>
      </c>
      <c r="K87" s="139" t="s">
        <v>612</v>
      </c>
      <c r="L87" s="139"/>
      <c r="M87" s="139"/>
    </row>
    <row r="88" spans="1:13">
      <c r="A88" s="139" t="s">
        <v>1385</v>
      </c>
      <c r="B88" s="139" t="s">
        <v>2061</v>
      </c>
      <c r="C88" s="139" t="s">
        <v>2248</v>
      </c>
      <c r="D88" s="139" t="s">
        <v>375</v>
      </c>
      <c r="E88" s="139" t="s">
        <v>2253</v>
      </c>
      <c r="F88" s="139" t="s">
        <v>2254</v>
      </c>
      <c r="G88" s="139" t="s">
        <v>2255</v>
      </c>
      <c r="H88" s="139" t="s">
        <v>2256</v>
      </c>
      <c r="I88" s="139" t="s">
        <v>2257</v>
      </c>
      <c r="J88" s="139" t="s">
        <v>2255</v>
      </c>
      <c r="K88" s="139" t="s">
        <v>2255</v>
      </c>
      <c r="L88" s="139"/>
      <c r="M88" s="139"/>
    </row>
    <row r="89" spans="1:13">
      <c r="A89" s="139" t="s">
        <v>1385</v>
      </c>
      <c r="B89" s="139" t="s">
        <v>2061</v>
      </c>
      <c r="C89" s="139" t="s">
        <v>2258</v>
      </c>
      <c r="D89" s="139" t="s">
        <v>329</v>
      </c>
      <c r="E89" s="139" t="s">
        <v>2259</v>
      </c>
      <c r="F89" s="139" t="s">
        <v>2260</v>
      </c>
      <c r="G89" s="139" t="s">
        <v>646</v>
      </c>
      <c r="H89" s="139" t="s">
        <v>2261</v>
      </c>
      <c r="I89" s="139" t="s">
        <v>2262</v>
      </c>
      <c r="J89" s="139" t="s">
        <v>646</v>
      </c>
      <c r="K89" s="139" t="s">
        <v>646</v>
      </c>
      <c r="L89" s="139"/>
      <c r="M89" s="139"/>
    </row>
    <row r="90" spans="1:13">
      <c r="A90" s="139" t="s">
        <v>1385</v>
      </c>
      <c r="B90" s="139" t="s">
        <v>2061</v>
      </c>
      <c r="C90" s="139" t="s">
        <v>2258</v>
      </c>
      <c r="D90" s="139" t="s">
        <v>329</v>
      </c>
      <c r="E90" s="139" t="s">
        <v>2263</v>
      </c>
      <c r="F90" s="139" t="s">
        <v>2264</v>
      </c>
      <c r="G90" s="139" t="s">
        <v>647</v>
      </c>
      <c r="H90" s="139" t="s">
        <v>2265</v>
      </c>
      <c r="I90" s="139" t="s">
        <v>2266</v>
      </c>
      <c r="J90" s="139" t="s">
        <v>647</v>
      </c>
      <c r="K90" s="139" t="s">
        <v>647</v>
      </c>
      <c r="L90" s="139"/>
      <c r="M90" s="139"/>
    </row>
    <row r="91" spans="1:13">
      <c r="A91" s="139" t="s">
        <v>1385</v>
      </c>
      <c r="B91" s="139" t="s">
        <v>2061</v>
      </c>
      <c r="C91" s="139" t="s">
        <v>2258</v>
      </c>
      <c r="D91" s="139" t="s">
        <v>329</v>
      </c>
      <c r="E91" s="139" t="s">
        <v>2267</v>
      </c>
      <c r="F91" s="139" t="s">
        <v>2268</v>
      </c>
      <c r="G91" s="139" t="s">
        <v>648</v>
      </c>
      <c r="H91" s="139" t="s">
        <v>2269</v>
      </c>
      <c r="I91" s="139" t="s">
        <v>2270</v>
      </c>
      <c r="J91" s="139" t="s">
        <v>648</v>
      </c>
      <c r="K91" s="139" t="s">
        <v>648</v>
      </c>
      <c r="L91" s="139"/>
      <c r="M91" s="139"/>
    </row>
    <row r="92" spans="1:13">
      <c r="A92" s="139" t="s">
        <v>1385</v>
      </c>
      <c r="B92" s="139" t="s">
        <v>2061</v>
      </c>
      <c r="C92" s="139" t="s">
        <v>2258</v>
      </c>
      <c r="D92" s="139" t="s">
        <v>329</v>
      </c>
      <c r="E92" s="139" t="s">
        <v>2271</v>
      </c>
      <c r="F92" s="139" t="s">
        <v>1534</v>
      </c>
      <c r="G92" s="139" t="s">
        <v>812</v>
      </c>
      <c r="H92" s="139" t="s">
        <v>2272</v>
      </c>
      <c r="I92" s="139" t="s">
        <v>2273</v>
      </c>
      <c r="J92" s="139" t="s">
        <v>812</v>
      </c>
      <c r="K92" s="139" t="s">
        <v>812</v>
      </c>
      <c r="L92" s="139"/>
      <c r="M92" s="139"/>
    </row>
    <row r="93" spans="1:13">
      <c r="A93" s="139" t="s">
        <v>1385</v>
      </c>
      <c r="B93" s="139" t="s">
        <v>2061</v>
      </c>
      <c r="C93" s="139" t="s">
        <v>2258</v>
      </c>
      <c r="D93" s="139" t="s">
        <v>329</v>
      </c>
      <c r="E93" s="139" t="s">
        <v>2274</v>
      </c>
      <c r="F93" s="139" t="s">
        <v>2275</v>
      </c>
      <c r="G93" s="139" t="s">
        <v>2276</v>
      </c>
      <c r="H93" s="139" t="s">
        <v>2277</v>
      </c>
      <c r="I93" s="139" t="s">
        <v>2278</v>
      </c>
      <c r="J93" s="139" t="s">
        <v>2893</v>
      </c>
      <c r="K93" s="139" t="s">
        <v>2276</v>
      </c>
      <c r="L93" s="139"/>
      <c r="M93" s="139"/>
    </row>
    <row r="94" spans="1:13">
      <c r="A94" s="139" t="s">
        <v>1385</v>
      </c>
      <c r="B94" s="139" t="s">
        <v>2061</v>
      </c>
      <c r="C94" s="139" t="s">
        <v>2258</v>
      </c>
      <c r="D94" s="139" t="s">
        <v>329</v>
      </c>
      <c r="E94" s="139" t="s">
        <v>2274</v>
      </c>
      <c r="F94" s="139" t="s">
        <v>2275</v>
      </c>
      <c r="G94" s="139" t="s">
        <v>2276</v>
      </c>
      <c r="H94" s="139" t="s">
        <v>2277</v>
      </c>
      <c r="I94" s="139" t="s">
        <v>2278</v>
      </c>
      <c r="J94" s="139" t="s">
        <v>656</v>
      </c>
      <c r="K94" s="139" t="s">
        <v>2276</v>
      </c>
      <c r="L94" s="139"/>
      <c r="M94" s="139"/>
    </row>
    <row r="95" spans="1:13">
      <c r="A95" s="139" t="s">
        <v>1385</v>
      </c>
      <c r="B95" s="139" t="s">
        <v>2061</v>
      </c>
      <c r="C95" s="139" t="s">
        <v>2258</v>
      </c>
      <c r="D95" s="139" t="s">
        <v>329</v>
      </c>
      <c r="E95" s="139" t="s">
        <v>2274</v>
      </c>
      <c r="F95" s="139" t="s">
        <v>2275</v>
      </c>
      <c r="G95" s="139" t="s">
        <v>2279</v>
      </c>
      <c r="H95" s="139" t="s">
        <v>2280</v>
      </c>
      <c r="I95" s="139" t="s">
        <v>2281</v>
      </c>
      <c r="J95" s="139" t="s">
        <v>650</v>
      </c>
      <c r="K95" s="139" t="s">
        <v>2279</v>
      </c>
      <c r="L95" s="139"/>
      <c r="M95" s="139"/>
    </row>
    <row r="96" spans="1:13">
      <c r="A96" s="139" t="s">
        <v>1385</v>
      </c>
      <c r="B96" s="139" t="s">
        <v>2061</v>
      </c>
      <c r="C96" s="139" t="s">
        <v>2258</v>
      </c>
      <c r="D96" s="139" t="s">
        <v>329</v>
      </c>
      <c r="E96" s="139" t="s">
        <v>2274</v>
      </c>
      <c r="F96" s="139" t="s">
        <v>2275</v>
      </c>
      <c r="G96" s="139" t="s">
        <v>2279</v>
      </c>
      <c r="H96" s="139" t="s">
        <v>2280</v>
      </c>
      <c r="I96" s="139" t="s">
        <v>2281</v>
      </c>
      <c r="J96" s="139" t="s">
        <v>941</v>
      </c>
      <c r="K96" s="139" t="s">
        <v>2279</v>
      </c>
      <c r="L96" s="139"/>
      <c r="M96" s="139"/>
    </row>
    <row r="97" spans="1:13">
      <c r="A97" s="139" t="s">
        <v>1385</v>
      </c>
      <c r="B97" s="139" t="s">
        <v>2061</v>
      </c>
      <c r="C97" s="139" t="s">
        <v>2258</v>
      </c>
      <c r="D97" s="139" t="s">
        <v>329</v>
      </c>
      <c r="E97" s="139" t="s">
        <v>2274</v>
      </c>
      <c r="F97" s="139" t="s">
        <v>2275</v>
      </c>
      <c r="G97" s="139" t="s">
        <v>2279</v>
      </c>
      <c r="H97" s="139" t="s">
        <v>2280</v>
      </c>
      <c r="I97" s="139" t="s">
        <v>2281</v>
      </c>
      <c r="J97" s="139" t="s">
        <v>653</v>
      </c>
      <c r="K97" s="139" t="s">
        <v>2279</v>
      </c>
      <c r="L97" s="139"/>
      <c r="M97" s="139"/>
    </row>
    <row r="98" spans="1:13">
      <c r="A98" s="139" t="s">
        <v>1385</v>
      </c>
      <c r="B98" s="139" t="s">
        <v>2061</v>
      </c>
      <c r="C98" s="139" t="s">
        <v>2258</v>
      </c>
      <c r="D98" s="139" t="s">
        <v>329</v>
      </c>
      <c r="E98" s="139" t="s">
        <v>2274</v>
      </c>
      <c r="F98" s="139" t="s">
        <v>2275</v>
      </c>
      <c r="G98" s="139" t="s">
        <v>649</v>
      </c>
      <c r="H98" s="139" t="s">
        <v>2282</v>
      </c>
      <c r="I98" s="139" t="s">
        <v>2283</v>
      </c>
      <c r="J98" s="139" t="s">
        <v>649</v>
      </c>
      <c r="K98" s="139" t="s">
        <v>649</v>
      </c>
      <c r="L98" s="139"/>
      <c r="M98" s="139"/>
    </row>
    <row r="99" spans="1:13">
      <c r="A99" s="139" t="s">
        <v>1385</v>
      </c>
      <c r="B99" s="139" t="s">
        <v>2061</v>
      </c>
      <c r="C99" s="139" t="s">
        <v>2258</v>
      </c>
      <c r="D99" s="139" t="s">
        <v>329</v>
      </c>
      <c r="E99" s="139" t="s">
        <v>2274</v>
      </c>
      <c r="F99" s="139" t="s">
        <v>2275</v>
      </c>
      <c r="G99" s="139" t="s">
        <v>2284</v>
      </c>
      <c r="H99" s="139" t="s">
        <v>2285</v>
      </c>
      <c r="I99" s="139" t="s">
        <v>2286</v>
      </c>
      <c r="J99" s="139" t="s">
        <v>2894</v>
      </c>
      <c r="K99" s="139" t="s">
        <v>2284</v>
      </c>
      <c r="L99" s="139"/>
      <c r="M99" s="139"/>
    </row>
    <row r="100" spans="1:13">
      <c r="A100" s="139" t="s">
        <v>1385</v>
      </c>
      <c r="B100" s="139" t="s">
        <v>2061</v>
      </c>
      <c r="C100" s="139" t="s">
        <v>2258</v>
      </c>
      <c r="D100" s="139" t="s">
        <v>329</v>
      </c>
      <c r="E100" s="139" t="s">
        <v>2287</v>
      </c>
      <c r="F100" s="139" t="s">
        <v>2288</v>
      </c>
      <c r="G100" s="139" t="s">
        <v>2289</v>
      </c>
      <c r="H100" s="139" t="s">
        <v>2290</v>
      </c>
      <c r="I100" s="139" t="s">
        <v>2291</v>
      </c>
      <c r="J100" s="139" t="s">
        <v>2289</v>
      </c>
      <c r="K100" s="139" t="s">
        <v>2289</v>
      </c>
      <c r="L100" s="139"/>
      <c r="M100" s="139"/>
    </row>
    <row r="101" spans="1:13">
      <c r="A101" s="139" t="s">
        <v>1385</v>
      </c>
      <c r="B101" s="139" t="s">
        <v>2061</v>
      </c>
      <c r="C101" s="139" t="s">
        <v>2258</v>
      </c>
      <c r="D101" s="139" t="s">
        <v>329</v>
      </c>
      <c r="E101" s="139" t="s">
        <v>2292</v>
      </c>
      <c r="F101" s="139" t="s">
        <v>2293</v>
      </c>
      <c r="G101" s="139" t="s">
        <v>2294</v>
      </c>
      <c r="H101" s="139" t="s">
        <v>2295</v>
      </c>
      <c r="I101" s="139" t="s">
        <v>2291</v>
      </c>
      <c r="J101" s="139" t="s">
        <v>2294</v>
      </c>
      <c r="K101" s="139" t="s">
        <v>2294</v>
      </c>
      <c r="L101" s="139"/>
      <c r="M101" s="139"/>
    </row>
    <row r="102" spans="1:13">
      <c r="A102" s="139" t="s">
        <v>1385</v>
      </c>
      <c r="B102" s="139" t="s">
        <v>2061</v>
      </c>
      <c r="C102" s="139" t="s">
        <v>2258</v>
      </c>
      <c r="D102" s="139" t="s">
        <v>329</v>
      </c>
      <c r="E102" s="139" t="s">
        <v>2296</v>
      </c>
      <c r="F102" s="139" t="s">
        <v>2297</v>
      </c>
      <c r="G102" s="139" t="s">
        <v>2298</v>
      </c>
      <c r="H102" s="139" t="s">
        <v>2299</v>
      </c>
      <c r="I102" s="139" t="s">
        <v>2291</v>
      </c>
      <c r="J102" s="139" t="s">
        <v>2298</v>
      </c>
      <c r="K102" s="139" t="s">
        <v>2298</v>
      </c>
      <c r="L102" s="139"/>
      <c r="M102" s="139"/>
    </row>
    <row r="103" spans="1:13">
      <c r="A103" s="139" t="s">
        <v>1385</v>
      </c>
      <c r="B103" s="139" t="s">
        <v>2061</v>
      </c>
      <c r="C103" s="139" t="s">
        <v>2258</v>
      </c>
      <c r="D103" s="139" t="s">
        <v>329</v>
      </c>
      <c r="E103" s="139" t="s">
        <v>2300</v>
      </c>
      <c r="F103" s="139" t="s">
        <v>2301</v>
      </c>
      <c r="G103" s="139" t="s">
        <v>2302</v>
      </c>
      <c r="H103" s="139" t="s">
        <v>2303</v>
      </c>
      <c r="I103" s="139" t="s">
        <v>2304</v>
      </c>
      <c r="J103" s="139" t="s">
        <v>2302</v>
      </c>
      <c r="K103" s="139" t="s">
        <v>2302</v>
      </c>
      <c r="L103" s="139"/>
      <c r="M103" s="139"/>
    </row>
    <row r="104" spans="1:13">
      <c r="A104" s="139" t="s">
        <v>1385</v>
      </c>
      <c r="B104" s="139" t="s">
        <v>2061</v>
      </c>
      <c r="C104" s="139" t="s">
        <v>2258</v>
      </c>
      <c r="D104" s="139" t="s">
        <v>329</v>
      </c>
      <c r="E104" s="139" t="s">
        <v>2300</v>
      </c>
      <c r="F104" s="139" t="s">
        <v>2301</v>
      </c>
      <c r="G104" s="139" t="s">
        <v>2305</v>
      </c>
      <c r="H104" s="139" t="s">
        <v>2306</v>
      </c>
      <c r="I104" s="139" t="s">
        <v>2307</v>
      </c>
      <c r="J104" s="139" t="s">
        <v>2305</v>
      </c>
      <c r="K104" s="139" t="s">
        <v>2305</v>
      </c>
      <c r="L104" s="139"/>
      <c r="M104" s="139"/>
    </row>
    <row r="105" spans="1:13">
      <c r="A105" s="139" t="s">
        <v>1385</v>
      </c>
      <c r="B105" s="139" t="s">
        <v>2061</v>
      </c>
      <c r="C105" s="139" t="s">
        <v>2258</v>
      </c>
      <c r="D105" s="139" t="s">
        <v>329</v>
      </c>
      <c r="E105" s="139" t="s">
        <v>2300</v>
      </c>
      <c r="F105" s="139" t="s">
        <v>2301</v>
      </c>
      <c r="G105" s="139" t="s">
        <v>2308</v>
      </c>
      <c r="H105" s="139" t="s">
        <v>2309</v>
      </c>
      <c r="I105" s="139" t="s">
        <v>2304</v>
      </c>
      <c r="J105" s="139" t="s">
        <v>2308</v>
      </c>
      <c r="K105" s="139" t="s">
        <v>2308</v>
      </c>
      <c r="L105" s="139"/>
      <c r="M105" s="139"/>
    </row>
    <row r="106" spans="1:13">
      <c r="A106" s="139" t="s">
        <v>1385</v>
      </c>
      <c r="B106" s="139" t="s">
        <v>2061</v>
      </c>
      <c r="C106" s="139" t="s">
        <v>2310</v>
      </c>
      <c r="D106" s="139" t="s">
        <v>720</v>
      </c>
      <c r="E106" s="139" t="s">
        <v>2311</v>
      </c>
      <c r="F106" s="139" t="s">
        <v>2312</v>
      </c>
      <c r="G106" s="139" t="s">
        <v>845</v>
      </c>
      <c r="H106" s="139" t="s">
        <v>2313</v>
      </c>
      <c r="I106" s="139" t="s">
        <v>845</v>
      </c>
      <c r="J106" s="139" t="s">
        <v>845</v>
      </c>
      <c r="K106" s="139" t="s">
        <v>845</v>
      </c>
      <c r="L106" s="139"/>
      <c r="M106" s="139"/>
    </row>
    <row r="107" spans="1:13">
      <c r="A107" s="139" t="s">
        <v>1385</v>
      </c>
      <c r="B107" s="139" t="s">
        <v>2061</v>
      </c>
      <c r="C107" s="139" t="s">
        <v>2310</v>
      </c>
      <c r="D107" s="139" t="s">
        <v>720</v>
      </c>
      <c r="E107" s="139" t="s">
        <v>2314</v>
      </c>
      <c r="F107" s="139" t="s">
        <v>2315</v>
      </c>
      <c r="G107" s="139" t="s">
        <v>2316</v>
      </c>
      <c r="H107" s="139" t="s">
        <v>2317</v>
      </c>
      <c r="I107" s="139" t="s">
        <v>2318</v>
      </c>
      <c r="J107" s="139" t="s">
        <v>2316</v>
      </c>
      <c r="K107" s="139" t="s">
        <v>2316</v>
      </c>
      <c r="L107" s="139"/>
      <c r="M107" s="139"/>
    </row>
    <row r="108" spans="1:13">
      <c r="A108" s="139" t="s">
        <v>1385</v>
      </c>
      <c r="B108" s="139" t="s">
        <v>2061</v>
      </c>
      <c r="C108" s="139" t="s">
        <v>2319</v>
      </c>
      <c r="D108" s="139" t="s">
        <v>28</v>
      </c>
      <c r="E108" s="139" t="s">
        <v>2320</v>
      </c>
      <c r="F108" s="139" t="s">
        <v>2321</v>
      </c>
      <c r="G108" s="139" t="s">
        <v>682</v>
      </c>
      <c r="H108" s="139" t="s">
        <v>2322</v>
      </c>
      <c r="I108" s="139" t="s">
        <v>2323</v>
      </c>
      <c r="J108" s="139" t="s">
        <v>682</v>
      </c>
      <c r="K108" s="139" t="s">
        <v>682</v>
      </c>
      <c r="L108" s="139"/>
      <c r="M108" s="139"/>
    </row>
    <row r="109" spans="1:13">
      <c r="A109" s="139" t="s">
        <v>1385</v>
      </c>
      <c r="B109" s="139" t="s">
        <v>2061</v>
      </c>
      <c r="C109" s="139" t="s">
        <v>2319</v>
      </c>
      <c r="D109" s="139" t="s">
        <v>28</v>
      </c>
      <c r="E109" s="139" t="s">
        <v>2324</v>
      </c>
      <c r="F109" s="139" t="s">
        <v>2325</v>
      </c>
      <c r="G109" s="139" t="s">
        <v>681</v>
      </c>
      <c r="H109" s="139" t="s">
        <v>2326</v>
      </c>
      <c r="I109" s="139" t="s">
        <v>2327</v>
      </c>
      <c r="J109" s="139" t="s">
        <v>681</v>
      </c>
      <c r="K109" s="139" t="s">
        <v>681</v>
      </c>
      <c r="L109" s="139"/>
      <c r="M109" s="139"/>
    </row>
    <row r="110" spans="1:13">
      <c r="A110" s="139" t="s">
        <v>1385</v>
      </c>
      <c r="B110" s="139" t="s">
        <v>2061</v>
      </c>
      <c r="C110" s="139" t="s">
        <v>2319</v>
      </c>
      <c r="D110" s="139" t="s">
        <v>28</v>
      </c>
      <c r="E110" s="139" t="s">
        <v>2328</v>
      </c>
      <c r="F110" s="139" t="s">
        <v>2329</v>
      </c>
      <c r="G110" s="139" t="s">
        <v>2330</v>
      </c>
      <c r="H110" s="139" t="s">
        <v>2331</v>
      </c>
      <c r="I110" s="139" t="s">
        <v>2332</v>
      </c>
      <c r="J110" s="139" t="s">
        <v>2895</v>
      </c>
      <c r="K110" s="139" t="s">
        <v>2330</v>
      </c>
      <c r="L110" s="139"/>
      <c r="M110" s="139"/>
    </row>
    <row r="111" spans="1:13">
      <c r="A111" s="139" t="s">
        <v>1385</v>
      </c>
      <c r="B111" s="139" t="s">
        <v>2061</v>
      </c>
      <c r="C111" s="139" t="s">
        <v>2319</v>
      </c>
      <c r="D111" s="139" t="s">
        <v>28</v>
      </c>
      <c r="E111" s="139" t="s">
        <v>2328</v>
      </c>
      <c r="F111" s="139" t="s">
        <v>2329</v>
      </c>
      <c r="G111" s="139" t="s">
        <v>2333</v>
      </c>
      <c r="H111" s="139" t="s">
        <v>2334</v>
      </c>
      <c r="I111" s="139" t="s">
        <v>2335</v>
      </c>
      <c r="J111" s="139" t="s">
        <v>688</v>
      </c>
      <c r="K111" s="139" t="s">
        <v>2333</v>
      </c>
      <c r="L111" s="139"/>
      <c r="M111" s="139"/>
    </row>
    <row r="112" spans="1:13">
      <c r="A112" s="139" t="s">
        <v>1385</v>
      </c>
      <c r="B112" s="139" t="s">
        <v>2061</v>
      </c>
      <c r="C112" s="139" t="s">
        <v>2319</v>
      </c>
      <c r="D112" s="139" t="s">
        <v>28</v>
      </c>
      <c r="E112" s="139" t="s">
        <v>2328</v>
      </c>
      <c r="F112" s="139" t="s">
        <v>2329</v>
      </c>
      <c r="G112" s="139" t="s">
        <v>2336</v>
      </c>
      <c r="H112" s="139" t="s">
        <v>2337</v>
      </c>
      <c r="I112" s="139" t="s">
        <v>2338</v>
      </c>
      <c r="J112" s="139" t="s">
        <v>2896</v>
      </c>
      <c r="K112" s="139" t="s">
        <v>2336</v>
      </c>
      <c r="L112" s="139"/>
      <c r="M112" s="139"/>
    </row>
    <row r="113" spans="1:13">
      <c r="A113" s="139" t="s">
        <v>1385</v>
      </c>
      <c r="B113" s="139" t="s">
        <v>2061</v>
      </c>
      <c r="C113" s="139" t="s">
        <v>2319</v>
      </c>
      <c r="D113" s="139" t="s">
        <v>28</v>
      </c>
      <c r="E113" s="139" t="s">
        <v>2328</v>
      </c>
      <c r="F113" s="139" t="s">
        <v>2329</v>
      </c>
      <c r="G113" s="139" t="s">
        <v>2336</v>
      </c>
      <c r="H113" s="139" t="s">
        <v>2337</v>
      </c>
      <c r="I113" s="139" t="s">
        <v>2338</v>
      </c>
      <c r="J113" s="139" t="s">
        <v>689</v>
      </c>
      <c r="K113" s="139" t="s">
        <v>2336</v>
      </c>
      <c r="L113" s="139"/>
      <c r="M113" s="139"/>
    </row>
    <row r="114" spans="1:13">
      <c r="A114" s="139" t="s">
        <v>1385</v>
      </c>
      <c r="B114" s="139" t="s">
        <v>2061</v>
      </c>
      <c r="C114" s="139" t="s">
        <v>2319</v>
      </c>
      <c r="D114" s="139" t="s">
        <v>28</v>
      </c>
      <c r="E114" s="139" t="s">
        <v>2328</v>
      </c>
      <c r="F114" s="139" t="s">
        <v>2329</v>
      </c>
      <c r="G114" s="139" t="s">
        <v>683</v>
      </c>
      <c r="H114" s="139" t="s">
        <v>2339</v>
      </c>
      <c r="I114" s="139" t="s">
        <v>2340</v>
      </c>
      <c r="J114" s="139" t="s">
        <v>683</v>
      </c>
      <c r="K114" s="139" t="s">
        <v>683</v>
      </c>
      <c r="L114" s="139"/>
      <c r="M114" s="139"/>
    </row>
    <row r="115" spans="1:13">
      <c r="A115" s="139" t="s">
        <v>1385</v>
      </c>
      <c r="B115" s="139" t="s">
        <v>2061</v>
      </c>
      <c r="C115" s="139" t="s">
        <v>2319</v>
      </c>
      <c r="D115" s="139" t="s">
        <v>28</v>
      </c>
      <c r="E115" s="139" t="s">
        <v>2341</v>
      </c>
      <c r="F115" s="139" t="s">
        <v>2342</v>
      </c>
      <c r="G115" s="139" t="s">
        <v>2343</v>
      </c>
      <c r="H115" s="139" t="s">
        <v>2344</v>
      </c>
      <c r="I115" s="139" t="s">
        <v>2345</v>
      </c>
      <c r="J115" s="139" t="s">
        <v>2343</v>
      </c>
      <c r="K115" s="139" t="s">
        <v>2343</v>
      </c>
      <c r="L115" s="139"/>
      <c r="M115" s="139"/>
    </row>
    <row r="116" spans="1:13">
      <c r="A116" s="139" t="s">
        <v>1385</v>
      </c>
      <c r="B116" s="139" t="s">
        <v>2061</v>
      </c>
      <c r="C116" s="139" t="s">
        <v>2319</v>
      </c>
      <c r="D116" s="139" t="s">
        <v>28</v>
      </c>
      <c r="E116" s="139" t="s">
        <v>2346</v>
      </c>
      <c r="F116" s="139" t="s">
        <v>2347</v>
      </c>
      <c r="G116" s="139" t="s">
        <v>2348</v>
      </c>
      <c r="H116" s="139" t="s">
        <v>2349</v>
      </c>
      <c r="I116" s="139" t="s">
        <v>2350</v>
      </c>
      <c r="J116" s="139" t="s">
        <v>2348</v>
      </c>
      <c r="K116" s="139" t="s">
        <v>2348</v>
      </c>
      <c r="L116" s="139"/>
      <c r="M116" s="139"/>
    </row>
    <row r="117" spans="1:13">
      <c r="A117" s="139" t="s">
        <v>1385</v>
      </c>
      <c r="B117" s="139" t="s">
        <v>2061</v>
      </c>
      <c r="C117" s="139" t="s">
        <v>2319</v>
      </c>
      <c r="D117" s="139" t="s">
        <v>28</v>
      </c>
      <c r="E117" s="139" t="s">
        <v>2346</v>
      </c>
      <c r="F117" s="139" t="s">
        <v>2347</v>
      </c>
      <c r="G117" s="139" t="s">
        <v>2351</v>
      </c>
      <c r="H117" s="139" t="s">
        <v>2352</v>
      </c>
      <c r="I117" s="139" t="s">
        <v>2345</v>
      </c>
      <c r="J117" s="139" t="s">
        <v>2351</v>
      </c>
      <c r="K117" s="139" t="s">
        <v>2351</v>
      </c>
      <c r="L117" s="139"/>
      <c r="M117" s="139"/>
    </row>
    <row r="118" spans="1:13">
      <c r="A118" s="139" t="s">
        <v>1385</v>
      </c>
      <c r="B118" s="139" t="s">
        <v>2061</v>
      </c>
      <c r="C118" s="139" t="s">
        <v>2353</v>
      </c>
      <c r="D118" s="139" t="s">
        <v>2354</v>
      </c>
      <c r="E118" s="139" t="s">
        <v>2355</v>
      </c>
      <c r="F118" s="139" t="s">
        <v>2356</v>
      </c>
      <c r="G118" s="139" t="s">
        <v>264</v>
      </c>
      <c r="H118" s="139" t="s">
        <v>2357</v>
      </c>
      <c r="I118" s="139" t="s">
        <v>264</v>
      </c>
      <c r="J118" s="139" t="s">
        <v>264</v>
      </c>
      <c r="K118" s="139" t="s">
        <v>264</v>
      </c>
      <c r="L118" s="139"/>
      <c r="M118" s="139"/>
    </row>
    <row r="119" spans="1:13">
      <c r="A119" s="139" t="s">
        <v>1385</v>
      </c>
      <c r="B119" s="139" t="s">
        <v>2061</v>
      </c>
      <c r="C119" s="139" t="s">
        <v>2353</v>
      </c>
      <c r="D119" s="139" t="s">
        <v>2354</v>
      </c>
      <c r="E119" s="139" t="s">
        <v>2355</v>
      </c>
      <c r="F119" s="139" t="s">
        <v>2356</v>
      </c>
      <c r="G119" s="139" t="s">
        <v>261</v>
      </c>
      <c r="H119" s="139" t="s">
        <v>2358</v>
      </c>
      <c r="I119" s="139" t="s">
        <v>261</v>
      </c>
      <c r="J119" s="139" t="s">
        <v>261</v>
      </c>
      <c r="K119" s="139" t="s">
        <v>261</v>
      </c>
      <c r="L119" s="139"/>
      <c r="M119" s="139"/>
    </row>
    <row r="120" spans="1:13">
      <c r="A120" s="139" t="s">
        <v>1385</v>
      </c>
      <c r="B120" s="139" t="s">
        <v>2061</v>
      </c>
      <c r="C120" s="139" t="s">
        <v>2353</v>
      </c>
      <c r="D120" s="139" t="s">
        <v>2354</v>
      </c>
      <c r="E120" s="139" t="s">
        <v>2355</v>
      </c>
      <c r="F120" s="139" t="s">
        <v>2356</v>
      </c>
      <c r="G120" s="139" t="s">
        <v>267</v>
      </c>
      <c r="H120" s="139" t="s">
        <v>2359</v>
      </c>
      <c r="I120" s="139" t="s">
        <v>267</v>
      </c>
      <c r="J120" s="139" t="s">
        <v>267</v>
      </c>
      <c r="K120" s="139" t="s">
        <v>267</v>
      </c>
      <c r="L120" s="139"/>
      <c r="M120" s="139"/>
    </row>
    <row r="121" spans="1:13">
      <c r="A121" s="139" t="s">
        <v>1385</v>
      </c>
      <c r="B121" s="139" t="s">
        <v>2061</v>
      </c>
      <c r="C121" s="139" t="s">
        <v>2353</v>
      </c>
      <c r="D121" s="139" t="s">
        <v>2354</v>
      </c>
      <c r="E121" s="139" t="s">
        <v>2355</v>
      </c>
      <c r="F121" s="139" t="s">
        <v>2356</v>
      </c>
      <c r="G121" s="139" t="s">
        <v>258</v>
      </c>
      <c r="H121" s="139" t="s">
        <v>2360</v>
      </c>
      <c r="I121" s="139" t="s">
        <v>2361</v>
      </c>
      <c r="J121" s="139" t="s">
        <v>258</v>
      </c>
      <c r="K121" s="139" t="s">
        <v>258</v>
      </c>
      <c r="L121" s="139"/>
      <c r="M121" s="139"/>
    </row>
    <row r="122" spans="1:13">
      <c r="A122" s="139" t="s">
        <v>1385</v>
      </c>
      <c r="B122" s="139" t="s">
        <v>2061</v>
      </c>
      <c r="C122" s="139" t="s">
        <v>2353</v>
      </c>
      <c r="D122" s="139" t="s">
        <v>2354</v>
      </c>
      <c r="E122" s="139" t="s">
        <v>2355</v>
      </c>
      <c r="F122" s="139" t="s">
        <v>2356</v>
      </c>
      <c r="G122" s="139" t="s">
        <v>232</v>
      </c>
      <c r="H122" s="139" t="s">
        <v>2362</v>
      </c>
      <c r="I122" s="139" t="s">
        <v>232</v>
      </c>
      <c r="J122" s="139" t="s">
        <v>232</v>
      </c>
      <c r="K122" s="139" t="s">
        <v>232</v>
      </c>
      <c r="L122" s="139"/>
      <c r="M122" s="139"/>
    </row>
    <row r="123" spans="1:13">
      <c r="A123" s="139" t="s">
        <v>1385</v>
      </c>
      <c r="B123" s="139" t="s">
        <v>2061</v>
      </c>
      <c r="C123" s="139" t="s">
        <v>2353</v>
      </c>
      <c r="D123" s="139" t="s">
        <v>2354</v>
      </c>
      <c r="E123" s="139" t="s">
        <v>2355</v>
      </c>
      <c r="F123" s="139" t="s">
        <v>2356</v>
      </c>
      <c r="G123" s="139" t="s">
        <v>833</v>
      </c>
      <c r="H123" s="139" t="s">
        <v>2363</v>
      </c>
      <c r="I123" s="139" t="s">
        <v>833</v>
      </c>
      <c r="J123" s="139" t="s">
        <v>833</v>
      </c>
      <c r="K123" s="139" t="s">
        <v>833</v>
      </c>
      <c r="L123" s="139"/>
      <c r="M123" s="139"/>
    </row>
    <row r="124" spans="1:13">
      <c r="A124" s="139" t="s">
        <v>1385</v>
      </c>
      <c r="B124" s="139" t="s">
        <v>2061</v>
      </c>
      <c r="C124" s="139" t="s">
        <v>2353</v>
      </c>
      <c r="D124" s="139" t="s">
        <v>2354</v>
      </c>
      <c r="E124" s="139" t="s">
        <v>2364</v>
      </c>
      <c r="F124" s="139" t="s">
        <v>2365</v>
      </c>
      <c r="G124" s="139" t="s">
        <v>191</v>
      </c>
      <c r="H124" s="139" t="s">
        <v>2366</v>
      </c>
      <c r="I124" s="139" t="s">
        <v>2367</v>
      </c>
      <c r="J124" s="139" t="s">
        <v>191</v>
      </c>
      <c r="K124" s="139" t="s">
        <v>191</v>
      </c>
      <c r="L124" s="139"/>
      <c r="M124" s="139"/>
    </row>
    <row r="125" spans="1:13">
      <c r="A125" s="139" t="s">
        <v>1385</v>
      </c>
      <c r="B125" s="139" t="s">
        <v>2061</v>
      </c>
      <c r="C125" s="139" t="s">
        <v>2353</v>
      </c>
      <c r="D125" s="139" t="s">
        <v>2354</v>
      </c>
      <c r="E125" s="139" t="s">
        <v>2364</v>
      </c>
      <c r="F125" s="139" t="s">
        <v>2365</v>
      </c>
      <c r="G125" s="139" t="s">
        <v>196</v>
      </c>
      <c r="H125" s="139" t="s">
        <v>2368</v>
      </c>
      <c r="I125" s="139" t="s">
        <v>196</v>
      </c>
      <c r="J125" s="139" t="s">
        <v>196</v>
      </c>
      <c r="K125" s="139" t="s">
        <v>196</v>
      </c>
      <c r="L125" s="139"/>
      <c r="M125" s="139"/>
    </row>
    <row r="126" spans="1:13">
      <c r="A126" s="139" t="s">
        <v>1385</v>
      </c>
      <c r="B126" s="139" t="s">
        <v>2061</v>
      </c>
      <c r="C126" s="139" t="s">
        <v>2353</v>
      </c>
      <c r="D126" s="139" t="s">
        <v>2354</v>
      </c>
      <c r="E126" s="139" t="s">
        <v>2364</v>
      </c>
      <c r="F126" s="139" t="s">
        <v>2365</v>
      </c>
      <c r="G126" s="139" t="s">
        <v>723</v>
      </c>
      <c r="H126" s="139" t="s">
        <v>2369</v>
      </c>
      <c r="I126" s="139" t="s">
        <v>723</v>
      </c>
      <c r="J126" s="139" t="s">
        <v>723</v>
      </c>
      <c r="K126" s="139" t="s">
        <v>723</v>
      </c>
      <c r="L126" s="139"/>
      <c r="M126" s="139"/>
    </row>
    <row r="127" spans="1:13">
      <c r="A127" s="139" t="s">
        <v>1385</v>
      </c>
      <c r="B127" s="139" t="s">
        <v>2061</v>
      </c>
      <c r="C127" s="139" t="s">
        <v>2353</v>
      </c>
      <c r="D127" s="139" t="s">
        <v>2354</v>
      </c>
      <c r="E127" s="139" t="s">
        <v>2364</v>
      </c>
      <c r="F127" s="139" t="s">
        <v>2365</v>
      </c>
      <c r="G127" s="139" t="s">
        <v>171</v>
      </c>
      <c r="H127" s="139" t="s">
        <v>2370</v>
      </c>
      <c r="I127" s="139" t="s">
        <v>171</v>
      </c>
      <c r="J127" s="139" t="s">
        <v>171</v>
      </c>
      <c r="K127" s="139" t="s">
        <v>171</v>
      </c>
      <c r="L127" s="139"/>
      <c r="M127" s="139"/>
    </row>
    <row r="128" spans="1:13">
      <c r="A128" s="139" t="s">
        <v>1385</v>
      </c>
      <c r="B128" s="139" t="s">
        <v>2061</v>
      </c>
      <c r="C128" s="139" t="s">
        <v>2353</v>
      </c>
      <c r="D128" s="139" t="s">
        <v>2354</v>
      </c>
      <c r="E128" s="139" t="s">
        <v>2364</v>
      </c>
      <c r="F128" s="139" t="s">
        <v>2365</v>
      </c>
      <c r="G128" s="139" t="s">
        <v>186</v>
      </c>
      <c r="H128" s="139" t="s">
        <v>2371</v>
      </c>
      <c r="I128" s="139" t="s">
        <v>186</v>
      </c>
      <c r="J128" s="139" t="s">
        <v>186</v>
      </c>
      <c r="K128" s="139" t="s">
        <v>186</v>
      </c>
      <c r="L128" s="139"/>
      <c r="M128" s="139"/>
    </row>
    <row r="129" spans="1:13">
      <c r="A129" s="139" t="s">
        <v>1385</v>
      </c>
      <c r="B129" s="139" t="s">
        <v>2061</v>
      </c>
      <c r="C129" s="139" t="s">
        <v>2353</v>
      </c>
      <c r="D129" s="139" t="s">
        <v>2354</v>
      </c>
      <c r="E129" s="139" t="s">
        <v>2364</v>
      </c>
      <c r="F129" s="139" t="s">
        <v>2365</v>
      </c>
      <c r="G129" s="139" t="s">
        <v>209</v>
      </c>
      <c r="H129" s="139" t="s">
        <v>2372</v>
      </c>
      <c r="I129" s="139" t="s">
        <v>209</v>
      </c>
      <c r="J129" s="139" t="s">
        <v>209</v>
      </c>
      <c r="K129" s="139" t="s">
        <v>209</v>
      </c>
      <c r="L129" s="139"/>
      <c r="M129" s="139"/>
    </row>
    <row r="130" spans="1:13">
      <c r="A130" s="139" t="s">
        <v>1385</v>
      </c>
      <c r="B130" s="139" t="s">
        <v>2061</v>
      </c>
      <c r="C130" s="139" t="s">
        <v>2353</v>
      </c>
      <c r="D130" s="139" t="s">
        <v>2354</v>
      </c>
      <c r="E130" s="139" t="s">
        <v>2364</v>
      </c>
      <c r="F130" s="139" t="s">
        <v>2365</v>
      </c>
      <c r="G130" s="139" t="s">
        <v>181</v>
      </c>
      <c r="H130" s="139" t="s">
        <v>2373</v>
      </c>
      <c r="I130" s="139" t="s">
        <v>181</v>
      </c>
      <c r="J130" s="139" t="s">
        <v>181</v>
      </c>
      <c r="K130" s="139" t="s">
        <v>181</v>
      </c>
      <c r="L130" s="139"/>
      <c r="M130" s="139"/>
    </row>
    <row r="131" spans="1:13">
      <c r="A131" s="139" t="s">
        <v>1385</v>
      </c>
      <c r="B131" s="139" t="s">
        <v>2061</v>
      </c>
      <c r="C131" s="139" t="s">
        <v>2353</v>
      </c>
      <c r="D131" s="139" t="s">
        <v>2354</v>
      </c>
      <c r="E131" s="139" t="s">
        <v>2364</v>
      </c>
      <c r="F131" s="139" t="s">
        <v>2365</v>
      </c>
      <c r="G131" s="139" t="s">
        <v>176</v>
      </c>
      <c r="H131" s="139" t="s">
        <v>2374</v>
      </c>
      <c r="I131" s="139" t="s">
        <v>176</v>
      </c>
      <c r="J131" s="139" t="s">
        <v>176</v>
      </c>
      <c r="K131" s="139" t="s">
        <v>176</v>
      </c>
      <c r="L131" s="139"/>
      <c r="M131" s="139"/>
    </row>
    <row r="132" spans="1:13">
      <c r="A132" s="139" t="s">
        <v>1385</v>
      </c>
      <c r="B132" s="139" t="s">
        <v>2061</v>
      </c>
      <c r="C132" s="139" t="s">
        <v>2353</v>
      </c>
      <c r="D132" s="139" t="s">
        <v>2354</v>
      </c>
      <c r="E132" s="139" t="s">
        <v>2375</v>
      </c>
      <c r="F132" s="139" t="s">
        <v>2376</v>
      </c>
      <c r="G132" s="139" t="s">
        <v>2377</v>
      </c>
      <c r="H132" s="139" t="s">
        <v>2378</v>
      </c>
      <c r="I132" s="139" t="s">
        <v>2379</v>
      </c>
      <c r="J132" s="139" t="s">
        <v>2377</v>
      </c>
      <c r="K132" s="139" t="s">
        <v>2377</v>
      </c>
      <c r="L132" s="139"/>
      <c r="M132" s="139"/>
    </row>
    <row r="133" spans="1:13">
      <c r="A133" s="139" t="s">
        <v>1385</v>
      </c>
      <c r="B133" s="139" t="s">
        <v>2061</v>
      </c>
      <c r="C133" s="139" t="s">
        <v>2353</v>
      </c>
      <c r="D133" s="139" t="s">
        <v>2354</v>
      </c>
      <c r="E133" s="139" t="s">
        <v>2375</v>
      </c>
      <c r="F133" s="139" t="s">
        <v>2376</v>
      </c>
      <c r="G133" s="139" t="s">
        <v>2380</v>
      </c>
      <c r="H133" s="139" t="s">
        <v>2381</v>
      </c>
      <c r="I133" s="139" t="s">
        <v>2376</v>
      </c>
      <c r="J133" s="139" t="s">
        <v>2380</v>
      </c>
      <c r="K133" s="139" t="s">
        <v>2380</v>
      </c>
      <c r="L133" s="139"/>
      <c r="M133" s="139"/>
    </row>
    <row r="134" spans="1:13">
      <c r="A134" s="139" t="s">
        <v>1385</v>
      </c>
      <c r="B134" s="139" t="s">
        <v>2061</v>
      </c>
      <c r="C134" s="139" t="s">
        <v>2353</v>
      </c>
      <c r="D134" s="139" t="s">
        <v>2354</v>
      </c>
      <c r="E134" s="139" t="s">
        <v>2382</v>
      </c>
      <c r="F134" s="139" t="s">
        <v>2383</v>
      </c>
      <c r="G134" s="139" t="s">
        <v>2384</v>
      </c>
      <c r="H134" s="139" t="s">
        <v>2385</v>
      </c>
      <c r="I134" s="139" t="s">
        <v>2386</v>
      </c>
      <c r="J134" s="139" t="s">
        <v>2384</v>
      </c>
      <c r="K134" s="139" t="s">
        <v>2384</v>
      </c>
      <c r="L134" s="139"/>
      <c r="M134" s="139"/>
    </row>
    <row r="135" spans="1:13">
      <c r="A135" s="139" t="s">
        <v>1385</v>
      </c>
      <c r="B135" s="139" t="s">
        <v>2061</v>
      </c>
      <c r="C135" s="139" t="s">
        <v>2353</v>
      </c>
      <c r="D135" s="139" t="s">
        <v>2354</v>
      </c>
      <c r="E135" s="139" t="s">
        <v>2382</v>
      </c>
      <c r="F135" s="139" t="s">
        <v>2383</v>
      </c>
      <c r="G135" s="139" t="s">
        <v>2387</v>
      </c>
      <c r="H135" s="139" t="s">
        <v>2388</v>
      </c>
      <c r="I135" s="139" t="s">
        <v>2383</v>
      </c>
      <c r="J135" s="139" t="s">
        <v>2387</v>
      </c>
      <c r="K135" s="139" t="s">
        <v>2387</v>
      </c>
      <c r="L135" s="139"/>
      <c r="M135" s="139"/>
    </row>
    <row r="136" spans="1:13">
      <c r="A136" s="139" t="s">
        <v>1385</v>
      </c>
      <c r="B136" s="139" t="s">
        <v>2061</v>
      </c>
      <c r="C136" s="139" t="s">
        <v>2353</v>
      </c>
      <c r="D136" s="139" t="s">
        <v>2354</v>
      </c>
      <c r="E136" s="139" t="s">
        <v>2389</v>
      </c>
      <c r="F136" s="139" t="s">
        <v>2390</v>
      </c>
      <c r="G136" s="139" t="s">
        <v>2391</v>
      </c>
      <c r="H136" s="139" t="s">
        <v>2392</v>
      </c>
      <c r="I136" s="139" t="s">
        <v>2393</v>
      </c>
      <c r="J136" s="139" t="s">
        <v>2391</v>
      </c>
      <c r="K136" s="139" t="s">
        <v>2391</v>
      </c>
      <c r="L136" s="139"/>
      <c r="M136" s="139"/>
    </row>
    <row r="137" spans="1:13">
      <c r="A137" s="139" t="s">
        <v>1385</v>
      </c>
      <c r="B137" s="139" t="s">
        <v>2061</v>
      </c>
      <c r="C137" s="139" t="s">
        <v>2353</v>
      </c>
      <c r="D137" s="139" t="s">
        <v>2354</v>
      </c>
      <c r="E137" s="139" t="s">
        <v>2389</v>
      </c>
      <c r="F137" s="139" t="s">
        <v>2390</v>
      </c>
      <c r="G137" s="139" t="s">
        <v>2394</v>
      </c>
      <c r="H137" s="139" t="s">
        <v>2395</v>
      </c>
      <c r="I137" s="139" t="s">
        <v>2390</v>
      </c>
      <c r="J137" s="139" t="s">
        <v>2394</v>
      </c>
      <c r="K137" s="139" t="s">
        <v>2394</v>
      </c>
      <c r="L137" s="139"/>
      <c r="M137" s="139"/>
    </row>
    <row r="138" spans="1:13">
      <c r="A138" s="139" t="s">
        <v>1385</v>
      </c>
      <c r="B138" s="139" t="s">
        <v>2061</v>
      </c>
      <c r="C138" s="139" t="s">
        <v>2396</v>
      </c>
      <c r="D138" s="139" t="s">
        <v>2397</v>
      </c>
      <c r="E138" s="139" t="s">
        <v>2398</v>
      </c>
      <c r="F138" s="139" t="s">
        <v>326</v>
      </c>
      <c r="G138" s="139" t="s">
        <v>586</v>
      </c>
      <c r="H138" s="139" t="s">
        <v>2399</v>
      </c>
      <c r="I138" s="139" t="s">
        <v>2400</v>
      </c>
      <c r="J138" s="139" t="s">
        <v>586</v>
      </c>
      <c r="K138" s="139" t="s">
        <v>586</v>
      </c>
      <c r="L138" s="139"/>
      <c r="M138" s="139"/>
    </row>
    <row r="139" spans="1:13">
      <c r="A139" s="139" t="s">
        <v>1385</v>
      </c>
      <c r="B139" s="139" t="s">
        <v>2061</v>
      </c>
      <c r="C139" s="139" t="s">
        <v>2396</v>
      </c>
      <c r="D139" s="139" t="s">
        <v>2397</v>
      </c>
      <c r="E139" s="139" t="s">
        <v>2398</v>
      </c>
      <c r="F139" s="139" t="s">
        <v>326</v>
      </c>
      <c r="G139" s="139" t="s">
        <v>585</v>
      </c>
      <c r="H139" s="139" t="s">
        <v>2401</v>
      </c>
      <c r="I139" s="139" t="s">
        <v>2402</v>
      </c>
      <c r="J139" s="139" t="s">
        <v>585</v>
      </c>
      <c r="K139" s="139" t="s">
        <v>585</v>
      </c>
      <c r="L139" s="139"/>
      <c r="M139" s="139"/>
    </row>
    <row r="140" spans="1:13">
      <c r="A140" s="139" t="s">
        <v>1385</v>
      </c>
      <c r="B140" s="139" t="s">
        <v>2061</v>
      </c>
      <c r="C140" s="139" t="s">
        <v>2396</v>
      </c>
      <c r="D140" s="139" t="s">
        <v>2397</v>
      </c>
      <c r="E140" s="139" t="s">
        <v>2398</v>
      </c>
      <c r="F140" s="139" t="s">
        <v>2403</v>
      </c>
      <c r="G140" s="139" t="s">
        <v>2404</v>
      </c>
      <c r="H140" s="139" t="s">
        <v>2405</v>
      </c>
      <c r="I140" s="139" t="s">
        <v>2406</v>
      </c>
      <c r="J140" s="139" t="s">
        <v>2404</v>
      </c>
      <c r="K140" s="139" t="s">
        <v>2404</v>
      </c>
      <c r="L140" s="139"/>
      <c r="M140" s="139"/>
    </row>
    <row r="141" spans="1:13">
      <c r="A141" s="139" t="s">
        <v>1385</v>
      </c>
      <c r="B141" s="139" t="s">
        <v>2061</v>
      </c>
      <c r="C141" s="139" t="s">
        <v>2396</v>
      </c>
      <c r="D141" s="139" t="s">
        <v>2397</v>
      </c>
      <c r="E141" s="139" t="s">
        <v>2398</v>
      </c>
      <c r="F141" s="139" t="s">
        <v>2403</v>
      </c>
      <c r="G141" s="139" t="s">
        <v>2407</v>
      </c>
      <c r="H141" s="139" t="s">
        <v>2408</v>
      </c>
      <c r="I141" s="139" t="s">
        <v>2409</v>
      </c>
      <c r="J141" s="139" t="s">
        <v>2407</v>
      </c>
      <c r="K141" s="139" t="s">
        <v>2407</v>
      </c>
      <c r="L141" s="139"/>
      <c r="M141" s="139"/>
    </row>
    <row r="142" spans="1:13">
      <c r="A142" s="139" t="s">
        <v>1385</v>
      </c>
      <c r="B142" s="139" t="s">
        <v>2061</v>
      </c>
      <c r="C142" s="139" t="s">
        <v>2396</v>
      </c>
      <c r="D142" s="139" t="s">
        <v>2397</v>
      </c>
      <c r="E142" s="139" t="s">
        <v>2398</v>
      </c>
      <c r="F142" s="139" t="s">
        <v>326</v>
      </c>
      <c r="G142" s="139" t="s">
        <v>2410</v>
      </c>
      <c r="H142" s="139" t="s">
        <v>2411</v>
      </c>
      <c r="I142" s="139" t="s">
        <v>2412</v>
      </c>
      <c r="J142" s="139" t="s">
        <v>2410</v>
      </c>
      <c r="K142" s="139" t="s">
        <v>2410</v>
      </c>
      <c r="L142" s="139"/>
      <c r="M142" s="139"/>
    </row>
    <row r="143" spans="1:13">
      <c r="A143" s="139" t="s">
        <v>1385</v>
      </c>
      <c r="B143" s="139" t="s">
        <v>2061</v>
      </c>
      <c r="C143" s="139" t="s">
        <v>2396</v>
      </c>
      <c r="D143" s="139" t="s">
        <v>2397</v>
      </c>
      <c r="E143" s="139" t="s">
        <v>2413</v>
      </c>
      <c r="F143" s="139" t="s">
        <v>724</v>
      </c>
      <c r="G143" s="139" t="s">
        <v>564</v>
      </c>
      <c r="H143" s="139" t="s">
        <v>2414</v>
      </c>
      <c r="I143" s="139" t="s">
        <v>2415</v>
      </c>
      <c r="J143" s="139" t="s">
        <v>564</v>
      </c>
      <c r="K143" s="139" t="s">
        <v>564</v>
      </c>
      <c r="L143" s="139"/>
      <c r="M143" s="139"/>
    </row>
    <row r="144" spans="1:13">
      <c r="A144" s="139" t="s">
        <v>1385</v>
      </c>
      <c r="B144" s="139" t="s">
        <v>2061</v>
      </c>
      <c r="C144" s="139" t="s">
        <v>2396</v>
      </c>
      <c r="D144" s="139" t="s">
        <v>2397</v>
      </c>
      <c r="E144" s="139" t="s">
        <v>2413</v>
      </c>
      <c r="F144" s="139" t="s">
        <v>724</v>
      </c>
      <c r="G144" s="139" t="s">
        <v>2416</v>
      </c>
      <c r="H144" s="139" t="s">
        <v>2417</v>
      </c>
      <c r="I144" s="139" t="s">
        <v>2418</v>
      </c>
      <c r="J144" s="139" t="s">
        <v>2416</v>
      </c>
      <c r="K144" s="139" t="s">
        <v>2416</v>
      </c>
      <c r="L144" s="139"/>
      <c r="M144" s="139"/>
    </row>
    <row r="145" spans="1:13">
      <c r="A145" s="139" t="s">
        <v>1385</v>
      </c>
      <c r="B145" s="139" t="s">
        <v>2061</v>
      </c>
      <c r="C145" s="139" t="s">
        <v>2396</v>
      </c>
      <c r="D145" s="139" t="s">
        <v>2397</v>
      </c>
      <c r="E145" s="139" t="s">
        <v>2413</v>
      </c>
      <c r="F145" s="139" t="s">
        <v>2419</v>
      </c>
      <c r="G145" s="139" t="s">
        <v>2420</v>
      </c>
      <c r="H145" s="139" t="s">
        <v>2421</v>
      </c>
      <c r="I145" s="139" t="s">
        <v>2422</v>
      </c>
      <c r="J145" s="139" t="s">
        <v>2420</v>
      </c>
      <c r="K145" s="139" t="s">
        <v>2420</v>
      </c>
      <c r="L145" s="139"/>
      <c r="M145" s="139"/>
    </row>
    <row r="146" spans="1:13">
      <c r="A146" s="139" t="s">
        <v>1385</v>
      </c>
      <c r="B146" s="139" t="s">
        <v>2061</v>
      </c>
      <c r="C146" s="139" t="s">
        <v>2396</v>
      </c>
      <c r="D146" s="139" t="s">
        <v>2397</v>
      </c>
      <c r="E146" s="139" t="s">
        <v>2423</v>
      </c>
      <c r="F146" s="139" t="s">
        <v>324</v>
      </c>
      <c r="G146" s="139" t="s">
        <v>565</v>
      </c>
      <c r="H146" s="139" t="s">
        <v>2424</v>
      </c>
      <c r="I146" s="139" t="s">
        <v>2425</v>
      </c>
      <c r="J146" s="139" t="s">
        <v>565</v>
      </c>
      <c r="K146" s="139" t="s">
        <v>565</v>
      </c>
      <c r="L146" s="139"/>
      <c r="M146" s="139"/>
    </row>
    <row r="147" spans="1:13">
      <c r="A147" s="139" t="s">
        <v>1385</v>
      </c>
      <c r="B147" s="139" t="s">
        <v>2061</v>
      </c>
      <c r="C147" s="139" t="s">
        <v>2396</v>
      </c>
      <c r="D147" s="139" t="s">
        <v>2397</v>
      </c>
      <c r="E147" s="139" t="s">
        <v>2423</v>
      </c>
      <c r="F147" s="139" t="s">
        <v>2426</v>
      </c>
      <c r="G147" s="139" t="s">
        <v>2427</v>
      </c>
      <c r="H147" s="139" t="s">
        <v>2428</v>
      </c>
      <c r="I147" s="139" t="s">
        <v>2429</v>
      </c>
      <c r="J147" s="139" t="s">
        <v>2427</v>
      </c>
      <c r="K147" s="139" t="s">
        <v>2427</v>
      </c>
      <c r="L147" s="139"/>
      <c r="M147" s="139"/>
    </row>
    <row r="148" spans="1:13">
      <c r="A148" s="139" t="s">
        <v>1385</v>
      </c>
      <c r="B148" s="139" t="s">
        <v>2061</v>
      </c>
      <c r="C148" s="139" t="s">
        <v>2396</v>
      </c>
      <c r="D148" s="139" t="s">
        <v>2397</v>
      </c>
      <c r="E148" s="139" t="s">
        <v>2430</v>
      </c>
      <c r="F148" s="139" t="s">
        <v>323</v>
      </c>
      <c r="G148" s="139" t="s">
        <v>570</v>
      </c>
      <c r="H148" s="139" t="s">
        <v>2431</v>
      </c>
      <c r="I148" s="139" t="s">
        <v>2432</v>
      </c>
      <c r="J148" s="139" t="s">
        <v>570</v>
      </c>
      <c r="K148" s="139" t="s">
        <v>570</v>
      </c>
      <c r="L148" s="139"/>
      <c r="M148" s="139"/>
    </row>
    <row r="149" spans="1:13">
      <c r="A149" s="139" t="s">
        <v>1385</v>
      </c>
      <c r="B149" s="139" t="s">
        <v>2061</v>
      </c>
      <c r="C149" s="139" t="s">
        <v>2396</v>
      </c>
      <c r="D149" s="139" t="s">
        <v>2397</v>
      </c>
      <c r="E149" s="139" t="s">
        <v>2430</v>
      </c>
      <c r="F149" s="139" t="s">
        <v>2433</v>
      </c>
      <c r="G149" s="139" t="s">
        <v>2434</v>
      </c>
      <c r="H149" s="139" t="s">
        <v>2435</v>
      </c>
      <c r="I149" s="139" t="s">
        <v>2436</v>
      </c>
      <c r="J149" s="139" t="s">
        <v>2434</v>
      </c>
      <c r="K149" s="139" t="s">
        <v>2434</v>
      </c>
      <c r="L149" s="139"/>
      <c r="M149" s="139"/>
    </row>
    <row r="150" spans="1:13">
      <c r="A150" s="139" t="s">
        <v>1385</v>
      </c>
      <c r="B150" s="139" t="s">
        <v>2061</v>
      </c>
      <c r="C150" s="139" t="s">
        <v>2396</v>
      </c>
      <c r="D150" s="139" t="s">
        <v>2397</v>
      </c>
      <c r="E150" s="139" t="s">
        <v>2437</v>
      </c>
      <c r="F150" s="139" t="s">
        <v>325</v>
      </c>
      <c r="G150" s="139" t="s">
        <v>575</v>
      </c>
      <c r="H150" s="139" t="s">
        <v>2438</v>
      </c>
      <c r="I150" s="139" t="s">
        <v>2439</v>
      </c>
      <c r="J150" s="139" t="s">
        <v>575</v>
      </c>
      <c r="K150" s="139" t="s">
        <v>575</v>
      </c>
      <c r="L150" s="139"/>
      <c r="M150" s="139"/>
    </row>
    <row r="151" spans="1:13">
      <c r="A151" s="139" t="s">
        <v>1385</v>
      </c>
      <c r="B151" s="139" t="s">
        <v>2061</v>
      </c>
      <c r="C151" s="139" t="s">
        <v>2396</v>
      </c>
      <c r="D151" s="139" t="s">
        <v>2397</v>
      </c>
      <c r="E151" s="139" t="s">
        <v>2437</v>
      </c>
      <c r="F151" s="139" t="s">
        <v>2440</v>
      </c>
      <c r="G151" s="139" t="s">
        <v>2441</v>
      </c>
      <c r="H151" s="139" t="s">
        <v>2442</v>
      </c>
      <c r="I151" s="139" t="s">
        <v>2443</v>
      </c>
      <c r="J151" s="139" t="s">
        <v>2441</v>
      </c>
      <c r="K151" s="139" t="s">
        <v>2441</v>
      </c>
      <c r="L151" s="139"/>
      <c r="M151" s="139"/>
    </row>
    <row r="152" spans="1:13">
      <c r="A152" s="139" t="s">
        <v>1385</v>
      </c>
      <c r="B152" s="139" t="s">
        <v>2061</v>
      </c>
      <c r="C152" s="139" t="s">
        <v>2396</v>
      </c>
      <c r="D152" s="139" t="s">
        <v>2397</v>
      </c>
      <c r="E152" s="139" t="s">
        <v>2444</v>
      </c>
      <c r="F152" s="139" t="s">
        <v>366</v>
      </c>
      <c r="G152" s="139" t="s">
        <v>580</v>
      </c>
      <c r="H152" s="139" t="s">
        <v>2445</v>
      </c>
      <c r="I152" s="139" t="s">
        <v>2446</v>
      </c>
      <c r="J152" s="139" t="s">
        <v>580</v>
      </c>
      <c r="K152" s="139" t="s">
        <v>580</v>
      </c>
      <c r="L152" s="139"/>
      <c r="M152" s="139"/>
    </row>
    <row r="153" spans="1:13">
      <c r="A153" s="139" t="s">
        <v>1385</v>
      </c>
      <c r="B153" s="139" t="s">
        <v>2061</v>
      </c>
      <c r="C153" s="139" t="s">
        <v>2396</v>
      </c>
      <c r="D153" s="139" t="s">
        <v>2397</v>
      </c>
      <c r="E153" s="139" t="s">
        <v>2444</v>
      </c>
      <c r="F153" s="139" t="s">
        <v>2447</v>
      </c>
      <c r="G153" s="139" t="s">
        <v>2448</v>
      </c>
      <c r="H153" s="139" t="s">
        <v>2449</v>
      </c>
      <c r="I153" s="139" t="s">
        <v>2450</v>
      </c>
      <c r="J153" s="139" t="s">
        <v>2448</v>
      </c>
      <c r="K153" s="139" t="s">
        <v>2448</v>
      </c>
      <c r="L153" s="139"/>
      <c r="M153" s="139"/>
    </row>
    <row r="154" spans="1:13">
      <c r="A154" s="139" t="s">
        <v>1385</v>
      </c>
      <c r="B154" s="139" t="s">
        <v>2061</v>
      </c>
      <c r="C154" s="139" t="s">
        <v>2396</v>
      </c>
      <c r="D154" s="139" t="s">
        <v>2397</v>
      </c>
      <c r="E154" s="139" t="s">
        <v>2451</v>
      </c>
      <c r="F154" s="139" t="s">
        <v>327</v>
      </c>
      <c r="G154" s="139" t="s">
        <v>600</v>
      </c>
      <c r="H154" s="139" t="s">
        <v>2452</v>
      </c>
      <c r="I154" s="139" t="s">
        <v>2453</v>
      </c>
      <c r="J154" s="139" t="s">
        <v>600</v>
      </c>
      <c r="K154" s="139" t="s">
        <v>600</v>
      </c>
      <c r="L154" s="139"/>
      <c r="M154" s="139"/>
    </row>
    <row r="155" spans="1:13">
      <c r="A155" s="139" t="s">
        <v>1385</v>
      </c>
      <c r="B155" s="139" t="s">
        <v>2061</v>
      </c>
      <c r="C155" s="139" t="s">
        <v>2396</v>
      </c>
      <c r="D155" s="139" t="s">
        <v>2397</v>
      </c>
      <c r="E155" s="139" t="s">
        <v>2451</v>
      </c>
      <c r="F155" s="139" t="s">
        <v>327</v>
      </c>
      <c r="G155" s="139" t="s">
        <v>599</v>
      </c>
      <c r="H155" s="139" t="s">
        <v>2454</v>
      </c>
      <c r="I155" s="139" t="s">
        <v>2455</v>
      </c>
      <c r="J155" s="139" t="s">
        <v>599</v>
      </c>
      <c r="K155" s="139" t="s">
        <v>599</v>
      </c>
      <c r="L155" s="139"/>
      <c r="M155" s="139"/>
    </row>
    <row r="156" spans="1:13">
      <c r="A156" s="139" t="s">
        <v>1385</v>
      </c>
      <c r="B156" s="139" t="s">
        <v>2061</v>
      </c>
      <c r="C156" s="139" t="s">
        <v>2396</v>
      </c>
      <c r="D156" s="139" t="s">
        <v>2397</v>
      </c>
      <c r="E156" s="139" t="s">
        <v>2451</v>
      </c>
      <c r="F156" s="139" t="s">
        <v>2456</v>
      </c>
      <c r="G156" s="139" t="s">
        <v>2457</v>
      </c>
      <c r="H156" s="139" t="s">
        <v>2458</v>
      </c>
      <c r="I156" s="139" t="s">
        <v>2459</v>
      </c>
      <c r="J156" s="139" t="s">
        <v>2457</v>
      </c>
      <c r="K156" s="139" t="s">
        <v>2457</v>
      </c>
      <c r="L156" s="139"/>
      <c r="M156" s="139"/>
    </row>
    <row r="157" spans="1:13">
      <c r="A157" s="139" t="s">
        <v>1385</v>
      </c>
      <c r="B157" s="139" t="s">
        <v>2061</v>
      </c>
      <c r="C157" s="139" t="s">
        <v>2396</v>
      </c>
      <c r="D157" s="139" t="s">
        <v>2397</v>
      </c>
      <c r="E157" s="139" t="s">
        <v>2460</v>
      </c>
      <c r="F157" s="139" t="s">
        <v>328</v>
      </c>
      <c r="G157" s="139" t="s">
        <v>605</v>
      </c>
      <c r="H157" s="139" t="s">
        <v>2461</v>
      </c>
      <c r="I157" s="139" t="s">
        <v>2462</v>
      </c>
      <c r="J157" s="139" t="s">
        <v>605</v>
      </c>
      <c r="K157" s="139" t="s">
        <v>605</v>
      </c>
      <c r="L157" s="139"/>
      <c r="M157" s="139"/>
    </row>
    <row r="158" spans="1:13">
      <c r="A158" s="139" t="s">
        <v>1385</v>
      </c>
      <c r="B158" s="139" t="s">
        <v>2061</v>
      </c>
      <c r="C158" s="139" t="s">
        <v>2396</v>
      </c>
      <c r="D158" s="139" t="s">
        <v>2397</v>
      </c>
      <c r="E158" s="139" t="s">
        <v>2460</v>
      </c>
      <c r="F158" s="139" t="s">
        <v>328</v>
      </c>
      <c r="G158" s="139" t="s">
        <v>738</v>
      </c>
      <c r="H158" s="139" t="s">
        <v>2463</v>
      </c>
      <c r="I158" s="139" t="s">
        <v>2464</v>
      </c>
      <c r="J158" s="139" t="s">
        <v>738</v>
      </c>
      <c r="K158" s="139" t="s">
        <v>738</v>
      </c>
      <c r="L158" s="139"/>
      <c r="M158" s="139"/>
    </row>
    <row r="159" spans="1:13">
      <c r="A159" s="139" t="s">
        <v>1385</v>
      </c>
      <c r="B159" s="139" t="s">
        <v>2061</v>
      </c>
      <c r="C159" s="139" t="s">
        <v>2396</v>
      </c>
      <c r="D159" s="139" t="s">
        <v>2397</v>
      </c>
      <c r="E159" s="139" t="s">
        <v>2460</v>
      </c>
      <c r="F159" s="139" t="s">
        <v>2465</v>
      </c>
      <c r="G159" s="139" t="s">
        <v>2466</v>
      </c>
      <c r="H159" s="139" t="s">
        <v>2467</v>
      </c>
      <c r="I159" s="139" t="s">
        <v>2468</v>
      </c>
      <c r="J159" s="139" t="s">
        <v>2466</v>
      </c>
      <c r="K159" s="139" t="s">
        <v>2466</v>
      </c>
      <c r="L159" s="139"/>
      <c r="M159" s="139"/>
    </row>
    <row r="160" spans="1:13">
      <c r="A160" s="139" t="s">
        <v>1385</v>
      </c>
      <c r="B160" s="139" t="s">
        <v>2061</v>
      </c>
      <c r="C160" s="139" t="s">
        <v>2396</v>
      </c>
      <c r="D160" s="139" t="s">
        <v>2397</v>
      </c>
      <c r="E160" s="139" t="s">
        <v>2469</v>
      </c>
      <c r="F160" s="139" t="s">
        <v>2470</v>
      </c>
      <c r="G160" s="139" t="s">
        <v>2471</v>
      </c>
      <c r="H160" s="139" t="s">
        <v>2472</v>
      </c>
      <c r="I160" s="139" t="s">
        <v>2470</v>
      </c>
      <c r="J160" s="139" t="s">
        <v>2471</v>
      </c>
      <c r="K160" s="139" t="s">
        <v>2471</v>
      </c>
      <c r="L160" s="139"/>
      <c r="M160" s="139"/>
    </row>
    <row r="161" spans="1:13">
      <c r="A161" s="139" t="s">
        <v>1385</v>
      </c>
      <c r="B161" s="139" t="s">
        <v>2061</v>
      </c>
      <c r="C161" s="139" t="s">
        <v>2396</v>
      </c>
      <c r="D161" s="139" t="s">
        <v>2397</v>
      </c>
      <c r="E161" s="139" t="s">
        <v>2469</v>
      </c>
      <c r="F161" s="139" t="s">
        <v>2470</v>
      </c>
      <c r="G161" s="139" t="s">
        <v>2473</v>
      </c>
      <c r="H161" s="139" t="s">
        <v>2474</v>
      </c>
      <c r="I161" s="139" t="s">
        <v>2470</v>
      </c>
      <c r="J161" s="139" t="s">
        <v>2473</v>
      </c>
      <c r="K161" s="139" t="s">
        <v>2473</v>
      </c>
      <c r="L161" s="139"/>
      <c r="M161" s="139"/>
    </row>
    <row r="162" spans="1:13">
      <c r="A162" s="139" t="s">
        <v>1385</v>
      </c>
      <c r="B162" s="139" t="s">
        <v>2061</v>
      </c>
      <c r="C162" s="139" t="s">
        <v>2475</v>
      </c>
      <c r="D162" s="139" t="s">
        <v>2476</v>
      </c>
      <c r="E162" s="139" t="s">
        <v>2477</v>
      </c>
      <c r="F162" s="139" t="s">
        <v>52</v>
      </c>
      <c r="G162" s="139" t="s">
        <v>645</v>
      </c>
      <c r="H162" s="139" t="s">
        <v>2478</v>
      </c>
      <c r="I162" s="139" t="s">
        <v>2479</v>
      </c>
      <c r="J162" s="139" t="s">
        <v>645</v>
      </c>
      <c r="K162" s="139" t="s">
        <v>645</v>
      </c>
      <c r="L162" s="139"/>
      <c r="M162" s="139"/>
    </row>
    <row r="163" spans="1:13">
      <c r="A163" s="139" t="s">
        <v>1385</v>
      </c>
      <c r="B163" s="139" t="s">
        <v>2061</v>
      </c>
      <c r="C163" s="139" t="s">
        <v>2475</v>
      </c>
      <c r="D163" s="139" t="s">
        <v>2476</v>
      </c>
      <c r="E163" s="139" t="s">
        <v>2477</v>
      </c>
      <c r="F163" s="139" t="s">
        <v>52</v>
      </c>
      <c r="G163" s="139" t="s">
        <v>2480</v>
      </c>
      <c r="H163" s="139" t="s">
        <v>2481</v>
      </c>
      <c r="I163" s="139" t="s">
        <v>2482</v>
      </c>
      <c r="J163" s="139" t="s">
        <v>2480</v>
      </c>
      <c r="K163" s="139" t="s">
        <v>2480</v>
      </c>
      <c r="L163" s="139"/>
      <c r="M163" s="139"/>
    </row>
    <row r="164" spans="1:13">
      <c r="A164" s="139" t="s">
        <v>1385</v>
      </c>
      <c r="B164" s="139" t="s">
        <v>2061</v>
      </c>
      <c r="C164" s="139" t="s">
        <v>2475</v>
      </c>
      <c r="D164" s="139" t="s">
        <v>2476</v>
      </c>
      <c r="E164" s="139" t="s">
        <v>2477</v>
      </c>
      <c r="F164" s="139" t="s">
        <v>52</v>
      </c>
      <c r="G164" s="139" t="s">
        <v>2483</v>
      </c>
      <c r="H164" s="139" t="s">
        <v>2484</v>
      </c>
      <c r="I164" s="139" t="s">
        <v>2485</v>
      </c>
      <c r="J164" s="139" t="s">
        <v>2483</v>
      </c>
      <c r="K164" s="139" t="s">
        <v>2483</v>
      </c>
      <c r="L164" s="139"/>
      <c r="M164" s="139"/>
    </row>
    <row r="165" spans="1:13">
      <c r="A165" s="139" t="s">
        <v>1385</v>
      </c>
      <c r="B165" s="139" t="s">
        <v>2061</v>
      </c>
      <c r="C165" s="139" t="s">
        <v>2475</v>
      </c>
      <c r="D165" s="139" t="s">
        <v>2476</v>
      </c>
      <c r="E165" s="139" t="s">
        <v>2486</v>
      </c>
      <c r="F165" s="139" t="s">
        <v>16</v>
      </c>
      <c r="G165" s="139" t="s">
        <v>543</v>
      </c>
      <c r="H165" s="139" t="s">
        <v>2487</v>
      </c>
      <c r="I165" s="139" t="s">
        <v>2488</v>
      </c>
      <c r="J165" s="139" t="s">
        <v>543</v>
      </c>
      <c r="K165" s="139" t="s">
        <v>543</v>
      </c>
      <c r="L165" s="139"/>
      <c r="M165" s="139"/>
    </row>
    <row r="166" spans="1:13">
      <c r="A166" s="139" t="s">
        <v>1385</v>
      </c>
      <c r="B166" s="139" t="s">
        <v>2061</v>
      </c>
      <c r="C166" s="139" t="s">
        <v>2475</v>
      </c>
      <c r="D166" s="139" t="s">
        <v>2476</v>
      </c>
      <c r="E166" s="139" t="s">
        <v>2486</v>
      </c>
      <c r="F166" s="139" t="s">
        <v>16</v>
      </c>
      <c r="G166" s="139" t="s">
        <v>2489</v>
      </c>
      <c r="H166" s="139" t="s">
        <v>2490</v>
      </c>
      <c r="I166" s="139" t="s">
        <v>2491</v>
      </c>
      <c r="J166" s="139" t="s">
        <v>2489</v>
      </c>
      <c r="K166" s="139" t="s">
        <v>2489</v>
      </c>
      <c r="L166" s="139"/>
      <c r="M166" s="139"/>
    </row>
    <row r="167" spans="1:13">
      <c r="A167" s="139" t="s">
        <v>1385</v>
      </c>
      <c r="B167" s="139" t="s">
        <v>2061</v>
      </c>
      <c r="C167" s="139" t="s">
        <v>2475</v>
      </c>
      <c r="D167" s="139" t="s">
        <v>2476</v>
      </c>
      <c r="E167" s="139" t="s">
        <v>2486</v>
      </c>
      <c r="F167" s="139" t="s">
        <v>16</v>
      </c>
      <c r="G167" s="139" t="s">
        <v>544</v>
      </c>
      <c r="H167" s="139" t="s">
        <v>2492</v>
      </c>
      <c r="I167" s="139" t="s">
        <v>2493</v>
      </c>
      <c r="J167" s="139" t="s">
        <v>544</v>
      </c>
      <c r="K167" s="139" t="s">
        <v>544</v>
      </c>
      <c r="L167" s="139"/>
      <c r="M167" s="139"/>
    </row>
    <row r="168" spans="1:13">
      <c r="A168" s="139" t="s">
        <v>1385</v>
      </c>
      <c r="B168" s="139" t="s">
        <v>2061</v>
      </c>
      <c r="C168" s="139" t="s">
        <v>2475</v>
      </c>
      <c r="D168" s="139" t="s">
        <v>2476</v>
      </c>
      <c r="E168" s="139" t="s">
        <v>2486</v>
      </c>
      <c r="F168" s="139" t="s">
        <v>16</v>
      </c>
      <c r="G168" s="139" t="s">
        <v>2494</v>
      </c>
      <c r="H168" s="139" t="s">
        <v>2495</v>
      </c>
      <c r="I168" s="139" t="s">
        <v>2496</v>
      </c>
      <c r="J168" s="139" t="s">
        <v>2494</v>
      </c>
      <c r="K168" s="139" t="s">
        <v>2494</v>
      </c>
      <c r="L168" s="139"/>
      <c r="M168" s="139"/>
    </row>
    <row r="169" spans="1:13">
      <c r="A169" s="139" t="s">
        <v>1385</v>
      </c>
      <c r="B169" s="139" t="s">
        <v>2061</v>
      </c>
      <c r="C169" s="139" t="s">
        <v>2475</v>
      </c>
      <c r="D169" s="139" t="s">
        <v>2476</v>
      </c>
      <c r="E169" s="139" t="s">
        <v>2497</v>
      </c>
      <c r="F169" s="139" t="s">
        <v>17</v>
      </c>
      <c r="G169" s="139" t="s">
        <v>547</v>
      </c>
      <c r="H169" s="139" t="s">
        <v>2498</v>
      </c>
      <c r="I169" s="139" t="s">
        <v>2499</v>
      </c>
      <c r="J169" s="139" t="s">
        <v>547</v>
      </c>
      <c r="K169" s="139" t="s">
        <v>547</v>
      </c>
      <c r="L169" s="139"/>
      <c r="M169" s="139"/>
    </row>
    <row r="170" spans="1:13">
      <c r="A170" s="139" t="s">
        <v>1385</v>
      </c>
      <c r="B170" s="139" t="s">
        <v>2061</v>
      </c>
      <c r="C170" s="139" t="s">
        <v>2475</v>
      </c>
      <c r="D170" s="139" t="s">
        <v>2476</v>
      </c>
      <c r="E170" s="139" t="s">
        <v>2497</v>
      </c>
      <c r="F170" s="139" t="s">
        <v>17</v>
      </c>
      <c r="G170" s="139" t="s">
        <v>2500</v>
      </c>
      <c r="H170" s="139" t="s">
        <v>2501</v>
      </c>
      <c r="I170" s="139" t="s">
        <v>2502</v>
      </c>
      <c r="J170" s="139" t="s">
        <v>2500</v>
      </c>
      <c r="K170" s="139" t="s">
        <v>2500</v>
      </c>
      <c r="L170" s="139"/>
      <c r="M170" s="139"/>
    </row>
    <row r="171" spans="1:13">
      <c r="A171" s="139" t="s">
        <v>1385</v>
      </c>
      <c r="B171" s="139" t="s">
        <v>2061</v>
      </c>
      <c r="C171" s="139" t="s">
        <v>2475</v>
      </c>
      <c r="D171" s="139" t="s">
        <v>2476</v>
      </c>
      <c r="E171" s="139" t="s">
        <v>2497</v>
      </c>
      <c r="F171" s="139" t="s">
        <v>17</v>
      </c>
      <c r="G171" s="139" t="s">
        <v>546</v>
      </c>
      <c r="H171" s="139" t="s">
        <v>2503</v>
      </c>
      <c r="I171" s="139" t="s">
        <v>2504</v>
      </c>
      <c r="J171" s="139" t="s">
        <v>546</v>
      </c>
      <c r="K171" s="139" t="s">
        <v>546</v>
      </c>
      <c r="L171" s="139"/>
      <c r="M171" s="139"/>
    </row>
    <row r="172" spans="1:13">
      <c r="A172" s="139" t="s">
        <v>1385</v>
      </c>
      <c r="B172" s="139" t="s">
        <v>2061</v>
      </c>
      <c r="C172" s="139" t="s">
        <v>2475</v>
      </c>
      <c r="D172" s="139" t="s">
        <v>2476</v>
      </c>
      <c r="E172" s="139" t="s">
        <v>2497</v>
      </c>
      <c r="F172" s="139" t="s">
        <v>17</v>
      </c>
      <c r="G172" s="139" t="s">
        <v>545</v>
      </c>
      <c r="H172" s="139" t="s">
        <v>2505</v>
      </c>
      <c r="I172" s="139" t="s">
        <v>2506</v>
      </c>
      <c r="J172" s="139" t="s">
        <v>545</v>
      </c>
      <c r="K172" s="139" t="s">
        <v>545</v>
      </c>
      <c r="L172" s="139"/>
      <c r="M172" s="139"/>
    </row>
    <row r="173" spans="1:13">
      <c r="A173" s="139" t="s">
        <v>1385</v>
      </c>
      <c r="B173" s="139" t="s">
        <v>2061</v>
      </c>
      <c r="C173" s="139" t="s">
        <v>2475</v>
      </c>
      <c r="D173" s="139" t="s">
        <v>2476</v>
      </c>
      <c r="E173" s="139" t="s">
        <v>2497</v>
      </c>
      <c r="F173" s="139" t="s">
        <v>17</v>
      </c>
      <c r="G173" s="139" t="s">
        <v>2507</v>
      </c>
      <c r="H173" s="139" t="s">
        <v>2508</v>
      </c>
      <c r="I173" s="139" t="s">
        <v>2509</v>
      </c>
      <c r="J173" s="139" t="s">
        <v>549</v>
      </c>
      <c r="K173" s="139" t="s">
        <v>2507</v>
      </c>
      <c r="L173" s="139"/>
      <c r="M173" s="139"/>
    </row>
    <row r="174" spans="1:13">
      <c r="A174" s="139" t="s">
        <v>1385</v>
      </c>
      <c r="B174" s="139" t="s">
        <v>2061</v>
      </c>
      <c r="C174" s="139" t="s">
        <v>2475</v>
      </c>
      <c r="D174" s="139" t="s">
        <v>2476</v>
      </c>
      <c r="E174" s="139" t="s">
        <v>2497</v>
      </c>
      <c r="F174" s="139" t="s">
        <v>17</v>
      </c>
      <c r="G174" s="139" t="s">
        <v>2510</v>
      </c>
      <c r="H174" s="139" t="s">
        <v>2511</v>
      </c>
      <c r="I174" s="139" t="s">
        <v>2512</v>
      </c>
      <c r="J174" s="139" t="s">
        <v>2510</v>
      </c>
      <c r="K174" s="139" t="s">
        <v>2510</v>
      </c>
      <c r="L174" s="139"/>
      <c r="M174" s="139"/>
    </row>
    <row r="175" spans="1:13">
      <c r="A175" s="139" t="s">
        <v>1385</v>
      </c>
      <c r="B175" s="139" t="s">
        <v>2061</v>
      </c>
      <c r="C175" s="139" t="s">
        <v>2475</v>
      </c>
      <c r="D175" s="139" t="s">
        <v>2476</v>
      </c>
      <c r="E175" s="139" t="s">
        <v>2513</v>
      </c>
      <c r="F175" s="139" t="s">
        <v>18</v>
      </c>
      <c r="G175" s="139" t="s">
        <v>610</v>
      </c>
      <c r="H175" s="139" t="s">
        <v>2514</v>
      </c>
      <c r="I175" s="139" t="s">
        <v>2515</v>
      </c>
      <c r="J175" s="139" t="s">
        <v>610</v>
      </c>
      <c r="K175" s="139" t="s">
        <v>610</v>
      </c>
      <c r="L175" s="139"/>
      <c r="M175" s="139"/>
    </row>
    <row r="176" spans="1:13">
      <c r="A176" s="139" t="s">
        <v>1385</v>
      </c>
      <c r="B176" s="139" t="s">
        <v>2061</v>
      </c>
      <c r="C176" s="139" t="s">
        <v>2475</v>
      </c>
      <c r="D176" s="139" t="s">
        <v>2476</v>
      </c>
      <c r="E176" s="139" t="s">
        <v>2513</v>
      </c>
      <c r="F176" s="139" t="s">
        <v>18</v>
      </c>
      <c r="G176" s="139" t="s">
        <v>2516</v>
      </c>
      <c r="H176" s="139" t="s">
        <v>2517</v>
      </c>
      <c r="I176" s="139" t="s">
        <v>2518</v>
      </c>
      <c r="J176" s="139" t="s">
        <v>2516</v>
      </c>
      <c r="K176" s="139" t="s">
        <v>2516</v>
      </c>
      <c r="L176" s="139"/>
      <c r="M176" s="139"/>
    </row>
    <row r="177" spans="1:13">
      <c r="A177" s="139" t="s">
        <v>1385</v>
      </c>
      <c r="B177" s="139" t="s">
        <v>2061</v>
      </c>
      <c r="C177" s="139" t="s">
        <v>2475</v>
      </c>
      <c r="D177" s="139" t="s">
        <v>2476</v>
      </c>
      <c r="E177" s="139" t="s">
        <v>2513</v>
      </c>
      <c r="F177" s="139" t="s">
        <v>18</v>
      </c>
      <c r="G177" s="139" t="s">
        <v>611</v>
      </c>
      <c r="H177" s="139" t="s">
        <v>2519</v>
      </c>
      <c r="I177" s="139" t="s">
        <v>2520</v>
      </c>
      <c r="J177" s="139" t="s">
        <v>611</v>
      </c>
      <c r="K177" s="139" t="s">
        <v>611</v>
      </c>
      <c r="L177" s="139"/>
      <c r="M177" s="139"/>
    </row>
    <row r="178" spans="1:13">
      <c r="A178" s="139" t="s">
        <v>1385</v>
      </c>
      <c r="B178" s="139" t="s">
        <v>2061</v>
      </c>
      <c r="C178" s="139" t="s">
        <v>2475</v>
      </c>
      <c r="D178" s="139" t="s">
        <v>2476</v>
      </c>
      <c r="E178" s="139" t="s">
        <v>2513</v>
      </c>
      <c r="F178" s="139" t="s">
        <v>18</v>
      </c>
      <c r="G178" s="139" t="s">
        <v>2521</v>
      </c>
      <c r="H178" s="139" t="s">
        <v>2522</v>
      </c>
      <c r="I178" s="139" t="s">
        <v>2523</v>
      </c>
      <c r="J178" s="139" t="s">
        <v>2521</v>
      </c>
      <c r="K178" s="139" t="s">
        <v>2521</v>
      </c>
      <c r="L178" s="139"/>
      <c r="M178" s="139"/>
    </row>
    <row r="179" spans="1:13">
      <c r="A179" s="139" t="s">
        <v>1385</v>
      </c>
      <c r="B179" s="139" t="s">
        <v>2061</v>
      </c>
      <c r="C179" s="139" t="s">
        <v>2475</v>
      </c>
      <c r="D179" s="139" t="s">
        <v>2476</v>
      </c>
      <c r="E179" s="139" t="s">
        <v>2524</v>
      </c>
      <c r="F179" s="139" t="s">
        <v>19</v>
      </c>
      <c r="G179" s="139" t="s">
        <v>541</v>
      </c>
      <c r="H179" s="139" t="s">
        <v>2525</v>
      </c>
      <c r="I179" s="139" t="s">
        <v>2526</v>
      </c>
      <c r="J179" s="139" t="s">
        <v>541</v>
      </c>
      <c r="K179" s="139" t="s">
        <v>541</v>
      </c>
      <c r="L179" s="139"/>
      <c r="M179" s="139"/>
    </row>
    <row r="180" spans="1:13">
      <c r="A180" s="139" t="s">
        <v>1385</v>
      </c>
      <c r="B180" s="139" t="s">
        <v>2061</v>
      </c>
      <c r="C180" s="139" t="s">
        <v>2475</v>
      </c>
      <c r="D180" s="139" t="s">
        <v>2476</v>
      </c>
      <c r="E180" s="139" t="s">
        <v>2524</v>
      </c>
      <c r="F180" s="139" t="s">
        <v>19</v>
      </c>
      <c r="G180" s="139" t="s">
        <v>2527</v>
      </c>
      <c r="H180" s="139" t="s">
        <v>2528</v>
      </c>
      <c r="I180" s="139" t="s">
        <v>2529</v>
      </c>
      <c r="J180" s="139" t="s">
        <v>2527</v>
      </c>
      <c r="K180" s="139" t="s">
        <v>2527</v>
      </c>
      <c r="L180" s="139"/>
      <c r="M180" s="139"/>
    </row>
    <row r="181" spans="1:13">
      <c r="A181" s="139" t="s">
        <v>1385</v>
      </c>
      <c r="B181" s="139" t="s">
        <v>2061</v>
      </c>
      <c r="C181" s="139" t="s">
        <v>2475</v>
      </c>
      <c r="D181" s="139" t="s">
        <v>2476</v>
      </c>
      <c r="E181" s="139" t="s">
        <v>2524</v>
      </c>
      <c r="F181" s="139" t="s">
        <v>19</v>
      </c>
      <c r="G181" s="139" t="s">
        <v>2530</v>
      </c>
      <c r="H181" s="139" t="s">
        <v>2531</v>
      </c>
      <c r="I181" s="139" t="s">
        <v>2532</v>
      </c>
      <c r="J181" s="139" t="s">
        <v>2530</v>
      </c>
      <c r="K181" s="139" t="s">
        <v>2530</v>
      </c>
      <c r="L181" s="139"/>
      <c r="M181" s="139"/>
    </row>
    <row r="182" spans="1:13">
      <c r="A182" s="139" t="s">
        <v>1385</v>
      </c>
      <c r="B182" s="139" t="s">
        <v>2061</v>
      </c>
      <c r="C182" s="139" t="s">
        <v>2475</v>
      </c>
      <c r="D182" s="139" t="s">
        <v>2476</v>
      </c>
      <c r="E182" s="139" t="s">
        <v>2524</v>
      </c>
      <c r="F182" s="139" t="s">
        <v>19</v>
      </c>
      <c r="G182" s="139" t="s">
        <v>542</v>
      </c>
      <c r="H182" s="139" t="s">
        <v>2533</v>
      </c>
      <c r="I182" s="139" t="s">
        <v>2534</v>
      </c>
      <c r="J182" s="139" t="s">
        <v>542</v>
      </c>
      <c r="K182" s="139" t="s">
        <v>542</v>
      </c>
      <c r="L182" s="139"/>
      <c r="M182" s="139"/>
    </row>
    <row r="183" spans="1:13">
      <c r="A183" s="139" t="s">
        <v>1385</v>
      </c>
      <c r="B183" s="139" t="s">
        <v>2061</v>
      </c>
      <c r="C183" s="139" t="s">
        <v>2475</v>
      </c>
      <c r="D183" s="139" t="s">
        <v>2476</v>
      </c>
      <c r="E183" s="139" t="s">
        <v>2524</v>
      </c>
      <c r="F183" s="139" t="s">
        <v>19</v>
      </c>
      <c r="G183" s="139" t="s">
        <v>2535</v>
      </c>
      <c r="H183" s="139" t="s">
        <v>2536</v>
      </c>
      <c r="I183" s="139" t="s">
        <v>2537</v>
      </c>
      <c r="J183" s="139" t="s">
        <v>2535</v>
      </c>
      <c r="K183" s="139" t="s">
        <v>2535</v>
      </c>
      <c r="L183" s="139"/>
      <c r="M183" s="139"/>
    </row>
    <row r="184" spans="1:13">
      <c r="A184" s="139" t="s">
        <v>1385</v>
      </c>
      <c r="B184" s="139" t="s">
        <v>2061</v>
      </c>
      <c r="C184" s="139" t="s">
        <v>2475</v>
      </c>
      <c r="D184" s="139" t="s">
        <v>2476</v>
      </c>
      <c r="E184" s="139" t="s">
        <v>2538</v>
      </c>
      <c r="F184" s="139" t="s">
        <v>26</v>
      </c>
      <c r="G184" s="139" t="s">
        <v>628</v>
      </c>
      <c r="H184" s="139" t="s">
        <v>2539</v>
      </c>
      <c r="I184" s="139" t="s">
        <v>2540</v>
      </c>
      <c r="J184" s="139" t="s">
        <v>628</v>
      </c>
      <c r="K184" s="139" t="s">
        <v>628</v>
      </c>
      <c r="L184" s="139"/>
      <c r="M184" s="139"/>
    </row>
    <row r="185" spans="1:13">
      <c r="A185" s="139" t="s">
        <v>1385</v>
      </c>
      <c r="B185" s="139" t="s">
        <v>2061</v>
      </c>
      <c r="C185" s="139" t="s">
        <v>2475</v>
      </c>
      <c r="D185" s="139" t="s">
        <v>2476</v>
      </c>
      <c r="E185" s="139" t="s">
        <v>2538</v>
      </c>
      <c r="F185" s="139" t="s">
        <v>2541</v>
      </c>
      <c r="G185" s="139" t="s">
        <v>2542</v>
      </c>
      <c r="H185" s="139" t="s">
        <v>2543</v>
      </c>
      <c r="I185" s="139" t="s">
        <v>2544</v>
      </c>
      <c r="J185" s="139" t="s">
        <v>2542</v>
      </c>
      <c r="K185" s="139" t="s">
        <v>2542</v>
      </c>
      <c r="L185" s="139"/>
      <c r="M185" s="139"/>
    </row>
    <row r="186" spans="1:13">
      <c r="A186" s="139" t="s">
        <v>1385</v>
      </c>
      <c r="B186" s="139" t="s">
        <v>2061</v>
      </c>
      <c r="C186" s="139" t="s">
        <v>2475</v>
      </c>
      <c r="D186" s="139" t="s">
        <v>2476</v>
      </c>
      <c r="E186" s="139" t="s">
        <v>2545</v>
      </c>
      <c r="F186" s="139" t="s">
        <v>29</v>
      </c>
      <c r="G186" s="139" t="s">
        <v>644</v>
      </c>
      <c r="H186" s="139" t="s">
        <v>2546</v>
      </c>
      <c r="I186" s="139" t="s">
        <v>2547</v>
      </c>
      <c r="J186" s="139" t="s">
        <v>644</v>
      </c>
      <c r="K186" s="139" t="s">
        <v>644</v>
      </c>
      <c r="L186" s="139"/>
      <c r="M186" s="139"/>
    </row>
    <row r="187" spans="1:13">
      <c r="A187" s="139" t="s">
        <v>1385</v>
      </c>
      <c r="B187" s="139" t="s">
        <v>2061</v>
      </c>
      <c r="C187" s="139" t="s">
        <v>2475</v>
      </c>
      <c r="D187" s="139" t="s">
        <v>2476</v>
      </c>
      <c r="E187" s="139" t="s">
        <v>2545</v>
      </c>
      <c r="F187" s="139" t="s">
        <v>2548</v>
      </c>
      <c r="G187" s="139" t="s">
        <v>2549</v>
      </c>
      <c r="H187" s="139" t="s">
        <v>2550</v>
      </c>
      <c r="I187" s="139" t="s">
        <v>2551</v>
      </c>
      <c r="J187" s="139" t="s">
        <v>2549</v>
      </c>
      <c r="K187" s="139" t="s">
        <v>2549</v>
      </c>
      <c r="L187" s="139"/>
      <c r="M187" s="139"/>
    </row>
    <row r="188" spans="1:13">
      <c r="A188" s="139" t="s">
        <v>1385</v>
      </c>
      <c r="B188" s="139" t="s">
        <v>2061</v>
      </c>
      <c r="C188" s="139" t="s">
        <v>2475</v>
      </c>
      <c r="D188" s="139" t="s">
        <v>2476</v>
      </c>
      <c r="E188" s="139" t="s">
        <v>2552</v>
      </c>
      <c r="F188" s="139" t="s">
        <v>50</v>
      </c>
      <c r="G188" s="139" t="s">
        <v>551</v>
      </c>
      <c r="H188" s="139" t="s">
        <v>2553</v>
      </c>
      <c r="I188" s="139" t="s">
        <v>2554</v>
      </c>
      <c r="J188" s="139" t="s">
        <v>551</v>
      </c>
      <c r="K188" s="139" t="s">
        <v>551</v>
      </c>
      <c r="L188" s="139"/>
      <c r="M188" s="139"/>
    </row>
    <row r="189" spans="1:13">
      <c r="A189" s="139" t="s">
        <v>1385</v>
      </c>
      <c r="B189" s="139" t="s">
        <v>2061</v>
      </c>
      <c r="C189" s="139" t="s">
        <v>2475</v>
      </c>
      <c r="D189" s="139" t="s">
        <v>2476</v>
      </c>
      <c r="E189" s="139" t="s">
        <v>2552</v>
      </c>
      <c r="F189" s="139" t="s">
        <v>50</v>
      </c>
      <c r="G189" s="139" t="s">
        <v>2555</v>
      </c>
      <c r="H189" s="139" t="s">
        <v>2556</v>
      </c>
      <c r="I189" s="139" t="s">
        <v>2557</v>
      </c>
      <c r="J189" s="139" t="s">
        <v>2555</v>
      </c>
      <c r="K189" s="139" t="s">
        <v>2555</v>
      </c>
      <c r="L189" s="139"/>
      <c r="M189" s="139"/>
    </row>
    <row r="190" spans="1:13">
      <c r="A190" s="139" t="s">
        <v>1385</v>
      </c>
      <c r="B190" s="139" t="s">
        <v>2061</v>
      </c>
      <c r="C190" s="139" t="s">
        <v>2475</v>
      </c>
      <c r="D190" s="139" t="s">
        <v>2476</v>
      </c>
      <c r="E190" s="139" t="s">
        <v>2558</v>
      </c>
      <c r="F190" s="139" t="s">
        <v>21</v>
      </c>
      <c r="G190" s="139" t="s">
        <v>2559</v>
      </c>
      <c r="H190" s="139" t="s">
        <v>2560</v>
      </c>
      <c r="I190" s="139" t="s">
        <v>2561</v>
      </c>
      <c r="J190" s="139" t="s">
        <v>2559</v>
      </c>
      <c r="K190" s="139" t="s">
        <v>2559</v>
      </c>
      <c r="L190" s="139"/>
      <c r="M190" s="139"/>
    </row>
    <row r="191" spans="1:13">
      <c r="A191" s="139" t="s">
        <v>1385</v>
      </c>
      <c r="B191" s="139" t="s">
        <v>2061</v>
      </c>
      <c r="C191" s="139" t="s">
        <v>2475</v>
      </c>
      <c r="D191" s="139" t="s">
        <v>2476</v>
      </c>
      <c r="E191" s="139" t="s">
        <v>2562</v>
      </c>
      <c r="F191" s="139" t="s">
        <v>2563</v>
      </c>
      <c r="G191" s="139" t="s">
        <v>2564</v>
      </c>
      <c r="H191" s="139" t="s">
        <v>2565</v>
      </c>
      <c r="I191" s="139" t="s">
        <v>2566</v>
      </c>
      <c r="J191" s="139" t="s">
        <v>2564</v>
      </c>
      <c r="K191" s="139" t="s">
        <v>2564</v>
      </c>
      <c r="L191" s="139"/>
      <c r="M191" s="139"/>
    </row>
    <row r="192" spans="1:13">
      <c r="A192" s="139" t="s">
        <v>1385</v>
      </c>
      <c r="B192" s="139" t="s">
        <v>2061</v>
      </c>
      <c r="C192" s="139" t="s">
        <v>2475</v>
      </c>
      <c r="D192" s="139" t="s">
        <v>2476</v>
      </c>
      <c r="E192" s="139" t="s">
        <v>2567</v>
      </c>
      <c r="F192" s="139" t="s">
        <v>2568</v>
      </c>
      <c r="G192" s="139" t="s">
        <v>2569</v>
      </c>
      <c r="H192" s="139" t="s">
        <v>2570</v>
      </c>
      <c r="I192" s="139" t="s">
        <v>2571</v>
      </c>
      <c r="J192" s="139" t="s">
        <v>2569</v>
      </c>
      <c r="K192" s="139" t="s">
        <v>2569</v>
      </c>
      <c r="L192" s="139"/>
      <c r="M192" s="139"/>
    </row>
    <row r="193" spans="1:13">
      <c r="A193" s="139" t="s">
        <v>1385</v>
      </c>
      <c r="B193" s="139" t="s">
        <v>2061</v>
      </c>
      <c r="C193" s="139" t="s">
        <v>2475</v>
      </c>
      <c r="D193" s="139" t="s">
        <v>2476</v>
      </c>
      <c r="E193" s="139" t="s">
        <v>2567</v>
      </c>
      <c r="F193" s="139" t="s">
        <v>2568</v>
      </c>
      <c r="G193" s="139" t="s">
        <v>2572</v>
      </c>
      <c r="H193" s="139" t="s">
        <v>2573</v>
      </c>
      <c r="I193" s="139" t="s">
        <v>2568</v>
      </c>
      <c r="J193" s="139" t="s">
        <v>2572</v>
      </c>
      <c r="K193" s="139" t="s">
        <v>2572</v>
      </c>
      <c r="L193" s="139"/>
      <c r="M193" s="139"/>
    </row>
    <row r="194" spans="1:13">
      <c r="A194" s="139" t="s">
        <v>1385</v>
      </c>
      <c r="B194" s="139" t="s">
        <v>2061</v>
      </c>
      <c r="C194" s="139" t="s">
        <v>2574</v>
      </c>
      <c r="D194" s="139" t="s">
        <v>22</v>
      </c>
      <c r="E194" s="139" t="s">
        <v>2575</v>
      </c>
      <c r="F194" s="139" t="s">
        <v>2576</v>
      </c>
      <c r="G194" s="139" t="s">
        <v>811</v>
      </c>
      <c r="H194" s="139" t="s">
        <v>2577</v>
      </c>
      <c r="I194" s="139" t="s">
        <v>2578</v>
      </c>
      <c r="J194" s="139" t="s">
        <v>811</v>
      </c>
      <c r="K194" s="139" t="s">
        <v>811</v>
      </c>
      <c r="L194" s="139"/>
      <c r="M194" s="139"/>
    </row>
    <row r="195" spans="1:13">
      <c r="A195" s="139" t="s">
        <v>1385</v>
      </c>
      <c r="B195" s="139" t="s">
        <v>2061</v>
      </c>
      <c r="C195" s="139" t="s">
        <v>2574</v>
      </c>
      <c r="D195" s="139" t="s">
        <v>22</v>
      </c>
      <c r="E195" s="139" t="s">
        <v>2575</v>
      </c>
      <c r="F195" s="139" t="s">
        <v>2576</v>
      </c>
      <c r="G195" s="139" t="s">
        <v>2579</v>
      </c>
      <c r="H195" s="139" t="s">
        <v>2580</v>
      </c>
      <c r="I195" s="139" t="s">
        <v>2581</v>
      </c>
      <c r="J195" s="139" t="s">
        <v>2579</v>
      </c>
      <c r="K195" s="139" t="s">
        <v>2579</v>
      </c>
      <c r="L195" s="139"/>
      <c r="M195" s="139"/>
    </row>
    <row r="196" spans="1:13">
      <c r="A196" s="139" t="s">
        <v>1385</v>
      </c>
      <c r="B196" s="139" t="s">
        <v>2061</v>
      </c>
      <c r="C196" s="139" t="s">
        <v>2574</v>
      </c>
      <c r="D196" s="139" t="s">
        <v>22</v>
      </c>
      <c r="E196" s="139" t="s">
        <v>2575</v>
      </c>
      <c r="F196" s="139" t="s">
        <v>2576</v>
      </c>
      <c r="G196" s="139" t="s">
        <v>2582</v>
      </c>
      <c r="H196" s="139" t="s">
        <v>2583</v>
      </c>
      <c r="I196" s="139" t="s">
        <v>2584</v>
      </c>
      <c r="J196" s="139" t="s">
        <v>2582</v>
      </c>
      <c r="K196" s="139" t="s">
        <v>2582</v>
      </c>
      <c r="L196" s="139"/>
      <c r="M196" s="139"/>
    </row>
    <row r="197" spans="1:13">
      <c r="A197" s="139" t="s">
        <v>1385</v>
      </c>
      <c r="B197" s="139" t="s">
        <v>2061</v>
      </c>
      <c r="C197" s="139" t="s">
        <v>2574</v>
      </c>
      <c r="D197" s="139" t="s">
        <v>22</v>
      </c>
      <c r="E197" s="139" t="s">
        <v>2585</v>
      </c>
      <c r="F197" s="139" t="s">
        <v>2586</v>
      </c>
      <c r="G197" s="139" t="s">
        <v>613</v>
      </c>
      <c r="H197" s="139" t="s">
        <v>2587</v>
      </c>
      <c r="I197" s="139" t="s">
        <v>2588</v>
      </c>
      <c r="J197" s="139" t="s">
        <v>613</v>
      </c>
      <c r="K197" s="139" t="s">
        <v>613</v>
      </c>
      <c r="L197" s="139"/>
      <c r="M197" s="139"/>
    </row>
    <row r="198" spans="1:13">
      <c r="A198" s="139" t="s">
        <v>1385</v>
      </c>
      <c r="B198" s="139" t="s">
        <v>2061</v>
      </c>
      <c r="C198" s="139" t="s">
        <v>2574</v>
      </c>
      <c r="D198" s="139" t="s">
        <v>22</v>
      </c>
      <c r="E198" s="139" t="s">
        <v>2585</v>
      </c>
      <c r="F198" s="139" t="s">
        <v>2586</v>
      </c>
      <c r="G198" s="139" t="s">
        <v>2589</v>
      </c>
      <c r="H198" s="139" t="s">
        <v>2590</v>
      </c>
      <c r="I198" s="139" t="s">
        <v>2591</v>
      </c>
      <c r="J198" s="139" t="s">
        <v>2589</v>
      </c>
      <c r="K198" s="139" t="s">
        <v>2589</v>
      </c>
      <c r="L198" s="139"/>
      <c r="M198" s="139"/>
    </row>
    <row r="199" spans="1:13">
      <c r="A199" s="139" t="s">
        <v>1385</v>
      </c>
      <c r="B199" s="139" t="s">
        <v>2061</v>
      </c>
      <c r="C199" s="139" t="s">
        <v>2574</v>
      </c>
      <c r="D199" s="139" t="s">
        <v>22</v>
      </c>
      <c r="E199" s="139" t="s">
        <v>2585</v>
      </c>
      <c r="F199" s="139" t="s">
        <v>2586</v>
      </c>
      <c r="G199" s="139" t="s">
        <v>2592</v>
      </c>
      <c r="H199" s="139" t="s">
        <v>2593</v>
      </c>
      <c r="I199" s="139" t="s">
        <v>2594</v>
      </c>
      <c r="J199" s="139" t="s">
        <v>2592</v>
      </c>
      <c r="K199" s="139" t="s">
        <v>2592</v>
      </c>
      <c r="L199" s="139"/>
      <c r="M199" s="139"/>
    </row>
    <row r="200" spans="1:13">
      <c r="A200" s="139" t="s">
        <v>1385</v>
      </c>
      <c r="B200" s="139" t="s">
        <v>2061</v>
      </c>
      <c r="C200" s="139" t="s">
        <v>2574</v>
      </c>
      <c r="D200" s="139" t="s">
        <v>22</v>
      </c>
      <c r="E200" s="139" t="s">
        <v>2595</v>
      </c>
      <c r="F200" s="139" t="s">
        <v>2596</v>
      </c>
      <c r="G200" s="139" t="s">
        <v>614</v>
      </c>
      <c r="H200" s="139" t="s">
        <v>2597</v>
      </c>
      <c r="I200" s="139" t="s">
        <v>2598</v>
      </c>
      <c r="J200" s="139" t="s">
        <v>614</v>
      </c>
      <c r="K200" s="139" t="s">
        <v>614</v>
      </c>
      <c r="L200" s="139"/>
      <c r="M200" s="139"/>
    </row>
    <row r="201" spans="1:13">
      <c r="A201" s="139" t="s">
        <v>1385</v>
      </c>
      <c r="B201" s="139" t="s">
        <v>2061</v>
      </c>
      <c r="C201" s="139" t="s">
        <v>2574</v>
      </c>
      <c r="D201" s="139" t="s">
        <v>22</v>
      </c>
      <c r="E201" s="139" t="s">
        <v>2595</v>
      </c>
      <c r="F201" s="139" t="s">
        <v>2596</v>
      </c>
      <c r="G201" s="139" t="s">
        <v>2599</v>
      </c>
      <c r="H201" s="139" t="s">
        <v>2600</v>
      </c>
      <c r="I201" s="139" t="s">
        <v>2601</v>
      </c>
      <c r="J201" s="139" t="s">
        <v>2599</v>
      </c>
      <c r="K201" s="139" t="s">
        <v>2599</v>
      </c>
      <c r="L201" s="139"/>
      <c r="M201" s="139"/>
    </row>
    <row r="202" spans="1:13">
      <c r="A202" s="139" t="s">
        <v>1385</v>
      </c>
      <c r="B202" s="139" t="s">
        <v>2061</v>
      </c>
      <c r="C202" s="139" t="s">
        <v>2574</v>
      </c>
      <c r="D202" s="139" t="s">
        <v>22</v>
      </c>
      <c r="E202" s="139" t="s">
        <v>2595</v>
      </c>
      <c r="F202" s="139" t="s">
        <v>2596</v>
      </c>
      <c r="G202" s="139" t="s">
        <v>2602</v>
      </c>
      <c r="H202" s="139" t="s">
        <v>2603</v>
      </c>
      <c r="I202" s="139" t="s">
        <v>2604</v>
      </c>
      <c r="J202" s="139" t="s">
        <v>2602</v>
      </c>
      <c r="K202" s="139" t="s">
        <v>2602</v>
      </c>
      <c r="L202" s="139"/>
      <c r="M202" s="139"/>
    </row>
    <row r="203" spans="1:13">
      <c r="A203" s="139" t="s">
        <v>1385</v>
      </c>
      <c r="B203" s="139" t="s">
        <v>2061</v>
      </c>
      <c r="C203" s="139" t="s">
        <v>2574</v>
      </c>
      <c r="D203" s="139" t="s">
        <v>22</v>
      </c>
      <c r="E203" s="139" t="s">
        <v>2605</v>
      </c>
      <c r="F203" s="139" t="s">
        <v>2606</v>
      </c>
      <c r="G203" s="139" t="s">
        <v>2607</v>
      </c>
      <c r="H203" s="139" t="s">
        <v>2608</v>
      </c>
      <c r="I203" s="139" t="s">
        <v>2609</v>
      </c>
      <c r="J203" s="139" t="s">
        <v>2607</v>
      </c>
      <c r="K203" s="139" t="s">
        <v>2607</v>
      </c>
      <c r="L203" s="139"/>
      <c r="M203" s="139"/>
    </row>
    <row r="204" spans="1:13">
      <c r="A204" s="139" t="s">
        <v>1385</v>
      </c>
      <c r="B204" s="139" t="s">
        <v>2061</v>
      </c>
      <c r="C204" s="139" t="s">
        <v>2574</v>
      </c>
      <c r="D204" s="139" t="s">
        <v>22</v>
      </c>
      <c r="E204" s="139" t="s">
        <v>2605</v>
      </c>
      <c r="F204" s="139" t="s">
        <v>2606</v>
      </c>
      <c r="G204" s="139" t="s">
        <v>2610</v>
      </c>
      <c r="H204" s="139" t="s">
        <v>2611</v>
      </c>
      <c r="I204" s="139" t="s">
        <v>2612</v>
      </c>
      <c r="J204" s="139" t="s">
        <v>2610</v>
      </c>
      <c r="K204" s="139" t="s">
        <v>2610</v>
      </c>
      <c r="L204" s="139"/>
      <c r="M204" s="139"/>
    </row>
    <row r="205" spans="1:13">
      <c r="A205" s="139" t="s">
        <v>1385</v>
      </c>
      <c r="B205" s="139" t="s">
        <v>2061</v>
      </c>
      <c r="C205" s="139" t="s">
        <v>2574</v>
      </c>
      <c r="D205" s="139" t="s">
        <v>22</v>
      </c>
      <c r="E205" s="139" t="s">
        <v>2605</v>
      </c>
      <c r="F205" s="139" t="s">
        <v>2606</v>
      </c>
      <c r="G205" s="139" t="s">
        <v>2613</v>
      </c>
      <c r="H205" s="139" t="s">
        <v>2614</v>
      </c>
      <c r="I205" s="139" t="s">
        <v>2615</v>
      </c>
      <c r="J205" s="139" t="s">
        <v>2613</v>
      </c>
      <c r="K205" s="139" t="s">
        <v>2613</v>
      </c>
      <c r="L205" s="139"/>
      <c r="M205" s="139"/>
    </row>
    <row r="206" spans="1:13">
      <c r="A206" s="139" t="s">
        <v>1385</v>
      </c>
      <c r="B206" s="139" t="s">
        <v>2061</v>
      </c>
      <c r="C206" s="139" t="s">
        <v>2574</v>
      </c>
      <c r="D206" s="139" t="s">
        <v>22</v>
      </c>
      <c r="E206" s="139" t="s">
        <v>2616</v>
      </c>
      <c r="F206" s="139" t="s">
        <v>2617</v>
      </c>
      <c r="G206" s="139" t="s">
        <v>627</v>
      </c>
      <c r="H206" s="139" t="s">
        <v>2618</v>
      </c>
      <c r="I206" s="139" t="s">
        <v>2619</v>
      </c>
      <c r="J206" s="139" t="s">
        <v>627</v>
      </c>
      <c r="K206" s="139" t="s">
        <v>627</v>
      </c>
      <c r="L206" s="139"/>
      <c r="M206" s="139"/>
    </row>
    <row r="207" spans="1:13">
      <c r="A207" s="139" t="s">
        <v>1385</v>
      </c>
      <c r="B207" s="139" t="s">
        <v>2061</v>
      </c>
      <c r="C207" s="139" t="s">
        <v>2574</v>
      </c>
      <c r="D207" s="139" t="s">
        <v>22</v>
      </c>
      <c r="E207" s="139" t="s">
        <v>2616</v>
      </c>
      <c r="F207" s="139" t="s">
        <v>2617</v>
      </c>
      <c r="G207" s="139" t="s">
        <v>2620</v>
      </c>
      <c r="H207" s="139" t="s">
        <v>2621</v>
      </c>
      <c r="I207" s="139" t="s">
        <v>2622</v>
      </c>
      <c r="J207" s="139" t="s">
        <v>2620</v>
      </c>
      <c r="K207" s="139" t="s">
        <v>2620</v>
      </c>
      <c r="L207" s="139"/>
      <c r="M207" s="139"/>
    </row>
    <row r="208" spans="1:13">
      <c r="A208" s="139" t="s">
        <v>1385</v>
      </c>
      <c r="B208" s="139" t="s">
        <v>2061</v>
      </c>
      <c r="C208" s="139" t="s">
        <v>2574</v>
      </c>
      <c r="D208" s="139" t="s">
        <v>22</v>
      </c>
      <c r="E208" s="139" t="s">
        <v>2616</v>
      </c>
      <c r="F208" s="139" t="s">
        <v>2617</v>
      </c>
      <c r="G208" s="139" t="s">
        <v>2623</v>
      </c>
      <c r="H208" s="139" t="s">
        <v>2624</v>
      </c>
      <c r="I208" s="139" t="s">
        <v>2625</v>
      </c>
      <c r="J208" s="139" t="s">
        <v>2623</v>
      </c>
      <c r="K208" s="139" t="s">
        <v>2623</v>
      </c>
      <c r="L208" s="139"/>
      <c r="M208" s="139"/>
    </row>
    <row r="209" spans="1:13">
      <c r="A209" s="139" t="s">
        <v>1385</v>
      </c>
      <c r="B209" s="139" t="s">
        <v>2061</v>
      </c>
      <c r="C209" s="139" t="s">
        <v>2574</v>
      </c>
      <c r="D209" s="139" t="s">
        <v>22</v>
      </c>
      <c r="E209" s="139" t="s">
        <v>2626</v>
      </c>
      <c r="F209" s="139" t="s">
        <v>2627</v>
      </c>
      <c r="G209" s="139" t="s">
        <v>622</v>
      </c>
      <c r="H209" s="139" t="s">
        <v>2628</v>
      </c>
      <c r="I209" s="139" t="s">
        <v>2629</v>
      </c>
      <c r="J209" s="139" t="s">
        <v>622</v>
      </c>
      <c r="K209" s="139" t="s">
        <v>622</v>
      </c>
      <c r="L209" s="139"/>
      <c r="M209" s="139"/>
    </row>
    <row r="210" spans="1:13">
      <c r="A210" s="139" t="s">
        <v>1385</v>
      </c>
      <c r="B210" s="139" t="s">
        <v>2061</v>
      </c>
      <c r="C210" s="139" t="s">
        <v>2574</v>
      </c>
      <c r="D210" s="139" t="s">
        <v>22</v>
      </c>
      <c r="E210" s="139" t="s">
        <v>2626</v>
      </c>
      <c r="F210" s="139" t="s">
        <v>2627</v>
      </c>
      <c r="G210" s="139" t="s">
        <v>2630</v>
      </c>
      <c r="H210" s="139" t="s">
        <v>2631</v>
      </c>
      <c r="I210" s="139" t="s">
        <v>2632</v>
      </c>
      <c r="J210" s="139" t="s">
        <v>2630</v>
      </c>
      <c r="K210" s="139" t="s">
        <v>2630</v>
      </c>
      <c r="L210" s="139"/>
      <c r="M210" s="139"/>
    </row>
    <row r="211" spans="1:13">
      <c r="A211" s="139" t="s">
        <v>1385</v>
      </c>
      <c r="B211" s="139" t="s">
        <v>2061</v>
      </c>
      <c r="C211" s="139" t="s">
        <v>2574</v>
      </c>
      <c r="D211" s="139" t="s">
        <v>22</v>
      </c>
      <c r="E211" s="139" t="s">
        <v>2626</v>
      </c>
      <c r="F211" s="139" t="s">
        <v>2627</v>
      </c>
      <c r="G211" s="139" t="s">
        <v>2633</v>
      </c>
      <c r="H211" s="139" t="s">
        <v>2634</v>
      </c>
      <c r="I211" s="139" t="s">
        <v>2635</v>
      </c>
      <c r="J211" s="139" t="s">
        <v>2633</v>
      </c>
      <c r="K211" s="139" t="s">
        <v>2633</v>
      </c>
      <c r="L211" s="139"/>
      <c r="M211" s="139"/>
    </row>
    <row r="212" spans="1:13">
      <c r="A212" s="139" t="s">
        <v>1385</v>
      </c>
      <c r="B212" s="139" t="s">
        <v>2061</v>
      </c>
      <c r="C212" s="139" t="s">
        <v>2574</v>
      </c>
      <c r="D212" s="139" t="s">
        <v>22</v>
      </c>
      <c r="E212" s="139" t="s">
        <v>2636</v>
      </c>
      <c r="F212" s="139" t="s">
        <v>2637</v>
      </c>
      <c r="G212" s="139" t="s">
        <v>624</v>
      </c>
      <c r="H212" s="139" t="s">
        <v>2638</v>
      </c>
      <c r="I212" s="139" t="s">
        <v>2639</v>
      </c>
      <c r="J212" s="139" t="s">
        <v>624</v>
      </c>
      <c r="K212" s="139" t="s">
        <v>624</v>
      </c>
      <c r="L212" s="139"/>
      <c r="M212" s="139"/>
    </row>
    <row r="213" spans="1:13">
      <c r="A213" s="139" t="s">
        <v>1385</v>
      </c>
      <c r="B213" s="139" t="s">
        <v>2061</v>
      </c>
      <c r="C213" s="139" t="s">
        <v>2574</v>
      </c>
      <c r="D213" s="139" t="s">
        <v>22</v>
      </c>
      <c r="E213" s="139" t="s">
        <v>2636</v>
      </c>
      <c r="F213" s="139" t="s">
        <v>2637</v>
      </c>
      <c r="G213" s="139" t="s">
        <v>2640</v>
      </c>
      <c r="H213" s="139" t="s">
        <v>2641</v>
      </c>
      <c r="I213" s="139" t="s">
        <v>2642</v>
      </c>
      <c r="J213" s="139" t="s">
        <v>2640</v>
      </c>
      <c r="K213" s="139" t="s">
        <v>2640</v>
      </c>
      <c r="L213" s="139"/>
      <c r="M213" s="139"/>
    </row>
    <row r="214" spans="1:13">
      <c r="A214" s="139" t="s">
        <v>1385</v>
      </c>
      <c r="B214" s="139" t="s">
        <v>2061</v>
      </c>
      <c r="C214" s="139" t="s">
        <v>2574</v>
      </c>
      <c r="D214" s="139" t="s">
        <v>22</v>
      </c>
      <c r="E214" s="139" t="s">
        <v>2636</v>
      </c>
      <c r="F214" s="139" t="s">
        <v>2637</v>
      </c>
      <c r="G214" s="139" t="s">
        <v>2643</v>
      </c>
      <c r="H214" s="139" t="s">
        <v>2644</v>
      </c>
      <c r="I214" s="139" t="s">
        <v>2645</v>
      </c>
      <c r="J214" s="139" t="s">
        <v>2643</v>
      </c>
      <c r="K214" s="139" t="s">
        <v>2643</v>
      </c>
      <c r="L214" s="139"/>
      <c r="M214" s="139"/>
    </row>
    <row r="215" spans="1:13">
      <c r="A215" s="139" t="s">
        <v>1385</v>
      </c>
      <c r="B215" s="139" t="s">
        <v>2061</v>
      </c>
      <c r="C215" s="139" t="s">
        <v>2574</v>
      </c>
      <c r="D215" s="139" t="s">
        <v>22</v>
      </c>
      <c r="E215" s="139" t="s">
        <v>2646</v>
      </c>
      <c r="F215" s="139" t="s">
        <v>2647</v>
      </c>
      <c r="G215" s="139" t="s">
        <v>615</v>
      </c>
      <c r="H215" s="139" t="s">
        <v>2648</v>
      </c>
      <c r="I215" s="139" t="s">
        <v>2649</v>
      </c>
      <c r="J215" s="139" t="s">
        <v>615</v>
      </c>
      <c r="K215" s="139" t="s">
        <v>615</v>
      </c>
      <c r="L215" s="139"/>
      <c r="M215" s="139"/>
    </row>
    <row r="216" spans="1:13">
      <c r="A216" s="139" t="s">
        <v>1385</v>
      </c>
      <c r="B216" s="139" t="s">
        <v>2061</v>
      </c>
      <c r="C216" s="139" t="s">
        <v>2574</v>
      </c>
      <c r="D216" s="139" t="s">
        <v>22</v>
      </c>
      <c r="E216" s="139" t="s">
        <v>2646</v>
      </c>
      <c r="F216" s="139" t="s">
        <v>2647</v>
      </c>
      <c r="G216" s="139" t="s">
        <v>2650</v>
      </c>
      <c r="H216" s="139" t="s">
        <v>2651</v>
      </c>
      <c r="I216" s="139" t="s">
        <v>2652</v>
      </c>
      <c r="J216" s="139" t="s">
        <v>2650</v>
      </c>
      <c r="K216" s="139" t="s">
        <v>2650</v>
      </c>
      <c r="L216" s="139"/>
      <c r="M216" s="139"/>
    </row>
    <row r="217" spans="1:13">
      <c r="A217" s="139" t="s">
        <v>1385</v>
      </c>
      <c r="B217" s="139" t="s">
        <v>2061</v>
      </c>
      <c r="C217" s="139" t="s">
        <v>2574</v>
      </c>
      <c r="D217" s="139" t="s">
        <v>22</v>
      </c>
      <c r="E217" s="139" t="s">
        <v>2646</v>
      </c>
      <c r="F217" s="139" t="s">
        <v>2647</v>
      </c>
      <c r="G217" s="139" t="s">
        <v>2653</v>
      </c>
      <c r="H217" s="139" t="s">
        <v>2654</v>
      </c>
      <c r="I217" s="139" t="s">
        <v>2655</v>
      </c>
      <c r="J217" s="139" t="s">
        <v>2653</v>
      </c>
      <c r="K217" s="139" t="s">
        <v>2653</v>
      </c>
      <c r="L217" s="139"/>
      <c r="M217" s="139"/>
    </row>
    <row r="218" spans="1:13">
      <c r="A218" s="139" t="s">
        <v>1385</v>
      </c>
      <c r="B218" s="139" t="s">
        <v>2061</v>
      </c>
      <c r="C218" s="139" t="s">
        <v>2574</v>
      </c>
      <c r="D218" s="139" t="s">
        <v>22</v>
      </c>
      <c r="E218" s="139" t="s">
        <v>2656</v>
      </c>
      <c r="F218" s="139" t="s">
        <v>2657</v>
      </c>
      <c r="G218" s="139" t="s">
        <v>625</v>
      </c>
      <c r="H218" s="139" t="s">
        <v>2658</v>
      </c>
      <c r="I218" s="139" t="s">
        <v>2659</v>
      </c>
      <c r="J218" s="139" t="s">
        <v>625</v>
      </c>
      <c r="K218" s="139" t="s">
        <v>625</v>
      </c>
      <c r="L218" s="139"/>
      <c r="M218" s="139"/>
    </row>
    <row r="219" spans="1:13">
      <c r="A219" s="139" t="s">
        <v>1385</v>
      </c>
      <c r="B219" s="139" t="s">
        <v>2061</v>
      </c>
      <c r="C219" s="139" t="s">
        <v>2574</v>
      </c>
      <c r="D219" s="139" t="s">
        <v>22</v>
      </c>
      <c r="E219" s="139" t="s">
        <v>2656</v>
      </c>
      <c r="F219" s="139" t="s">
        <v>2657</v>
      </c>
      <c r="G219" s="139" t="s">
        <v>2660</v>
      </c>
      <c r="H219" s="139" t="s">
        <v>2661</v>
      </c>
      <c r="I219" s="139" t="s">
        <v>2662</v>
      </c>
      <c r="J219" s="139" t="s">
        <v>2660</v>
      </c>
      <c r="K219" s="139" t="s">
        <v>2660</v>
      </c>
      <c r="L219" s="139"/>
      <c r="M219" s="139"/>
    </row>
    <row r="220" spans="1:13">
      <c r="A220" s="139" t="s">
        <v>1385</v>
      </c>
      <c r="B220" s="139" t="s">
        <v>2061</v>
      </c>
      <c r="C220" s="139" t="s">
        <v>2574</v>
      </c>
      <c r="D220" s="139" t="s">
        <v>22</v>
      </c>
      <c r="E220" s="139" t="s">
        <v>2656</v>
      </c>
      <c r="F220" s="139" t="s">
        <v>2657</v>
      </c>
      <c r="G220" s="139" t="s">
        <v>2663</v>
      </c>
      <c r="H220" s="139" t="s">
        <v>2664</v>
      </c>
      <c r="I220" s="139" t="s">
        <v>2665</v>
      </c>
      <c r="J220" s="139" t="s">
        <v>2663</v>
      </c>
      <c r="K220" s="139" t="s">
        <v>2663</v>
      </c>
      <c r="L220" s="139"/>
      <c r="M220" s="139"/>
    </row>
    <row r="221" spans="1:13">
      <c r="A221" s="139" t="s">
        <v>1385</v>
      </c>
      <c r="B221" s="139" t="s">
        <v>2061</v>
      </c>
      <c r="C221" s="139" t="s">
        <v>2574</v>
      </c>
      <c r="D221" s="139" t="s">
        <v>22</v>
      </c>
      <c r="E221" s="139" t="s">
        <v>2666</v>
      </c>
      <c r="F221" s="139" t="s">
        <v>2667</v>
      </c>
      <c r="G221" s="139" t="s">
        <v>2668</v>
      </c>
      <c r="H221" s="139" t="s">
        <v>2669</v>
      </c>
      <c r="I221" s="139" t="s">
        <v>2670</v>
      </c>
      <c r="J221" s="139" t="s">
        <v>2668</v>
      </c>
      <c r="K221" s="139" t="s">
        <v>2668</v>
      </c>
      <c r="L221" s="139"/>
      <c r="M221" s="139"/>
    </row>
    <row r="222" spans="1:13">
      <c r="A222" s="139" t="s">
        <v>1385</v>
      </c>
      <c r="B222" s="139" t="s">
        <v>2061</v>
      </c>
      <c r="C222" s="139" t="s">
        <v>2574</v>
      </c>
      <c r="D222" s="139" t="s">
        <v>22</v>
      </c>
      <c r="E222" s="139" t="s">
        <v>2666</v>
      </c>
      <c r="F222" s="139" t="s">
        <v>2667</v>
      </c>
      <c r="G222" s="139" t="s">
        <v>2671</v>
      </c>
      <c r="H222" s="139" t="s">
        <v>2672</v>
      </c>
      <c r="I222" s="139" t="s">
        <v>2673</v>
      </c>
      <c r="J222" s="139" t="s">
        <v>2671</v>
      </c>
      <c r="K222" s="139" t="s">
        <v>2671</v>
      </c>
      <c r="L222" s="139"/>
      <c r="M222" s="139"/>
    </row>
    <row r="223" spans="1:13">
      <c r="A223" s="139" t="s">
        <v>1385</v>
      </c>
      <c r="B223" s="139" t="s">
        <v>2061</v>
      </c>
      <c r="C223" s="139" t="s">
        <v>2574</v>
      </c>
      <c r="D223" s="139" t="s">
        <v>22</v>
      </c>
      <c r="E223" s="139" t="s">
        <v>2666</v>
      </c>
      <c r="F223" s="139" t="s">
        <v>2667</v>
      </c>
      <c r="G223" s="139" t="s">
        <v>2674</v>
      </c>
      <c r="H223" s="139" t="s">
        <v>2675</v>
      </c>
      <c r="I223" s="139" t="s">
        <v>2676</v>
      </c>
      <c r="J223" s="139" t="s">
        <v>2674</v>
      </c>
      <c r="K223" s="139" t="s">
        <v>2674</v>
      </c>
      <c r="L223" s="139"/>
      <c r="M223" s="139"/>
    </row>
    <row r="224" spans="1:13">
      <c r="A224" s="139" t="s">
        <v>1385</v>
      </c>
      <c r="B224" s="139" t="s">
        <v>2061</v>
      </c>
      <c r="C224" s="139" t="s">
        <v>2574</v>
      </c>
      <c r="D224" s="139" t="s">
        <v>22</v>
      </c>
      <c r="E224" s="139" t="s">
        <v>2677</v>
      </c>
      <c r="F224" s="139" t="s">
        <v>2678</v>
      </c>
      <c r="G224" s="139" t="s">
        <v>626</v>
      </c>
      <c r="H224" s="139" t="s">
        <v>2679</v>
      </c>
      <c r="I224" s="139" t="s">
        <v>2680</v>
      </c>
      <c r="J224" s="139" t="s">
        <v>626</v>
      </c>
      <c r="K224" s="139" t="s">
        <v>626</v>
      </c>
      <c r="L224" s="139"/>
      <c r="M224" s="139"/>
    </row>
    <row r="225" spans="1:13">
      <c r="A225" s="139" t="s">
        <v>1385</v>
      </c>
      <c r="B225" s="139" t="s">
        <v>2061</v>
      </c>
      <c r="C225" s="139" t="s">
        <v>2574</v>
      </c>
      <c r="D225" s="139" t="s">
        <v>22</v>
      </c>
      <c r="E225" s="139" t="s">
        <v>2677</v>
      </c>
      <c r="F225" s="139" t="s">
        <v>2678</v>
      </c>
      <c r="G225" s="139" t="s">
        <v>2681</v>
      </c>
      <c r="H225" s="139" t="s">
        <v>2682</v>
      </c>
      <c r="I225" s="139" t="s">
        <v>2683</v>
      </c>
      <c r="J225" s="139" t="s">
        <v>2681</v>
      </c>
      <c r="K225" s="139" t="s">
        <v>2681</v>
      </c>
      <c r="L225" s="139"/>
      <c r="M225" s="139"/>
    </row>
    <row r="226" spans="1:13">
      <c r="A226" s="139" t="s">
        <v>1385</v>
      </c>
      <c r="B226" s="139" t="s">
        <v>2061</v>
      </c>
      <c r="C226" s="139" t="s">
        <v>2574</v>
      </c>
      <c r="D226" s="139" t="s">
        <v>22</v>
      </c>
      <c r="E226" s="139" t="s">
        <v>2677</v>
      </c>
      <c r="F226" s="139" t="s">
        <v>2678</v>
      </c>
      <c r="G226" s="139" t="s">
        <v>2684</v>
      </c>
      <c r="H226" s="139" t="s">
        <v>2685</v>
      </c>
      <c r="I226" s="139" t="s">
        <v>2686</v>
      </c>
      <c r="J226" s="139" t="s">
        <v>2684</v>
      </c>
      <c r="K226" s="139" t="s">
        <v>2684</v>
      </c>
      <c r="L226" s="139"/>
      <c r="M226" s="139"/>
    </row>
    <row r="227" spans="1:13">
      <c r="A227" s="139" t="s">
        <v>1385</v>
      </c>
      <c r="B227" s="139" t="s">
        <v>2061</v>
      </c>
      <c r="C227" s="139" t="s">
        <v>2574</v>
      </c>
      <c r="D227" s="139" t="s">
        <v>22</v>
      </c>
      <c r="E227" s="139" t="s">
        <v>2687</v>
      </c>
      <c r="F227" s="139" t="s">
        <v>2688</v>
      </c>
      <c r="G227" s="139" t="s">
        <v>616</v>
      </c>
      <c r="H227" s="139" t="s">
        <v>2689</v>
      </c>
      <c r="I227" s="139" t="s">
        <v>2690</v>
      </c>
      <c r="J227" s="139" t="s">
        <v>616</v>
      </c>
      <c r="K227" s="139" t="s">
        <v>616</v>
      </c>
      <c r="L227" s="139"/>
      <c r="M227" s="139"/>
    </row>
    <row r="228" spans="1:13">
      <c r="A228" s="139" t="s">
        <v>1385</v>
      </c>
      <c r="B228" s="139" t="s">
        <v>2061</v>
      </c>
      <c r="C228" s="139" t="s">
        <v>2574</v>
      </c>
      <c r="D228" s="139" t="s">
        <v>22</v>
      </c>
      <c r="E228" s="139" t="s">
        <v>2687</v>
      </c>
      <c r="F228" s="139" t="s">
        <v>2688</v>
      </c>
      <c r="G228" s="139" t="s">
        <v>2691</v>
      </c>
      <c r="H228" s="139" t="s">
        <v>2692</v>
      </c>
      <c r="I228" s="139" t="s">
        <v>2693</v>
      </c>
      <c r="J228" s="139" t="s">
        <v>2691</v>
      </c>
      <c r="K228" s="139" t="s">
        <v>2691</v>
      </c>
      <c r="L228" s="139"/>
      <c r="M228" s="139"/>
    </row>
    <row r="229" spans="1:13">
      <c r="A229" s="139" t="s">
        <v>1385</v>
      </c>
      <c r="B229" s="139" t="s">
        <v>2061</v>
      </c>
      <c r="C229" s="139" t="s">
        <v>2574</v>
      </c>
      <c r="D229" s="139" t="s">
        <v>22</v>
      </c>
      <c r="E229" s="139" t="s">
        <v>2687</v>
      </c>
      <c r="F229" s="139" t="s">
        <v>2688</v>
      </c>
      <c r="G229" s="139" t="s">
        <v>2694</v>
      </c>
      <c r="H229" s="139" t="s">
        <v>2695</v>
      </c>
      <c r="I229" s="139" t="s">
        <v>2696</v>
      </c>
      <c r="J229" s="139" t="s">
        <v>2694</v>
      </c>
      <c r="K229" s="139" t="s">
        <v>2694</v>
      </c>
      <c r="L229" s="139"/>
      <c r="M229" s="139"/>
    </row>
    <row r="230" spans="1:13">
      <c r="A230" s="139" t="s">
        <v>1385</v>
      </c>
      <c r="B230" s="139" t="s">
        <v>2061</v>
      </c>
      <c r="C230" s="139" t="s">
        <v>2574</v>
      </c>
      <c r="D230" s="139" t="s">
        <v>22</v>
      </c>
      <c r="E230" s="139" t="s">
        <v>2697</v>
      </c>
      <c r="F230" s="139" t="s">
        <v>2698</v>
      </c>
      <c r="G230" s="139" t="s">
        <v>617</v>
      </c>
      <c r="H230" s="139" t="s">
        <v>2699</v>
      </c>
      <c r="I230" s="139" t="s">
        <v>2700</v>
      </c>
      <c r="J230" s="139" t="s">
        <v>617</v>
      </c>
      <c r="K230" s="139" t="s">
        <v>617</v>
      </c>
      <c r="L230" s="139"/>
      <c r="M230" s="139"/>
    </row>
    <row r="231" spans="1:13">
      <c r="A231" s="139" t="s">
        <v>1385</v>
      </c>
      <c r="B231" s="139" t="s">
        <v>2061</v>
      </c>
      <c r="C231" s="139" t="s">
        <v>2574</v>
      </c>
      <c r="D231" s="139" t="s">
        <v>22</v>
      </c>
      <c r="E231" s="139" t="s">
        <v>2697</v>
      </c>
      <c r="F231" s="139" t="s">
        <v>2698</v>
      </c>
      <c r="G231" s="139" t="s">
        <v>2701</v>
      </c>
      <c r="H231" s="139" t="s">
        <v>2702</v>
      </c>
      <c r="I231" s="139" t="s">
        <v>2703</v>
      </c>
      <c r="J231" s="139" t="s">
        <v>2701</v>
      </c>
      <c r="K231" s="139" t="s">
        <v>2701</v>
      </c>
      <c r="L231" s="139"/>
      <c r="M231" s="139"/>
    </row>
    <row r="232" spans="1:13">
      <c r="A232" s="139" t="s">
        <v>1385</v>
      </c>
      <c r="B232" s="139" t="s">
        <v>2061</v>
      </c>
      <c r="C232" s="139" t="s">
        <v>2574</v>
      </c>
      <c r="D232" s="139" t="s">
        <v>22</v>
      </c>
      <c r="E232" s="139" t="s">
        <v>2697</v>
      </c>
      <c r="F232" s="139" t="s">
        <v>2698</v>
      </c>
      <c r="G232" s="139" t="s">
        <v>2704</v>
      </c>
      <c r="H232" s="139" t="s">
        <v>2705</v>
      </c>
      <c r="I232" s="139" t="s">
        <v>2706</v>
      </c>
      <c r="J232" s="139" t="s">
        <v>2704</v>
      </c>
      <c r="K232" s="139" t="s">
        <v>2704</v>
      </c>
      <c r="L232" s="139"/>
      <c r="M232" s="139"/>
    </row>
    <row r="233" spans="1:13">
      <c r="A233" s="139" t="s">
        <v>1385</v>
      </c>
      <c r="B233" s="139" t="s">
        <v>2061</v>
      </c>
      <c r="C233" s="139" t="s">
        <v>2574</v>
      </c>
      <c r="D233" s="139" t="s">
        <v>22</v>
      </c>
      <c r="E233" s="139" t="s">
        <v>2707</v>
      </c>
      <c r="F233" s="139" t="s">
        <v>2708</v>
      </c>
      <c r="G233" s="139" t="s">
        <v>618</v>
      </c>
      <c r="H233" s="139" t="s">
        <v>2709</v>
      </c>
      <c r="I233" s="139" t="s">
        <v>2710</v>
      </c>
      <c r="J233" s="139" t="s">
        <v>618</v>
      </c>
      <c r="K233" s="139" t="s">
        <v>618</v>
      </c>
      <c r="L233" s="139"/>
      <c r="M233" s="139"/>
    </row>
    <row r="234" spans="1:13">
      <c r="A234" s="139" t="s">
        <v>1385</v>
      </c>
      <c r="B234" s="139" t="s">
        <v>2061</v>
      </c>
      <c r="C234" s="139" t="s">
        <v>2574</v>
      </c>
      <c r="D234" s="139" t="s">
        <v>22</v>
      </c>
      <c r="E234" s="139" t="s">
        <v>2707</v>
      </c>
      <c r="F234" s="139" t="s">
        <v>2708</v>
      </c>
      <c r="G234" s="139" t="s">
        <v>2711</v>
      </c>
      <c r="H234" s="139" t="s">
        <v>2712</v>
      </c>
      <c r="I234" s="139" t="s">
        <v>2713</v>
      </c>
      <c r="J234" s="139" t="s">
        <v>2711</v>
      </c>
      <c r="K234" s="139" t="s">
        <v>2711</v>
      </c>
      <c r="L234" s="139"/>
      <c r="M234" s="139"/>
    </row>
    <row r="235" spans="1:13">
      <c r="A235" s="139" t="s">
        <v>1385</v>
      </c>
      <c r="B235" s="139" t="s">
        <v>2061</v>
      </c>
      <c r="C235" s="139" t="s">
        <v>2574</v>
      </c>
      <c r="D235" s="139" t="s">
        <v>22</v>
      </c>
      <c r="E235" s="139" t="s">
        <v>2707</v>
      </c>
      <c r="F235" s="139" t="s">
        <v>2708</v>
      </c>
      <c r="G235" s="139" t="s">
        <v>2714</v>
      </c>
      <c r="H235" s="139" t="s">
        <v>2715</v>
      </c>
      <c r="I235" s="139" t="s">
        <v>2716</v>
      </c>
      <c r="J235" s="139" t="s">
        <v>2714</v>
      </c>
      <c r="K235" s="139" t="s">
        <v>2714</v>
      </c>
      <c r="L235" s="139"/>
      <c r="M235" s="139"/>
    </row>
    <row r="236" spans="1:13">
      <c r="A236" s="139" t="s">
        <v>1385</v>
      </c>
      <c r="B236" s="139" t="s">
        <v>2061</v>
      </c>
      <c r="C236" s="139" t="s">
        <v>2574</v>
      </c>
      <c r="D236" s="139" t="s">
        <v>22</v>
      </c>
      <c r="E236" s="139" t="s">
        <v>2717</v>
      </c>
      <c r="F236" s="139" t="s">
        <v>2718</v>
      </c>
      <c r="G236" s="139" t="s">
        <v>619</v>
      </c>
      <c r="H236" s="139" t="s">
        <v>2719</v>
      </c>
      <c r="I236" s="139" t="s">
        <v>2720</v>
      </c>
      <c r="J236" s="139" t="s">
        <v>619</v>
      </c>
      <c r="K236" s="139" t="s">
        <v>619</v>
      </c>
      <c r="L236" s="139"/>
      <c r="M236" s="139"/>
    </row>
    <row r="237" spans="1:13">
      <c r="A237" s="139" t="s">
        <v>1385</v>
      </c>
      <c r="B237" s="139" t="s">
        <v>2061</v>
      </c>
      <c r="C237" s="139" t="s">
        <v>2574</v>
      </c>
      <c r="D237" s="139" t="s">
        <v>22</v>
      </c>
      <c r="E237" s="139" t="s">
        <v>2717</v>
      </c>
      <c r="F237" s="139" t="s">
        <v>2718</v>
      </c>
      <c r="G237" s="139" t="s">
        <v>2721</v>
      </c>
      <c r="H237" s="139" t="s">
        <v>2722</v>
      </c>
      <c r="I237" s="139" t="s">
        <v>2723</v>
      </c>
      <c r="J237" s="139" t="s">
        <v>2721</v>
      </c>
      <c r="K237" s="139" t="s">
        <v>2721</v>
      </c>
      <c r="L237" s="139"/>
      <c r="M237" s="139"/>
    </row>
    <row r="238" spans="1:13">
      <c r="A238" s="139" t="s">
        <v>1385</v>
      </c>
      <c r="B238" s="139" t="s">
        <v>2061</v>
      </c>
      <c r="C238" s="139" t="s">
        <v>2574</v>
      </c>
      <c r="D238" s="139" t="s">
        <v>22</v>
      </c>
      <c r="E238" s="139" t="s">
        <v>2717</v>
      </c>
      <c r="F238" s="139" t="s">
        <v>2718</v>
      </c>
      <c r="G238" s="139" t="s">
        <v>2724</v>
      </c>
      <c r="H238" s="139" t="s">
        <v>2725</v>
      </c>
      <c r="I238" s="139" t="s">
        <v>2726</v>
      </c>
      <c r="J238" s="139" t="s">
        <v>2724</v>
      </c>
      <c r="K238" s="139" t="s">
        <v>2724</v>
      </c>
      <c r="L238" s="139"/>
      <c r="M238" s="139"/>
    </row>
    <row r="239" spans="1:13">
      <c r="A239" s="139" t="s">
        <v>1385</v>
      </c>
      <c r="B239" s="139" t="s">
        <v>2061</v>
      </c>
      <c r="C239" s="139" t="s">
        <v>2574</v>
      </c>
      <c r="D239" s="139" t="s">
        <v>22</v>
      </c>
      <c r="E239" s="139" t="s">
        <v>2727</v>
      </c>
      <c r="F239" s="139" t="s">
        <v>2728</v>
      </c>
      <c r="G239" s="139" t="s">
        <v>623</v>
      </c>
      <c r="H239" s="139" t="s">
        <v>2729</v>
      </c>
      <c r="I239" s="139" t="s">
        <v>2730</v>
      </c>
      <c r="J239" s="139" t="s">
        <v>623</v>
      </c>
      <c r="K239" s="139" t="s">
        <v>623</v>
      </c>
      <c r="L239" s="139"/>
      <c r="M239" s="139"/>
    </row>
    <row r="240" spans="1:13">
      <c r="A240" s="139" t="s">
        <v>1385</v>
      </c>
      <c r="B240" s="139" t="s">
        <v>2061</v>
      </c>
      <c r="C240" s="139" t="s">
        <v>2574</v>
      </c>
      <c r="D240" s="139" t="s">
        <v>22</v>
      </c>
      <c r="E240" s="139" t="s">
        <v>2727</v>
      </c>
      <c r="F240" s="139" t="s">
        <v>2728</v>
      </c>
      <c r="G240" s="139" t="s">
        <v>2731</v>
      </c>
      <c r="H240" s="139" t="s">
        <v>2732</v>
      </c>
      <c r="I240" s="139" t="s">
        <v>2733</v>
      </c>
      <c r="J240" s="139" t="s">
        <v>2731</v>
      </c>
      <c r="K240" s="139" t="s">
        <v>2731</v>
      </c>
      <c r="L240" s="139"/>
      <c r="M240" s="139"/>
    </row>
    <row r="241" spans="1:13">
      <c r="A241" s="139" t="s">
        <v>1385</v>
      </c>
      <c r="B241" s="139" t="s">
        <v>2061</v>
      </c>
      <c r="C241" s="139" t="s">
        <v>2574</v>
      </c>
      <c r="D241" s="139" t="s">
        <v>22</v>
      </c>
      <c r="E241" s="139" t="s">
        <v>2727</v>
      </c>
      <c r="F241" s="139" t="s">
        <v>2728</v>
      </c>
      <c r="G241" s="139" t="s">
        <v>2734</v>
      </c>
      <c r="H241" s="139" t="s">
        <v>2735</v>
      </c>
      <c r="I241" s="139" t="s">
        <v>2736</v>
      </c>
      <c r="J241" s="139" t="s">
        <v>2734</v>
      </c>
      <c r="K241" s="139" t="s">
        <v>2734</v>
      </c>
      <c r="L241" s="139"/>
      <c r="M241" s="139"/>
    </row>
    <row r="242" spans="1:13">
      <c r="A242" s="139" t="s">
        <v>1385</v>
      </c>
      <c r="B242" s="139" t="s">
        <v>2061</v>
      </c>
      <c r="C242" s="139" t="s">
        <v>2574</v>
      </c>
      <c r="D242" s="139" t="s">
        <v>22</v>
      </c>
      <c r="E242" s="139" t="s">
        <v>2737</v>
      </c>
      <c r="F242" s="139" t="s">
        <v>2738</v>
      </c>
      <c r="G242" s="139" t="s">
        <v>620</v>
      </c>
      <c r="H242" s="139" t="s">
        <v>2739</v>
      </c>
      <c r="I242" s="139" t="s">
        <v>2740</v>
      </c>
      <c r="J242" s="139" t="s">
        <v>620</v>
      </c>
      <c r="K242" s="139" t="s">
        <v>620</v>
      </c>
      <c r="L242" s="139"/>
      <c r="M242" s="139"/>
    </row>
    <row r="243" spans="1:13">
      <c r="A243" s="139" t="s">
        <v>1385</v>
      </c>
      <c r="B243" s="139" t="s">
        <v>2061</v>
      </c>
      <c r="C243" s="139" t="s">
        <v>2574</v>
      </c>
      <c r="D243" s="139" t="s">
        <v>22</v>
      </c>
      <c r="E243" s="139" t="s">
        <v>2737</v>
      </c>
      <c r="F243" s="139" t="s">
        <v>2738</v>
      </c>
      <c r="G243" s="139" t="s">
        <v>2741</v>
      </c>
      <c r="H243" s="139" t="s">
        <v>2742</v>
      </c>
      <c r="I243" s="139" t="s">
        <v>2743</v>
      </c>
      <c r="J243" s="139" t="s">
        <v>2741</v>
      </c>
      <c r="K243" s="139" t="s">
        <v>2741</v>
      </c>
      <c r="L243" s="139"/>
      <c r="M243" s="139"/>
    </row>
    <row r="244" spans="1:13">
      <c r="A244" s="139" t="s">
        <v>1385</v>
      </c>
      <c r="B244" s="139" t="s">
        <v>2061</v>
      </c>
      <c r="C244" s="139" t="s">
        <v>2574</v>
      </c>
      <c r="D244" s="139" t="s">
        <v>22</v>
      </c>
      <c r="E244" s="139" t="s">
        <v>2737</v>
      </c>
      <c r="F244" s="139" t="s">
        <v>2738</v>
      </c>
      <c r="G244" s="139" t="s">
        <v>2744</v>
      </c>
      <c r="H244" s="139" t="s">
        <v>2745</v>
      </c>
      <c r="I244" s="139" t="s">
        <v>2746</v>
      </c>
      <c r="J244" s="139" t="s">
        <v>2744</v>
      </c>
      <c r="K244" s="139" t="s">
        <v>2744</v>
      </c>
      <c r="L244" s="139"/>
      <c r="M244" s="139"/>
    </row>
    <row r="245" spans="1:13">
      <c r="A245" s="139" t="s">
        <v>1385</v>
      </c>
      <c r="B245" s="139" t="s">
        <v>2061</v>
      </c>
      <c r="C245" s="139" t="s">
        <v>2574</v>
      </c>
      <c r="D245" s="139" t="s">
        <v>22</v>
      </c>
      <c r="E245" s="139" t="s">
        <v>2747</v>
      </c>
      <c r="F245" s="139" t="s">
        <v>2748</v>
      </c>
      <c r="G245" s="139" t="s">
        <v>621</v>
      </c>
      <c r="H245" s="139" t="s">
        <v>2749</v>
      </c>
      <c r="I245" s="139" t="s">
        <v>2750</v>
      </c>
      <c r="J245" s="139" t="s">
        <v>621</v>
      </c>
      <c r="K245" s="139" t="s">
        <v>621</v>
      </c>
      <c r="L245" s="139"/>
      <c r="M245" s="139"/>
    </row>
    <row r="246" spans="1:13">
      <c r="A246" s="139" t="s">
        <v>1385</v>
      </c>
      <c r="B246" s="139" t="s">
        <v>2061</v>
      </c>
      <c r="C246" s="139" t="s">
        <v>2574</v>
      </c>
      <c r="D246" s="139" t="s">
        <v>22</v>
      </c>
      <c r="E246" s="139" t="s">
        <v>2747</v>
      </c>
      <c r="F246" s="139" t="s">
        <v>2748</v>
      </c>
      <c r="G246" s="139" t="s">
        <v>2751</v>
      </c>
      <c r="H246" s="139" t="s">
        <v>2752</v>
      </c>
      <c r="I246" s="139" t="s">
        <v>2753</v>
      </c>
      <c r="J246" s="139" t="s">
        <v>2751</v>
      </c>
      <c r="K246" s="139" t="s">
        <v>2751</v>
      </c>
      <c r="L246" s="139"/>
      <c r="M246" s="139"/>
    </row>
    <row r="247" spans="1:13">
      <c r="A247" s="139" t="s">
        <v>1385</v>
      </c>
      <c r="B247" s="139" t="s">
        <v>2061</v>
      </c>
      <c r="C247" s="139" t="s">
        <v>2574</v>
      </c>
      <c r="D247" s="139" t="s">
        <v>22</v>
      </c>
      <c r="E247" s="139" t="s">
        <v>2747</v>
      </c>
      <c r="F247" s="139" t="s">
        <v>2748</v>
      </c>
      <c r="G247" s="139" t="s">
        <v>2754</v>
      </c>
      <c r="H247" s="139" t="s">
        <v>2755</v>
      </c>
      <c r="I247" s="139" t="s">
        <v>2756</v>
      </c>
      <c r="J247" s="139" t="s">
        <v>2754</v>
      </c>
      <c r="K247" s="139" t="s">
        <v>2754</v>
      </c>
      <c r="L247" s="139"/>
      <c r="M247" s="139"/>
    </row>
    <row r="248" spans="1:13">
      <c r="A248" s="139" t="s">
        <v>1385</v>
      </c>
      <c r="B248" s="139" t="s">
        <v>2061</v>
      </c>
      <c r="C248" s="139" t="s">
        <v>2574</v>
      </c>
      <c r="D248" s="139" t="s">
        <v>22</v>
      </c>
      <c r="E248" s="139" t="s">
        <v>2757</v>
      </c>
      <c r="F248" s="139" t="s">
        <v>2758</v>
      </c>
      <c r="G248" s="139" t="s">
        <v>2759</v>
      </c>
      <c r="H248" s="139" t="s">
        <v>2760</v>
      </c>
      <c r="I248" s="139" t="s">
        <v>2761</v>
      </c>
      <c r="J248" s="139" t="s">
        <v>2759</v>
      </c>
      <c r="K248" s="139" t="s">
        <v>2759</v>
      </c>
      <c r="L248" s="139"/>
      <c r="M248" s="139"/>
    </row>
    <row r="249" spans="1:13">
      <c r="A249" s="139" t="s">
        <v>1385</v>
      </c>
      <c r="B249" s="139" t="s">
        <v>2061</v>
      </c>
      <c r="C249" s="139" t="s">
        <v>2574</v>
      </c>
      <c r="D249" s="139" t="s">
        <v>22</v>
      </c>
      <c r="E249" s="139" t="s">
        <v>2757</v>
      </c>
      <c r="F249" s="139" t="s">
        <v>2762</v>
      </c>
      <c r="G249" s="139" t="s">
        <v>2763</v>
      </c>
      <c r="H249" s="139" t="s">
        <v>2764</v>
      </c>
      <c r="I249" s="139" t="s">
        <v>2765</v>
      </c>
      <c r="J249" s="139" t="s">
        <v>2763</v>
      </c>
      <c r="K249" s="139" t="s">
        <v>2763</v>
      </c>
      <c r="L249" s="139"/>
      <c r="M249" s="139"/>
    </row>
    <row r="250" spans="1:13">
      <c r="A250" s="139" t="s">
        <v>1385</v>
      </c>
      <c r="B250" s="139" t="s">
        <v>2061</v>
      </c>
      <c r="C250" s="139" t="s">
        <v>2766</v>
      </c>
      <c r="D250" s="139" t="s">
        <v>2767</v>
      </c>
      <c r="E250" s="139" t="s">
        <v>2768</v>
      </c>
      <c r="F250" s="139" t="s">
        <v>69</v>
      </c>
      <c r="G250" s="139" t="s">
        <v>667</v>
      </c>
      <c r="H250" s="139" t="s">
        <v>2769</v>
      </c>
      <c r="I250" s="139" t="s">
        <v>2770</v>
      </c>
      <c r="J250" s="139" t="s">
        <v>667</v>
      </c>
      <c r="K250" s="139" t="s">
        <v>667</v>
      </c>
      <c r="L250" s="139"/>
      <c r="M250" s="139"/>
    </row>
    <row r="251" spans="1:13">
      <c r="A251" s="139" t="s">
        <v>1385</v>
      </c>
      <c r="B251" s="139" t="s">
        <v>2061</v>
      </c>
      <c r="C251" s="139" t="s">
        <v>2766</v>
      </c>
      <c r="D251" s="139" t="s">
        <v>2767</v>
      </c>
      <c r="E251" s="139" t="s">
        <v>2768</v>
      </c>
      <c r="F251" s="139" t="s">
        <v>2771</v>
      </c>
      <c r="G251" s="139" t="s">
        <v>2772</v>
      </c>
      <c r="H251" s="139" t="s">
        <v>2773</v>
      </c>
      <c r="I251" s="139" t="s">
        <v>2774</v>
      </c>
      <c r="J251" s="139" t="s">
        <v>2772</v>
      </c>
      <c r="K251" s="139" t="s">
        <v>2772</v>
      </c>
      <c r="L251" s="139"/>
      <c r="M251" s="139"/>
    </row>
    <row r="252" spans="1:13">
      <c r="A252" s="139" t="s">
        <v>1385</v>
      </c>
      <c r="B252" s="139" t="s">
        <v>2061</v>
      </c>
      <c r="C252" s="139" t="s">
        <v>2766</v>
      </c>
      <c r="D252" s="139" t="s">
        <v>2767</v>
      </c>
      <c r="E252" s="139" t="s">
        <v>2775</v>
      </c>
      <c r="F252" s="139" t="s">
        <v>65</v>
      </c>
      <c r="G252" s="139" t="s">
        <v>671</v>
      </c>
      <c r="H252" s="139" t="s">
        <v>2776</v>
      </c>
      <c r="I252" s="139" t="s">
        <v>2777</v>
      </c>
      <c r="J252" s="139" t="s">
        <v>671</v>
      </c>
      <c r="K252" s="139" t="s">
        <v>671</v>
      </c>
      <c r="L252" s="139"/>
      <c r="M252" s="139"/>
    </row>
    <row r="253" spans="1:13">
      <c r="A253" s="139" t="s">
        <v>1385</v>
      </c>
      <c r="B253" s="139" t="s">
        <v>2061</v>
      </c>
      <c r="C253" s="139" t="s">
        <v>2766</v>
      </c>
      <c r="D253" s="139" t="s">
        <v>2767</v>
      </c>
      <c r="E253" s="139" t="s">
        <v>2775</v>
      </c>
      <c r="F253" s="139" t="s">
        <v>2778</v>
      </c>
      <c r="G253" s="139" t="s">
        <v>2779</v>
      </c>
      <c r="H253" s="139" t="s">
        <v>2780</v>
      </c>
      <c r="I253" s="139" t="s">
        <v>2781</v>
      </c>
      <c r="J253" s="139" t="s">
        <v>2779</v>
      </c>
      <c r="K253" s="139" t="s">
        <v>2779</v>
      </c>
      <c r="L253" s="139"/>
      <c r="M253" s="139"/>
    </row>
    <row r="254" spans="1:13">
      <c r="A254" s="139" t="s">
        <v>1385</v>
      </c>
      <c r="B254" s="139" t="s">
        <v>2061</v>
      </c>
      <c r="C254" s="139" t="s">
        <v>2766</v>
      </c>
      <c r="D254" s="139" t="s">
        <v>2767</v>
      </c>
      <c r="E254" s="139" t="s">
        <v>2775</v>
      </c>
      <c r="F254" s="139" t="s">
        <v>65</v>
      </c>
      <c r="G254" s="139" t="s">
        <v>2782</v>
      </c>
      <c r="H254" s="139" t="s">
        <v>2783</v>
      </c>
      <c r="I254" s="139" t="s">
        <v>2784</v>
      </c>
      <c r="J254" s="139" t="s">
        <v>2782</v>
      </c>
      <c r="K254" s="139" t="s">
        <v>2782</v>
      </c>
      <c r="L254" s="139"/>
      <c r="M254" s="139"/>
    </row>
    <row r="255" spans="1:13">
      <c r="A255" s="139" t="s">
        <v>1385</v>
      </c>
      <c r="B255" s="139" t="s">
        <v>2061</v>
      </c>
      <c r="C255" s="139" t="s">
        <v>2766</v>
      </c>
      <c r="D255" s="139" t="s">
        <v>2767</v>
      </c>
      <c r="E255" s="139" t="s">
        <v>2785</v>
      </c>
      <c r="F255" s="139" t="s">
        <v>66</v>
      </c>
      <c r="G255" s="139" t="s">
        <v>663</v>
      </c>
      <c r="H255" s="139" t="s">
        <v>2786</v>
      </c>
      <c r="I255" s="139" t="s">
        <v>2787</v>
      </c>
      <c r="J255" s="139" t="s">
        <v>663</v>
      </c>
      <c r="K255" s="139" t="s">
        <v>663</v>
      </c>
      <c r="L255" s="139"/>
      <c r="M255" s="139"/>
    </row>
    <row r="256" spans="1:13">
      <c r="A256" s="139" t="s">
        <v>1385</v>
      </c>
      <c r="B256" s="139" t="s">
        <v>2061</v>
      </c>
      <c r="C256" s="139" t="s">
        <v>2766</v>
      </c>
      <c r="D256" s="139" t="s">
        <v>2767</v>
      </c>
      <c r="E256" s="139" t="s">
        <v>2785</v>
      </c>
      <c r="F256" s="139" t="s">
        <v>2788</v>
      </c>
      <c r="G256" s="139" t="s">
        <v>2789</v>
      </c>
      <c r="H256" s="139" t="s">
        <v>2790</v>
      </c>
      <c r="I256" s="139" t="s">
        <v>2791</v>
      </c>
      <c r="J256" s="139" t="s">
        <v>2789</v>
      </c>
      <c r="K256" s="139" t="s">
        <v>2789</v>
      </c>
      <c r="L256" s="139"/>
      <c r="M256" s="139"/>
    </row>
    <row r="257" spans="1:13">
      <c r="A257" s="139" t="s">
        <v>1385</v>
      </c>
      <c r="B257" s="139" t="s">
        <v>2061</v>
      </c>
      <c r="C257" s="139" t="s">
        <v>2766</v>
      </c>
      <c r="D257" s="139" t="s">
        <v>2767</v>
      </c>
      <c r="E257" s="139" t="s">
        <v>2792</v>
      </c>
      <c r="F257" s="139" t="s">
        <v>67</v>
      </c>
      <c r="G257" s="139" t="s">
        <v>659</v>
      </c>
      <c r="H257" s="139" t="s">
        <v>2793</v>
      </c>
      <c r="I257" s="139" t="s">
        <v>2794</v>
      </c>
      <c r="J257" s="139" t="s">
        <v>659</v>
      </c>
      <c r="K257" s="139" t="s">
        <v>659</v>
      </c>
      <c r="L257" s="139"/>
      <c r="M257" s="139"/>
    </row>
    <row r="258" spans="1:13">
      <c r="A258" s="139" t="s">
        <v>1385</v>
      </c>
      <c r="B258" s="139" t="s">
        <v>2061</v>
      </c>
      <c r="C258" s="139" t="s">
        <v>2766</v>
      </c>
      <c r="D258" s="139" t="s">
        <v>2767</v>
      </c>
      <c r="E258" s="139" t="s">
        <v>2792</v>
      </c>
      <c r="F258" s="139" t="s">
        <v>2795</v>
      </c>
      <c r="G258" s="139" t="s">
        <v>2796</v>
      </c>
      <c r="H258" s="139" t="s">
        <v>2797</v>
      </c>
      <c r="I258" s="139" t="s">
        <v>2798</v>
      </c>
      <c r="J258" s="139" t="s">
        <v>2796</v>
      </c>
      <c r="K258" s="139" t="s">
        <v>2796</v>
      </c>
      <c r="L258" s="139"/>
      <c r="M258" s="139"/>
    </row>
    <row r="259" spans="1:13">
      <c r="A259" s="139" t="s">
        <v>1385</v>
      </c>
      <c r="B259" s="139" t="s">
        <v>2061</v>
      </c>
      <c r="C259" s="139" t="s">
        <v>2766</v>
      </c>
      <c r="D259" s="139" t="s">
        <v>2767</v>
      </c>
      <c r="E259" s="139" t="s">
        <v>2799</v>
      </c>
      <c r="F259" s="139" t="s">
        <v>68</v>
      </c>
      <c r="G259" s="139" t="s">
        <v>677</v>
      </c>
      <c r="H259" s="139" t="s">
        <v>2800</v>
      </c>
      <c r="I259" s="139" t="s">
        <v>2801</v>
      </c>
      <c r="J259" s="139" t="s">
        <v>677</v>
      </c>
      <c r="K259" s="139" t="s">
        <v>677</v>
      </c>
      <c r="L259" s="139"/>
      <c r="M259" s="139"/>
    </row>
    <row r="260" spans="1:13">
      <c r="A260" s="139" t="s">
        <v>1385</v>
      </c>
      <c r="B260" s="139" t="s">
        <v>2061</v>
      </c>
      <c r="C260" s="139" t="s">
        <v>2766</v>
      </c>
      <c r="D260" s="139" t="s">
        <v>2767</v>
      </c>
      <c r="E260" s="139" t="s">
        <v>2799</v>
      </c>
      <c r="F260" s="139" t="s">
        <v>2802</v>
      </c>
      <c r="G260" s="139" t="s">
        <v>2803</v>
      </c>
      <c r="H260" s="139" t="s">
        <v>2804</v>
      </c>
      <c r="I260" s="139" t="s">
        <v>2805</v>
      </c>
      <c r="J260" s="139" t="s">
        <v>2803</v>
      </c>
      <c r="K260" s="139" t="s">
        <v>2803</v>
      </c>
      <c r="L260" s="139"/>
      <c r="M260" s="139"/>
    </row>
    <row r="261" spans="1:13">
      <c r="A261" s="139" t="s">
        <v>1385</v>
      </c>
      <c r="B261" s="139" t="s">
        <v>2061</v>
      </c>
      <c r="C261" s="139" t="s">
        <v>2766</v>
      </c>
      <c r="D261" s="139" t="s">
        <v>2767</v>
      </c>
      <c r="E261" s="139" t="s">
        <v>2799</v>
      </c>
      <c r="F261" s="139" t="s">
        <v>2806</v>
      </c>
      <c r="G261" s="139" t="s">
        <v>2807</v>
      </c>
      <c r="H261" s="139" t="s">
        <v>2808</v>
      </c>
      <c r="I261" s="139" t="s">
        <v>2809</v>
      </c>
      <c r="J261" s="139" t="s">
        <v>2807</v>
      </c>
      <c r="K261" s="139" t="s">
        <v>2807</v>
      </c>
      <c r="L261" s="139"/>
      <c r="M261" s="139"/>
    </row>
    <row r="262" spans="1:13">
      <c r="A262" s="139" t="s">
        <v>1385</v>
      </c>
      <c r="B262" s="139" t="s">
        <v>2061</v>
      </c>
      <c r="C262" s="139" t="s">
        <v>2766</v>
      </c>
      <c r="D262" s="139" t="s">
        <v>2767</v>
      </c>
      <c r="E262" s="139" t="s">
        <v>2810</v>
      </c>
      <c r="F262" s="139" t="s">
        <v>824</v>
      </c>
      <c r="G262" s="139" t="s">
        <v>818</v>
      </c>
      <c r="H262" s="139" t="s">
        <v>2811</v>
      </c>
      <c r="I262" s="139" t="s">
        <v>2812</v>
      </c>
      <c r="J262" s="139" t="s">
        <v>818</v>
      </c>
      <c r="K262" s="139" t="s">
        <v>818</v>
      </c>
      <c r="L262" s="139"/>
      <c r="M262" s="139"/>
    </row>
    <row r="263" spans="1:13">
      <c r="A263" s="139" t="s">
        <v>1385</v>
      </c>
      <c r="B263" s="139" t="s">
        <v>2061</v>
      </c>
      <c r="C263" s="139" t="s">
        <v>2766</v>
      </c>
      <c r="D263" s="139" t="s">
        <v>2767</v>
      </c>
      <c r="E263" s="139" t="s">
        <v>2810</v>
      </c>
      <c r="F263" s="139" t="s">
        <v>2813</v>
      </c>
      <c r="G263" s="139" t="s">
        <v>2814</v>
      </c>
      <c r="H263" s="139" t="s">
        <v>2815</v>
      </c>
      <c r="I263" s="139" t="s">
        <v>2816</v>
      </c>
      <c r="J263" s="139" t="s">
        <v>2814</v>
      </c>
      <c r="K263" s="139" t="s">
        <v>2814</v>
      </c>
      <c r="L263" s="139"/>
      <c r="M263" s="139"/>
    </row>
    <row r="264" spans="1:13">
      <c r="A264" s="139" t="s">
        <v>1385</v>
      </c>
      <c r="B264" s="139" t="s">
        <v>2061</v>
      </c>
      <c r="C264" s="139" t="s">
        <v>2766</v>
      </c>
      <c r="D264" s="139" t="s">
        <v>2767</v>
      </c>
      <c r="E264" s="139" t="s">
        <v>2817</v>
      </c>
      <c r="F264" s="139" t="s">
        <v>2818</v>
      </c>
      <c r="G264" s="139" t="s">
        <v>2819</v>
      </c>
      <c r="H264" s="139" t="s">
        <v>2820</v>
      </c>
      <c r="I264" s="139" t="s">
        <v>2821</v>
      </c>
      <c r="J264" s="139" t="s">
        <v>2819</v>
      </c>
      <c r="K264" s="139" t="s">
        <v>2819</v>
      </c>
      <c r="L264" s="139"/>
      <c r="M264" s="139"/>
    </row>
    <row r="265" spans="1:13">
      <c r="A265" s="139" t="s">
        <v>1385</v>
      </c>
      <c r="B265" s="139" t="s">
        <v>2061</v>
      </c>
      <c r="C265" s="139" t="s">
        <v>2766</v>
      </c>
      <c r="D265" s="139" t="s">
        <v>2767</v>
      </c>
      <c r="E265" s="139" t="s">
        <v>2817</v>
      </c>
      <c r="F265" s="139" t="s">
        <v>2818</v>
      </c>
      <c r="G265" s="139" t="s">
        <v>2822</v>
      </c>
      <c r="H265" s="139" t="s">
        <v>2823</v>
      </c>
      <c r="I265" s="139" t="s">
        <v>2824</v>
      </c>
      <c r="J265" s="139" t="s">
        <v>2822</v>
      </c>
      <c r="K265" s="139" t="s">
        <v>2822</v>
      </c>
      <c r="L265" s="139"/>
      <c r="M265" s="139"/>
    </row>
    <row r="266" spans="1:13">
      <c r="A266" s="139" t="s">
        <v>1385</v>
      </c>
      <c r="B266" s="139" t="s">
        <v>2061</v>
      </c>
      <c r="C266" s="139" t="s">
        <v>2825</v>
      </c>
      <c r="D266" s="139" t="s">
        <v>31</v>
      </c>
      <c r="E266" s="139" t="s">
        <v>2826</v>
      </c>
      <c r="F266" s="139" t="s">
        <v>31</v>
      </c>
      <c r="G266" s="139" t="s">
        <v>2827</v>
      </c>
      <c r="H266" s="139" t="s">
        <v>2828</v>
      </c>
      <c r="I266" s="139" t="s">
        <v>31</v>
      </c>
      <c r="J266" s="139" t="s">
        <v>2827</v>
      </c>
      <c r="K266" s="139" t="s">
        <v>2827</v>
      </c>
      <c r="L266" s="139"/>
      <c r="M266" s="139"/>
    </row>
    <row r="267" spans="1:13">
      <c r="A267" s="139" t="s">
        <v>1385</v>
      </c>
      <c r="B267" s="139" t="s">
        <v>2061</v>
      </c>
      <c r="C267" s="139" t="s">
        <v>2829</v>
      </c>
      <c r="D267" s="139" t="s">
        <v>2830</v>
      </c>
      <c r="E267" s="139" t="s">
        <v>2831</v>
      </c>
      <c r="F267" s="139" t="s">
        <v>2830</v>
      </c>
      <c r="G267" s="139" t="s">
        <v>973</v>
      </c>
      <c r="H267" s="139" t="s">
        <v>2832</v>
      </c>
      <c r="I267" s="139" t="s">
        <v>2830</v>
      </c>
      <c r="J267" s="139" t="s">
        <v>973</v>
      </c>
      <c r="K267" s="139" t="s">
        <v>973</v>
      </c>
      <c r="L267" s="139"/>
      <c r="M267" s="139"/>
    </row>
    <row r="268" spans="1:13">
      <c r="A268" s="139" t="s">
        <v>1385</v>
      </c>
      <c r="B268" s="139" t="s">
        <v>2061</v>
      </c>
      <c r="C268" s="139" t="s">
        <v>2829</v>
      </c>
      <c r="D268" s="139" t="s">
        <v>2830</v>
      </c>
      <c r="E268" s="139" t="s">
        <v>2831</v>
      </c>
      <c r="F268" s="139" t="s">
        <v>2830</v>
      </c>
      <c r="G268" s="139" t="s">
        <v>2833</v>
      </c>
      <c r="H268" s="139" t="s">
        <v>2834</v>
      </c>
      <c r="I268" s="139" t="s">
        <v>2835</v>
      </c>
      <c r="J268" s="139" t="s">
        <v>2833</v>
      </c>
      <c r="K268" s="139" t="s">
        <v>2833</v>
      </c>
      <c r="L268" s="139"/>
      <c r="M268" s="139"/>
    </row>
    <row r="269" spans="1:13">
      <c r="A269" s="139" t="s">
        <v>1385</v>
      </c>
      <c r="B269" s="139" t="s">
        <v>2061</v>
      </c>
      <c r="C269" s="139" t="s">
        <v>2836</v>
      </c>
      <c r="D269" s="139" t="s">
        <v>2837</v>
      </c>
      <c r="E269" s="139" t="s">
        <v>2838</v>
      </c>
      <c r="F269" s="139" t="s">
        <v>2839</v>
      </c>
      <c r="G269" s="139" t="s">
        <v>2840</v>
      </c>
      <c r="H269" s="139" t="s">
        <v>2841</v>
      </c>
      <c r="I269" s="139" t="s">
        <v>2842</v>
      </c>
      <c r="J269" s="139" t="s">
        <v>2840</v>
      </c>
      <c r="K269" s="139" t="s">
        <v>2840</v>
      </c>
      <c r="L269" s="139"/>
      <c r="M269" s="139"/>
    </row>
    <row r="270" spans="1:13">
      <c r="A270" s="139" t="s">
        <v>1385</v>
      </c>
      <c r="B270" s="139" t="s">
        <v>2061</v>
      </c>
      <c r="C270" s="139" t="s">
        <v>2836</v>
      </c>
      <c r="D270" s="139" t="s">
        <v>2837</v>
      </c>
      <c r="E270" s="139" t="s">
        <v>2838</v>
      </c>
      <c r="F270" s="139" t="s">
        <v>2839</v>
      </c>
      <c r="G270" s="139" t="s">
        <v>2843</v>
      </c>
      <c r="H270" s="139" t="s">
        <v>2844</v>
      </c>
      <c r="I270" s="139" t="s">
        <v>2845</v>
      </c>
      <c r="J270" s="139" t="s">
        <v>2843</v>
      </c>
      <c r="K270" s="139" t="s">
        <v>2843</v>
      </c>
      <c r="L270" s="139"/>
      <c r="M270" s="139"/>
    </row>
    <row r="271" spans="1:13">
      <c r="A271" s="139" t="s">
        <v>1385</v>
      </c>
      <c r="B271" s="139" t="s">
        <v>2061</v>
      </c>
      <c r="C271" s="139" t="s">
        <v>2836</v>
      </c>
      <c r="D271" s="139" t="s">
        <v>2837</v>
      </c>
      <c r="E271" s="139" t="s">
        <v>2838</v>
      </c>
      <c r="F271" s="139" t="s">
        <v>2839</v>
      </c>
      <c r="G271" s="139" t="s">
        <v>2846</v>
      </c>
      <c r="H271" s="139" t="s">
        <v>2847</v>
      </c>
      <c r="I271" s="139" t="s">
        <v>2848</v>
      </c>
      <c r="J271" s="139" t="s">
        <v>2846</v>
      </c>
      <c r="K271" s="139" t="s">
        <v>2846</v>
      </c>
      <c r="L271" s="139"/>
      <c r="M271" s="139"/>
    </row>
    <row r="272" spans="1:13">
      <c r="A272" s="139" t="s">
        <v>1385</v>
      </c>
      <c r="B272" s="139" t="s">
        <v>2061</v>
      </c>
      <c r="C272" s="139" t="s">
        <v>2836</v>
      </c>
      <c r="D272" s="139" t="s">
        <v>2837</v>
      </c>
      <c r="E272" s="139" t="s">
        <v>2838</v>
      </c>
      <c r="F272" s="139" t="s">
        <v>2839</v>
      </c>
      <c r="G272" s="139" t="s">
        <v>2849</v>
      </c>
      <c r="H272" s="139" t="s">
        <v>2850</v>
      </c>
      <c r="I272" s="139" t="s">
        <v>2851</v>
      </c>
      <c r="J272" s="139" t="s">
        <v>2849</v>
      </c>
      <c r="K272" s="139" t="s">
        <v>2849</v>
      </c>
      <c r="L272" s="139"/>
      <c r="M272" s="139"/>
    </row>
    <row r="273" spans="1:13">
      <c r="A273" s="139" t="s">
        <v>1385</v>
      </c>
      <c r="B273" s="139" t="s">
        <v>2061</v>
      </c>
      <c r="C273" s="139" t="s">
        <v>2836</v>
      </c>
      <c r="D273" s="139" t="s">
        <v>2837</v>
      </c>
      <c r="E273" s="139" t="s">
        <v>2852</v>
      </c>
      <c r="F273" s="139" t="s">
        <v>2853</v>
      </c>
      <c r="G273" s="139" t="s">
        <v>2854</v>
      </c>
      <c r="H273" s="139" t="s">
        <v>2855</v>
      </c>
      <c r="I273" s="139" t="s">
        <v>2856</v>
      </c>
      <c r="J273" s="139" t="s">
        <v>2854</v>
      </c>
      <c r="K273" s="139" t="s">
        <v>2854</v>
      </c>
      <c r="L273" s="139"/>
      <c r="M273" s="139"/>
    </row>
    <row r="274" spans="1:13">
      <c r="A274" s="9" t="s">
        <v>1385</v>
      </c>
      <c r="B274" s="9" t="s">
        <v>2061</v>
      </c>
      <c r="C274" s="9" t="s">
        <v>2836</v>
      </c>
      <c r="D274" s="9" t="s">
        <v>2837</v>
      </c>
      <c r="E274" s="9" t="s">
        <v>2852</v>
      </c>
      <c r="F274" s="9" t="s">
        <v>2853</v>
      </c>
      <c r="G274" s="9" t="s">
        <v>2857</v>
      </c>
      <c r="H274" s="9" t="s">
        <v>2858</v>
      </c>
      <c r="I274" s="9" t="s">
        <v>2859</v>
      </c>
      <c r="J274" s="9" t="s">
        <v>2857</v>
      </c>
      <c r="K274" s="9" t="s">
        <v>2857</v>
      </c>
    </row>
    <row r="275" spans="1:13">
      <c r="A275" s="9" t="s">
        <v>1385</v>
      </c>
      <c r="B275" s="9" t="s">
        <v>2061</v>
      </c>
      <c r="C275" s="9" t="s">
        <v>2836</v>
      </c>
      <c r="D275" s="9" t="s">
        <v>2837</v>
      </c>
      <c r="E275" s="9" t="s">
        <v>2852</v>
      </c>
      <c r="F275" s="9" t="s">
        <v>2853</v>
      </c>
      <c r="G275" s="9" t="s">
        <v>2860</v>
      </c>
      <c r="H275" s="9" t="s">
        <v>2861</v>
      </c>
      <c r="I275" s="9" t="s">
        <v>2862</v>
      </c>
      <c r="J275" s="9" t="s">
        <v>2860</v>
      </c>
      <c r="K275" s="9" t="s">
        <v>2860</v>
      </c>
    </row>
    <row r="276" spans="1:13">
      <c r="A276" s="9" t="s">
        <v>1385</v>
      </c>
      <c r="B276" s="9" t="s">
        <v>2061</v>
      </c>
      <c r="C276" s="9" t="s">
        <v>2863</v>
      </c>
      <c r="D276" s="9" t="s">
        <v>2864</v>
      </c>
      <c r="E276" s="9" t="s">
        <v>2865</v>
      </c>
      <c r="F276" s="9" t="s">
        <v>2866</v>
      </c>
      <c r="G276" s="9" t="s">
        <v>2867</v>
      </c>
      <c r="H276" s="9" t="s">
        <v>2868</v>
      </c>
      <c r="I276" s="9" t="s">
        <v>2869</v>
      </c>
      <c r="J276" s="9" t="s">
        <v>2867</v>
      </c>
      <c r="K276" s="9" t="s">
        <v>2867</v>
      </c>
    </row>
    <row r="277" spans="1:13">
      <c r="A277" s="9" t="s">
        <v>1385</v>
      </c>
      <c r="B277" s="9" t="s">
        <v>2061</v>
      </c>
      <c r="C277" s="9" t="s">
        <v>2863</v>
      </c>
      <c r="D277" s="9" t="s">
        <v>2864</v>
      </c>
      <c r="E277" s="9" t="s">
        <v>2865</v>
      </c>
      <c r="F277" s="9" t="s">
        <v>2866</v>
      </c>
      <c r="G277" s="9" t="s">
        <v>295</v>
      </c>
      <c r="H277" s="9" t="s">
        <v>2870</v>
      </c>
      <c r="I277" s="9" t="s">
        <v>2866</v>
      </c>
      <c r="J277" s="9" t="s">
        <v>295</v>
      </c>
      <c r="K277" s="9" t="s">
        <v>295</v>
      </c>
    </row>
    <row r="278" spans="1:13">
      <c r="A278" s="9" t="s">
        <v>1385</v>
      </c>
      <c r="B278" s="9" t="s">
        <v>2061</v>
      </c>
      <c r="C278" s="9" t="s">
        <v>2863</v>
      </c>
      <c r="D278" s="9" t="s">
        <v>2864</v>
      </c>
      <c r="E278" s="9" t="s">
        <v>2865</v>
      </c>
      <c r="F278" s="9" t="s">
        <v>2018</v>
      </c>
      <c r="G278" s="9" t="s">
        <v>2871</v>
      </c>
      <c r="H278" s="9" t="s">
        <v>2872</v>
      </c>
      <c r="I278" s="9" t="s">
        <v>2018</v>
      </c>
      <c r="J278" s="9" t="s">
        <v>2871</v>
      </c>
      <c r="K278" s="9" t="s">
        <v>2871</v>
      </c>
    </row>
    <row r="279" spans="1:13">
      <c r="A279" s="9" t="s">
        <v>1472</v>
      </c>
      <c r="B279" s="9" t="s">
        <v>807</v>
      </c>
      <c r="C279" s="9" t="s">
        <v>2873</v>
      </c>
      <c r="D279" s="9" t="s">
        <v>2874</v>
      </c>
      <c r="E279" s="9" t="s">
        <v>2875</v>
      </c>
      <c r="F279" s="9" t="s">
        <v>2874</v>
      </c>
      <c r="G279" s="9" t="s">
        <v>2876</v>
      </c>
      <c r="H279" s="9" t="s">
        <v>2877</v>
      </c>
      <c r="I279" s="9" t="s">
        <v>2874</v>
      </c>
      <c r="J279" s="9"/>
    </row>
    <row r="280" spans="1:13">
      <c r="A280" s="9"/>
      <c r="B280" s="9"/>
      <c r="D280" s="9"/>
      <c r="E280" s="9"/>
      <c r="F280" s="9"/>
      <c r="G280" s="9" t="s">
        <v>1123</v>
      </c>
      <c r="H280" s="9" t="s">
        <v>1124</v>
      </c>
      <c r="I280" s="9" t="s">
        <v>1123</v>
      </c>
      <c r="J280" s="9"/>
    </row>
    <row r="281" spans="1:13">
      <c r="A281" s="9"/>
      <c r="B281" s="9"/>
      <c r="D281" s="9"/>
      <c r="E281" s="9"/>
      <c r="F281" s="9"/>
      <c r="G281" s="9" t="s">
        <v>1115</v>
      </c>
      <c r="H281" s="9" t="s">
        <v>1116</v>
      </c>
      <c r="I281" s="9" t="s">
        <v>1115</v>
      </c>
      <c r="J281" s="9"/>
    </row>
    <row r="282" spans="1:13">
      <c r="A282" s="9"/>
      <c r="B282" s="9"/>
      <c r="D282" s="9"/>
      <c r="E282" s="9"/>
      <c r="F282" s="9"/>
      <c r="G282" s="9" t="s">
        <v>2878</v>
      </c>
      <c r="H282" s="9" t="s">
        <v>1122</v>
      </c>
      <c r="I282" s="9" t="s">
        <v>2878</v>
      </c>
      <c r="J282" s="9"/>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7">
    <tabColor rgb="FFFF0000"/>
  </sheetPr>
  <dimension ref="A1:G229"/>
  <sheetViews>
    <sheetView workbookViewId="0">
      <selection activeCell="I32" sqref="I32"/>
    </sheetView>
  </sheetViews>
  <sheetFormatPr baseColWidth="10" defaultRowHeight="13.5"/>
  <cols>
    <col min="1" max="1" width="16.7109375" bestFit="1" customWidth="1"/>
    <col min="2" max="2" width="16" style="2" bestFit="1" customWidth="1"/>
    <col min="3" max="3" width="12" style="2" bestFit="1" customWidth="1"/>
    <col min="4" max="4" width="13.7109375" style="2" bestFit="1" customWidth="1"/>
    <col min="5" max="5" width="12.42578125" style="2" bestFit="1" customWidth="1"/>
    <col min="6" max="6" width="15.28515625" style="2" bestFit="1" customWidth="1"/>
    <col min="7" max="7" width="18.28515625" style="2" bestFit="1" customWidth="1"/>
  </cols>
  <sheetData>
    <row r="1" spans="1:7" ht="39">
      <c r="A1" s="139" t="s">
        <v>528</v>
      </c>
      <c r="B1" s="135" t="s">
        <v>529</v>
      </c>
      <c r="C1" s="140" t="s">
        <v>530</v>
      </c>
      <c r="D1" s="135" t="s">
        <v>693</v>
      </c>
      <c r="E1" s="135" t="s">
        <v>691</v>
      </c>
      <c r="F1" s="135" t="s">
        <v>692</v>
      </c>
      <c r="G1" s="135" t="s">
        <v>729</v>
      </c>
    </row>
    <row r="2" spans="1:7">
      <c r="A2" s="139" t="s">
        <v>538</v>
      </c>
      <c r="B2" s="135" t="s">
        <v>10</v>
      </c>
      <c r="C2" s="135" t="s">
        <v>737</v>
      </c>
      <c r="D2" s="135"/>
      <c r="E2" s="135"/>
      <c r="F2" s="135" t="s">
        <v>936</v>
      </c>
      <c r="G2" s="135">
        <v>33049900</v>
      </c>
    </row>
    <row r="3" spans="1:7">
      <c r="A3" s="139" t="s">
        <v>535</v>
      </c>
      <c r="B3" s="135" t="s">
        <v>9</v>
      </c>
      <c r="C3" s="135">
        <v>26</v>
      </c>
      <c r="D3" s="135">
        <v>77</v>
      </c>
      <c r="E3" s="135">
        <v>1266</v>
      </c>
      <c r="F3" s="135" t="s">
        <v>934</v>
      </c>
      <c r="G3" s="135">
        <v>33072000</v>
      </c>
    </row>
    <row r="4" spans="1:7">
      <c r="A4" s="139" t="s">
        <v>534</v>
      </c>
      <c r="B4" s="135" t="s">
        <v>6</v>
      </c>
      <c r="C4" s="135">
        <v>19</v>
      </c>
      <c r="D4" s="135">
        <v>80</v>
      </c>
      <c r="E4" s="135">
        <v>1266</v>
      </c>
      <c r="F4" s="135" t="s">
        <v>935</v>
      </c>
      <c r="G4" s="135">
        <v>33030090</v>
      </c>
    </row>
    <row r="5" spans="1:7">
      <c r="A5" s="139" t="s">
        <v>532</v>
      </c>
      <c r="B5" s="135" t="s">
        <v>5</v>
      </c>
      <c r="C5" s="135">
        <v>25</v>
      </c>
      <c r="D5" s="135">
        <v>80</v>
      </c>
      <c r="E5" s="135">
        <v>1266</v>
      </c>
      <c r="F5" s="135" t="s">
        <v>934</v>
      </c>
      <c r="G5" s="135">
        <v>33030090</v>
      </c>
    </row>
    <row r="6" spans="1:7">
      <c r="A6" s="139" t="s">
        <v>533</v>
      </c>
      <c r="B6" s="135" t="s">
        <v>6</v>
      </c>
      <c r="C6" s="135">
        <v>24</v>
      </c>
      <c r="D6" s="135">
        <v>80</v>
      </c>
      <c r="E6" s="135">
        <v>1266</v>
      </c>
      <c r="F6" s="135" t="s">
        <v>934</v>
      </c>
      <c r="G6" s="135">
        <v>33030090</v>
      </c>
    </row>
    <row r="7" spans="1:7">
      <c r="A7" s="139" t="s">
        <v>536</v>
      </c>
      <c r="B7" s="135" t="s">
        <v>10</v>
      </c>
      <c r="C7" s="135" t="s">
        <v>537</v>
      </c>
      <c r="D7" s="135"/>
      <c r="E7" s="135"/>
      <c r="F7" s="135" t="s">
        <v>936</v>
      </c>
      <c r="G7" s="135">
        <v>33073000</v>
      </c>
    </row>
    <row r="8" spans="1:7">
      <c r="A8" s="139" t="s">
        <v>539</v>
      </c>
      <c r="B8" s="135" t="s">
        <v>10</v>
      </c>
      <c r="C8" s="135" t="s">
        <v>537</v>
      </c>
      <c r="D8" s="135"/>
      <c r="E8" s="135"/>
      <c r="F8" s="135" t="s">
        <v>936</v>
      </c>
      <c r="G8" s="135">
        <v>33049900</v>
      </c>
    </row>
    <row r="9" spans="1:7">
      <c r="A9" s="139" t="s">
        <v>531</v>
      </c>
      <c r="B9" s="135" t="s">
        <v>3</v>
      </c>
      <c r="C9" s="135">
        <v>16</v>
      </c>
      <c r="D9" s="135">
        <v>79</v>
      </c>
      <c r="E9" s="135">
        <v>1266</v>
      </c>
      <c r="F9" s="135" t="s">
        <v>935</v>
      </c>
      <c r="G9" s="135">
        <v>33030010</v>
      </c>
    </row>
    <row r="10" spans="1:7">
      <c r="A10" s="139" t="s">
        <v>540</v>
      </c>
      <c r="B10" s="135" t="s">
        <v>11</v>
      </c>
      <c r="C10" s="135" t="s">
        <v>537</v>
      </c>
      <c r="D10" s="135"/>
      <c r="E10" s="135"/>
      <c r="F10" s="135" t="s">
        <v>936</v>
      </c>
      <c r="G10" s="135">
        <v>34011100</v>
      </c>
    </row>
    <row r="11" spans="1:7">
      <c r="A11" s="139" t="s">
        <v>553</v>
      </c>
      <c r="B11" s="135" t="s">
        <v>5</v>
      </c>
      <c r="C11" s="135">
        <v>21</v>
      </c>
      <c r="D11" s="135">
        <v>79</v>
      </c>
      <c r="E11" s="135">
        <v>1266</v>
      </c>
      <c r="F11" s="135" t="s">
        <v>935</v>
      </c>
      <c r="G11" s="135">
        <v>33030090</v>
      </c>
    </row>
    <row r="12" spans="1:7">
      <c r="A12" s="139" t="s">
        <v>541</v>
      </c>
      <c r="B12" s="135" t="s">
        <v>6</v>
      </c>
      <c r="C12" s="135">
        <v>21</v>
      </c>
      <c r="D12" s="135">
        <v>80</v>
      </c>
      <c r="E12" s="135">
        <v>1266</v>
      </c>
      <c r="F12" s="135" t="s">
        <v>935</v>
      </c>
      <c r="G12" s="135">
        <v>33030090</v>
      </c>
    </row>
    <row r="13" spans="1:7">
      <c r="A13" s="139" t="s">
        <v>542</v>
      </c>
      <c r="B13" s="135" t="s">
        <v>6</v>
      </c>
      <c r="C13" s="135">
        <v>19</v>
      </c>
      <c r="D13" s="135">
        <v>80</v>
      </c>
      <c r="E13" s="135">
        <v>1266</v>
      </c>
      <c r="F13" s="135" t="s">
        <v>935</v>
      </c>
      <c r="G13" s="135">
        <v>33030090</v>
      </c>
    </row>
    <row r="14" spans="1:7">
      <c r="A14" s="139" t="s">
        <v>543</v>
      </c>
      <c r="B14" s="135" t="s">
        <v>6</v>
      </c>
      <c r="C14" s="135">
        <v>19</v>
      </c>
      <c r="D14" s="135">
        <v>80</v>
      </c>
      <c r="E14" s="135">
        <v>1266</v>
      </c>
      <c r="F14" s="135" t="s">
        <v>935</v>
      </c>
      <c r="G14" s="135">
        <v>33030090</v>
      </c>
    </row>
    <row r="15" spans="1:7">
      <c r="A15" s="139" t="s">
        <v>544</v>
      </c>
      <c r="B15" s="135" t="s">
        <v>6</v>
      </c>
      <c r="C15" s="135">
        <v>21</v>
      </c>
      <c r="D15" s="135">
        <v>79</v>
      </c>
      <c r="E15" s="135">
        <v>1266</v>
      </c>
      <c r="F15" s="135" t="s">
        <v>935</v>
      </c>
      <c r="G15" s="135">
        <v>33030090</v>
      </c>
    </row>
    <row r="16" spans="1:7">
      <c r="A16" s="139" t="s">
        <v>548</v>
      </c>
      <c r="B16" s="135" t="s">
        <v>9</v>
      </c>
      <c r="C16" s="135">
        <v>28</v>
      </c>
      <c r="D16" s="135">
        <v>77</v>
      </c>
      <c r="E16" s="135">
        <v>1266</v>
      </c>
      <c r="F16" s="135" t="s">
        <v>934</v>
      </c>
      <c r="G16" s="135">
        <v>33072000</v>
      </c>
    </row>
    <row r="17" spans="1:7">
      <c r="A17" s="139" t="s">
        <v>547</v>
      </c>
      <c r="B17" s="135" t="s">
        <v>6</v>
      </c>
      <c r="C17" s="135">
        <v>20</v>
      </c>
      <c r="D17" s="135">
        <v>80</v>
      </c>
      <c r="E17" s="135">
        <v>1266</v>
      </c>
      <c r="F17" s="135" t="s">
        <v>935</v>
      </c>
      <c r="G17" s="135">
        <v>33030090</v>
      </c>
    </row>
    <row r="18" spans="1:7">
      <c r="A18" s="139" t="s">
        <v>549</v>
      </c>
      <c r="B18" s="135" t="s">
        <v>10</v>
      </c>
      <c r="C18" s="135" t="s">
        <v>537</v>
      </c>
      <c r="D18" s="135"/>
      <c r="E18" s="135"/>
      <c r="F18" s="135" t="s">
        <v>936</v>
      </c>
      <c r="G18" s="135">
        <v>33049900</v>
      </c>
    </row>
    <row r="19" spans="1:7">
      <c r="A19" s="139" t="s">
        <v>545</v>
      </c>
      <c r="B19" s="135" t="s">
        <v>3</v>
      </c>
      <c r="C19" s="135">
        <v>24</v>
      </c>
      <c r="D19" s="135">
        <v>79</v>
      </c>
      <c r="E19" s="135">
        <v>1266</v>
      </c>
      <c r="F19" s="135" t="s">
        <v>934</v>
      </c>
      <c r="G19" s="135">
        <v>33030010</v>
      </c>
    </row>
    <row r="20" spans="1:7">
      <c r="A20" s="139" t="s">
        <v>550</v>
      </c>
      <c r="B20" s="135" t="s">
        <v>11</v>
      </c>
      <c r="C20" s="135" t="s">
        <v>537</v>
      </c>
      <c r="D20" s="135"/>
      <c r="E20" s="135"/>
      <c r="F20" s="135" t="s">
        <v>936</v>
      </c>
      <c r="G20" s="135">
        <v>34011100</v>
      </c>
    </row>
    <row r="21" spans="1:7">
      <c r="A21" s="139" t="s">
        <v>546</v>
      </c>
      <c r="B21" s="135" t="s">
        <v>5</v>
      </c>
      <c r="C21" s="135">
        <v>17</v>
      </c>
      <c r="D21" s="135">
        <v>79</v>
      </c>
      <c r="E21" s="135">
        <v>1266</v>
      </c>
      <c r="F21" s="135" t="s">
        <v>935</v>
      </c>
      <c r="G21" s="135">
        <v>33030090</v>
      </c>
    </row>
    <row r="22" spans="1:7">
      <c r="A22" s="139" t="s">
        <v>2907</v>
      </c>
      <c r="B22" s="135" t="s">
        <v>8</v>
      </c>
      <c r="C22" s="135">
        <v>19</v>
      </c>
      <c r="D22" s="135">
        <v>80</v>
      </c>
      <c r="E22" s="135">
        <v>1266</v>
      </c>
      <c r="F22" s="135" t="s">
        <v>935</v>
      </c>
      <c r="G22" s="135">
        <v>33030090</v>
      </c>
    </row>
    <row r="23" spans="1:7">
      <c r="A23" s="139" t="s">
        <v>811</v>
      </c>
      <c r="B23" s="135" t="s">
        <v>6</v>
      </c>
      <c r="C23" s="135">
        <v>19</v>
      </c>
      <c r="D23" s="135">
        <v>79</v>
      </c>
      <c r="E23" s="135">
        <v>1266</v>
      </c>
      <c r="F23" s="135" t="s">
        <v>935</v>
      </c>
      <c r="G23" s="135">
        <v>33030090</v>
      </c>
    </row>
    <row r="24" spans="1:7">
      <c r="A24" s="139" t="s">
        <v>613</v>
      </c>
      <c r="B24" s="135" t="s">
        <v>6</v>
      </c>
      <c r="C24" s="135">
        <v>23</v>
      </c>
      <c r="D24" s="135">
        <v>75</v>
      </c>
      <c r="E24" s="135">
        <v>1266</v>
      </c>
      <c r="F24" s="135" t="s">
        <v>934</v>
      </c>
      <c r="G24" s="135">
        <v>33030090</v>
      </c>
    </row>
    <row r="25" spans="1:7">
      <c r="A25" s="139" t="s">
        <v>614</v>
      </c>
      <c r="B25" s="135" t="s">
        <v>6</v>
      </c>
      <c r="C25" s="135">
        <v>25</v>
      </c>
      <c r="D25" s="135">
        <v>80</v>
      </c>
      <c r="E25" s="135">
        <v>1266</v>
      </c>
      <c r="F25" s="135" t="s">
        <v>934</v>
      </c>
      <c r="G25" s="135">
        <v>33030090</v>
      </c>
    </row>
    <row r="26" spans="1:7">
      <c r="A26" s="139" t="s">
        <v>622</v>
      </c>
      <c r="B26" s="135" t="s">
        <v>6</v>
      </c>
      <c r="C26" s="135">
        <v>24</v>
      </c>
      <c r="D26" s="135">
        <v>80</v>
      </c>
      <c r="E26" s="135">
        <v>1266</v>
      </c>
      <c r="F26" s="135" t="s">
        <v>934</v>
      </c>
      <c r="G26" s="135">
        <v>33030090</v>
      </c>
    </row>
    <row r="27" spans="1:7">
      <c r="A27" s="139" t="s">
        <v>627</v>
      </c>
      <c r="B27" s="135" t="s">
        <v>6</v>
      </c>
      <c r="C27" s="135">
        <v>17</v>
      </c>
      <c r="D27" s="135">
        <v>79</v>
      </c>
      <c r="E27" s="135">
        <v>1266</v>
      </c>
      <c r="F27" s="135" t="s">
        <v>935</v>
      </c>
      <c r="G27" s="135">
        <v>33030090</v>
      </c>
    </row>
    <row r="28" spans="1:7">
      <c r="A28" s="139" t="s">
        <v>847</v>
      </c>
      <c r="B28" s="135" t="s">
        <v>814</v>
      </c>
      <c r="C28" s="135" t="s">
        <v>737</v>
      </c>
      <c r="D28" s="135"/>
      <c r="E28" s="135"/>
      <c r="F28" s="135" t="s">
        <v>936</v>
      </c>
      <c r="G28" s="135">
        <v>33030010</v>
      </c>
    </row>
    <row r="29" spans="1:7">
      <c r="A29" s="139" t="s">
        <v>624</v>
      </c>
      <c r="B29" s="135" t="s">
        <v>6</v>
      </c>
      <c r="C29" s="135">
        <v>20</v>
      </c>
      <c r="D29" s="135">
        <v>80</v>
      </c>
      <c r="E29" s="135">
        <v>1266</v>
      </c>
      <c r="F29" s="135" t="s">
        <v>935</v>
      </c>
      <c r="G29" s="135">
        <v>33030090</v>
      </c>
    </row>
    <row r="30" spans="1:7">
      <c r="A30" s="139" t="s">
        <v>615</v>
      </c>
      <c r="B30" s="135" t="s">
        <v>6</v>
      </c>
      <c r="C30" s="135">
        <v>20</v>
      </c>
      <c r="D30" s="135">
        <v>80</v>
      </c>
      <c r="E30" s="135">
        <v>1266</v>
      </c>
      <c r="F30" s="135" t="s">
        <v>935</v>
      </c>
      <c r="G30" s="135">
        <v>33030090</v>
      </c>
    </row>
    <row r="31" spans="1:7">
      <c r="A31" s="139" t="s">
        <v>626</v>
      </c>
      <c r="B31" s="135" t="s">
        <v>6</v>
      </c>
      <c r="C31" s="135">
        <v>18</v>
      </c>
      <c r="D31" s="135">
        <v>79</v>
      </c>
      <c r="E31" s="135">
        <v>1266</v>
      </c>
      <c r="F31" s="135" t="s">
        <v>935</v>
      </c>
      <c r="G31" s="135">
        <v>33030090</v>
      </c>
    </row>
    <row r="32" spans="1:7">
      <c r="A32" s="139" t="s">
        <v>625</v>
      </c>
      <c r="B32" s="135" t="s">
        <v>6</v>
      </c>
      <c r="C32" s="135">
        <v>21</v>
      </c>
      <c r="D32" s="135">
        <v>80</v>
      </c>
      <c r="E32" s="135">
        <v>1266</v>
      </c>
      <c r="F32" s="135" t="s">
        <v>935</v>
      </c>
      <c r="G32" s="135">
        <v>33030090</v>
      </c>
    </row>
    <row r="33" spans="1:7">
      <c r="A33" s="139" t="s">
        <v>848</v>
      </c>
      <c r="B33" s="135" t="s">
        <v>814</v>
      </c>
      <c r="C33" s="135" t="s">
        <v>737</v>
      </c>
      <c r="D33" s="135"/>
      <c r="E33" s="135"/>
      <c r="F33" s="135" t="s">
        <v>936</v>
      </c>
      <c r="G33" s="135">
        <v>33030010</v>
      </c>
    </row>
    <row r="34" spans="1:7">
      <c r="A34" s="139" t="s">
        <v>616</v>
      </c>
      <c r="B34" s="135" t="s">
        <v>6</v>
      </c>
      <c r="C34" s="135">
        <v>21</v>
      </c>
      <c r="D34" s="135">
        <v>78</v>
      </c>
      <c r="E34" s="135">
        <v>1266</v>
      </c>
      <c r="F34" s="135" t="s">
        <v>935</v>
      </c>
      <c r="G34" s="135">
        <v>33030090</v>
      </c>
    </row>
    <row r="35" spans="1:7">
      <c r="A35" s="139" t="s">
        <v>617</v>
      </c>
      <c r="B35" s="135" t="s">
        <v>6</v>
      </c>
      <c r="C35" s="135">
        <v>22</v>
      </c>
      <c r="D35" s="135">
        <v>78</v>
      </c>
      <c r="E35" s="135">
        <v>1266</v>
      </c>
      <c r="F35" s="135" t="s">
        <v>935</v>
      </c>
      <c r="G35" s="135">
        <v>33030090</v>
      </c>
    </row>
    <row r="36" spans="1:7">
      <c r="A36" s="139" t="s">
        <v>618</v>
      </c>
      <c r="B36" s="135" t="s">
        <v>6</v>
      </c>
      <c r="C36" s="135">
        <v>23</v>
      </c>
      <c r="D36" s="135">
        <v>75</v>
      </c>
      <c r="E36" s="135">
        <v>1266</v>
      </c>
      <c r="F36" s="135" t="s">
        <v>934</v>
      </c>
      <c r="G36" s="135">
        <v>33030090</v>
      </c>
    </row>
    <row r="37" spans="1:7">
      <c r="A37" s="139" t="s">
        <v>619</v>
      </c>
      <c r="B37" s="135" t="s">
        <v>6</v>
      </c>
      <c r="C37" s="135">
        <v>22</v>
      </c>
      <c r="D37" s="135">
        <v>75</v>
      </c>
      <c r="E37" s="135">
        <v>1266</v>
      </c>
      <c r="F37" s="135" t="s">
        <v>935</v>
      </c>
      <c r="G37" s="135">
        <v>33030090</v>
      </c>
    </row>
    <row r="38" spans="1:7">
      <c r="A38" s="139" t="s">
        <v>623</v>
      </c>
      <c r="B38" s="135" t="s">
        <v>6</v>
      </c>
      <c r="C38" s="135">
        <v>21</v>
      </c>
      <c r="D38" s="135">
        <v>80</v>
      </c>
      <c r="E38" s="135">
        <v>1266</v>
      </c>
      <c r="F38" s="135" t="s">
        <v>935</v>
      </c>
      <c r="G38" s="135">
        <v>33030090</v>
      </c>
    </row>
    <row r="39" spans="1:7">
      <c r="A39" s="139" t="s">
        <v>620</v>
      </c>
      <c r="B39" s="135" t="s">
        <v>6</v>
      </c>
      <c r="C39" s="135">
        <v>21</v>
      </c>
      <c r="D39" s="135">
        <v>79</v>
      </c>
      <c r="E39" s="135">
        <v>1266</v>
      </c>
      <c r="F39" s="135" t="s">
        <v>935</v>
      </c>
      <c r="G39" s="135">
        <v>33030090</v>
      </c>
    </row>
    <row r="40" spans="1:7">
      <c r="A40" s="139" t="s">
        <v>621</v>
      </c>
      <c r="B40" s="135" t="s">
        <v>6</v>
      </c>
      <c r="C40" s="135">
        <v>24</v>
      </c>
      <c r="D40" s="135">
        <v>75</v>
      </c>
      <c r="E40" s="135">
        <v>1266</v>
      </c>
      <c r="F40" s="135" t="s">
        <v>934</v>
      </c>
      <c r="G40" s="135">
        <v>33030090</v>
      </c>
    </row>
    <row r="41" spans="1:7">
      <c r="A41" s="139" t="s">
        <v>585</v>
      </c>
      <c r="B41" s="135" t="s">
        <v>6</v>
      </c>
      <c r="C41" s="135">
        <v>21</v>
      </c>
      <c r="D41" s="135">
        <v>79</v>
      </c>
      <c r="E41" s="135">
        <v>1266</v>
      </c>
      <c r="F41" s="135" t="s">
        <v>935</v>
      </c>
      <c r="G41" s="135">
        <v>33030090</v>
      </c>
    </row>
    <row r="42" spans="1:7">
      <c r="A42" s="139" t="s">
        <v>599</v>
      </c>
      <c r="B42" s="135" t="s">
        <v>6</v>
      </c>
      <c r="C42" s="135">
        <v>22</v>
      </c>
      <c r="D42" s="135">
        <v>80</v>
      </c>
      <c r="E42" s="135">
        <v>1266</v>
      </c>
      <c r="F42" s="135" t="s">
        <v>935</v>
      </c>
      <c r="G42" s="135">
        <v>33030090</v>
      </c>
    </row>
    <row r="43" spans="1:7">
      <c r="A43" s="139" t="s">
        <v>738</v>
      </c>
      <c r="B43" s="135" t="s">
        <v>6</v>
      </c>
      <c r="C43" s="135"/>
      <c r="D43" s="135"/>
      <c r="E43" s="135"/>
      <c r="F43" s="135" t="s">
        <v>936</v>
      </c>
      <c r="G43" s="135">
        <v>33030090</v>
      </c>
    </row>
    <row r="44" spans="1:7">
      <c r="A44" s="139" t="s">
        <v>937</v>
      </c>
      <c r="B44" s="135" t="s">
        <v>10</v>
      </c>
      <c r="C44" s="135" t="s">
        <v>537</v>
      </c>
      <c r="D44" s="135"/>
      <c r="E44" s="135"/>
      <c r="F44" s="135" t="s">
        <v>936</v>
      </c>
      <c r="G44" s="135">
        <v>33049900</v>
      </c>
    </row>
    <row r="45" spans="1:7">
      <c r="A45" s="139" t="s">
        <v>564</v>
      </c>
      <c r="B45" s="135" t="s">
        <v>8</v>
      </c>
      <c r="C45" s="135">
        <v>15</v>
      </c>
      <c r="D45" s="135">
        <v>80</v>
      </c>
      <c r="E45" s="135">
        <v>1266</v>
      </c>
      <c r="F45" s="135" t="s">
        <v>935</v>
      </c>
      <c r="G45" s="135">
        <v>33030090</v>
      </c>
    </row>
    <row r="46" spans="1:7">
      <c r="A46" s="139" t="s">
        <v>938</v>
      </c>
      <c r="B46" s="135" t="s">
        <v>10</v>
      </c>
      <c r="C46" s="135" t="s">
        <v>537</v>
      </c>
      <c r="D46" s="135"/>
      <c r="E46" s="135"/>
      <c r="F46" s="135" t="s">
        <v>936</v>
      </c>
      <c r="G46" s="135">
        <v>33073000</v>
      </c>
    </row>
    <row r="47" spans="1:7">
      <c r="A47" s="139" t="s">
        <v>939</v>
      </c>
      <c r="B47" s="135" t="s">
        <v>10</v>
      </c>
      <c r="C47" s="135" t="s">
        <v>537</v>
      </c>
      <c r="D47" s="135"/>
      <c r="E47" s="135"/>
      <c r="F47" s="135" t="s">
        <v>936</v>
      </c>
      <c r="G47" s="135">
        <v>33073000</v>
      </c>
    </row>
    <row r="48" spans="1:7">
      <c r="A48" s="139" t="s">
        <v>940</v>
      </c>
      <c r="B48" s="135" t="s">
        <v>11</v>
      </c>
      <c r="C48" s="135" t="s">
        <v>537</v>
      </c>
      <c r="D48" s="135"/>
      <c r="E48" s="135"/>
      <c r="F48" s="135" t="s">
        <v>936</v>
      </c>
      <c r="G48" s="135">
        <v>34011100</v>
      </c>
    </row>
    <row r="49" spans="1:7">
      <c r="A49" s="139" t="s">
        <v>551</v>
      </c>
      <c r="B49" s="135" t="s">
        <v>6</v>
      </c>
      <c r="C49" s="135">
        <v>19</v>
      </c>
      <c r="D49" s="135">
        <v>80</v>
      </c>
      <c r="E49" s="135">
        <v>1266</v>
      </c>
      <c r="F49" s="135" t="s">
        <v>935</v>
      </c>
      <c r="G49" s="135">
        <v>33030090</v>
      </c>
    </row>
    <row r="50" spans="1:7">
      <c r="A50" s="139" t="s">
        <v>563</v>
      </c>
      <c r="B50" s="135" t="s">
        <v>10</v>
      </c>
      <c r="C50" s="135" t="s">
        <v>537</v>
      </c>
      <c r="D50" s="135"/>
      <c r="E50" s="135"/>
      <c r="F50" s="135" t="s">
        <v>936</v>
      </c>
      <c r="G50" s="135">
        <v>33059000</v>
      </c>
    </row>
    <row r="51" spans="1:7">
      <c r="A51" s="139" t="s">
        <v>560</v>
      </c>
      <c r="B51" s="135" t="s">
        <v>10</v>
      </c>
      <c r="C51" s="135" t="s">
        <v>537</v>
      </c>
      <c r="D51" s="135"/>
      <c r="E51" s="135"/>
      <c r="F51" s="135" t="s">
        <v>936</v>
      </c>
      <c r="G51" s="135">
        <v>33049900</v>
      </c>
    </row>
    <row r="52" spans="1:7">
      <c r="A52" s="139" t="s">
        <v>557</v>
      </c>
      <c r="B52" s="135" t="s">
        <v>9</v>
      </c>
      <c r="C52" s="135">
        <v>20</v>
      </c>
      <c r="D52" s="135">
        <v>77</v>
      </c>
      <c r="E52" s="135">
        <v>1266</v>
      </c>
      <c r="F52" s="135" t="s">
        <v>935</v>
      </c>
      <c r="G52" s="135">
        <v>33072000</v>
      </c>
    </row>
    <row r="53" spans="1:7">
      <c r="A53" s="139" t="s">
        <v>554</v>
      </c>
      <c r="B53" s="135" t="s">
        <v>5</v>
      </c>
      <c r="C53" s="135">
        <v>20</v>
      </c>
      <c r="D53" s="135">
        <v>77</v>
      </c>
      <c r="E53" s="135">
        <v>1266</v>
      </c>
      <c r="F53" s="135" t="s">
        <v>935</v>
      </c>
      <c r="G53" s="135">
        <v>33030090</v>
      </c>
    </row>
    <row r="54" spans="1:7">
      <c r="A54" s="139" t="s">
        <v>556</v>
      </c>
      <c r="B54" s="135" t="s">
        <v>6</v>
      </c>
      <c r="C54" s="135">
        <v>21</v>
      </c>
      <c r="D54" s="135">
        <v>75</v>
      </c>
      <c r="E54" s="135">
        <v>1266</v>
      </c>
      <c r="F54" s="135" t="s">
        <v>935</v>
      </c>
      <c r="G54" s="135">
        <v>33030090</v>
      </c>
    </row>
    <row r="55" spans="1:7">
      <c r="A55" s="139" t="s">
        <v>559</v>
      </c>
      <c r="B55" s="135" t="s">
        <v>10</v>
      </c>
      <c r="C55" s="135" t="s">
        <v>537</v>
      </c>
      <c r="D55" s="135"/>
      <c r="E55" s="135"/>
      <c r="F55" s="135" t="s">
        <v>936</v>
      </c>
      <c r="G55" s="135">
        <v>33073000</v>
      </c>
    </row>
    <row r="56" spans="1:7">
      <c r="A56" s="139" t="s">
        <v>561</v>
      </c>
      <c r="B56" s="135" t="s">
        <v>10</v>
      </c>
      <c r="C56" s="135" t="s">
        <v>537</v>
      </c>
      <c r="D56" s="135"/>
      <c r="E56" s="135"/>
      <c r="F56" s="135" t="s">
        <v>936</v>
      </c>
      <c r="G56" s="135">
        <v>33049900</v>
      </c>
    </row>
    <row r="57" spans="1:7">
      <c r="A57" s="139" t="s">
        <v>552</v>
      </c>
      <c r="B57" s="135" t="s">
        <v>3</v>
      </c>
      <c r="C57" s="135">
        <v>20</v>
      </c>
      <c r="D57" s="135">
        <v>71</v>
      </c>
      <c r="E57" s="135">
        <v>1266</v>
      </c>
      <c r="F57" s="135" t="s">
        <v>935</v>
      </c>
      <c r="G57" s="135">
        <v>33030010</v>
      </c>
    </row>
    <row r="58" spans="1:7">
      <c r="A58" s="139" t="s">
        <v>558</v>
      </c>
      <c r="B58" s="135" t="s">
        <v>11</v>
      </c>
      <c r="C58" s="135" t="s">
        <v>537</v>
      </c>
      <c r="D58" s="135"/>
      <c r="E58" s="135"/>
      <c r="F58" s="135" t="s">
        <v>936</v>
      </c>
      <c r="G58" s="135">
        <v>34011100</v>
      </c>
    </row>
    <row r="59" spans="1:7">
      <c r="A59" s="139" t="s">
        <v>562</v>
      </c>
      <c r="B59" s="135" t="s">
        <v>10</v>
      </c>
      <c r="C59" s="135" t="s">
        <v>537</v>
      </c>
      <c r="D59" s="135"/>
      <c r="E59" s="135"/>
      <c r="F59" s="135" t="s">
        <v>936</v>
      </c>
      <c r="G59" s="135">
        <v>33051000</v>
      </c>
    </row>
    <row r="60" spans="1:7">
      <c r="A60" s="139" t="s">
        <v>555</v>
      </c>
      <c r="B60" s="135" t="s">
        <v>6</v>
      </c>
      <c r="C60" s="135">
        <v>19</v>
      </c>
      <c r="D60" s="135">
        <v>79</v>
      </c>
      <c r="E60" s="135">
        <v>1266</v>
      </c>
      <c r="F60" s="135" t="s">
        <v>935</v>
      </c>
      <c r="G60" s="135">
        <v>33030090</v>
      </c>
    </row>
    <row r="61" spans="1:7">
      <c r="A61" s="139" t="s">
        <v>823</v>
      </c>
      <c r="B61" s="135" t="s">
        <v>5</v>
      </c>
      <c r="C61" s="135">
        <v>20</v>
      </c>
      <c r="D61" s="135">
        <v>79</v>
      </c>
      <c r="E61" s="135">
        <v>1266</v>
      </c>
      <c r="F61" s="135" t="s">
        <v>935</v>
      </c>
      <c r="G61" s="135">
        <v>33030090</v>
      </c>
    </row>
    <row r="62" spans="1:7">
      <c r="A62" s="139" t="s">
        <v>566</v>
      </c>
      <c r="B62" s="135" t="s">
        <v>10</v>
      </c>
      <c r="C62" s="135" t="s">
        <v>537</v>
      </c>
      <c r="D62" s="135"/>
      <c r="E62" s="135"/>
      <c r="F62" s="135" t="s">
        <v>936</v>
      </c>
      <c r="G62" s="135">
        <v>33049900</v>
      </c>
    </row>
    <row r="63" spans="1:7">
      <c r="A63" s="139" t="s">
        <v>565</v>
      </c>
      <c r="B63" s="135" t="s">
        <v>8</v>
      </c>
      <c r="C63" s="135">
        <v>20</v>
      </c>
      <c r="D63" s="135">
        <v>80</v>
      </c>
      <c r="E63" s="135">
        <v>1266</v>
      </c>
      <c r="F63" s="135" t="s">
        <v>935</v>
      </c>
      <c r="G63" s="135">
        <v>33030090</v>
      </c>
    </row>
    <row r="64" spans="1:7">
      <c r="A64" s="139" t="s">
        <v>569</v>
      </c>
      <c r="B64" s="135" t="s">
        <v>10</v>
      </c>
      <c r="C64" s="135" t="s">
        <v>537</v>
      </c>
      <c r="D64" s="135"/>
      <c r="E64" s="135"/>
      <c r="F64" s="135" t="s">
        <v>936</v>
      </c>
      <c r="G64" s="135">
        <v>33073000</v>
      </c>
    </row>
    <row r="65" spans="1:7">
      <c r="A65" s="139" t="s">
        <v>567</v>
      </c>
      <c r="B65" s="135" t="s">
        <v>10</v>
      </c>
      <c r="C65" s="135" t="s">
        <v>537</v>
      </c>
      <c r="D65" s="135"/>
      <c r="E65" s="135"/>
      <c r="F65" s="135" t="s">
        <v>936</v>
      </c>
      <c r="G65" s="135">
        <v>33073000</v>
      </c>
    </row>
    <row r="66" spans="1:7">
      <c r="A66" s="139" t="s">
        <v>568</v>
      </c>
      <c r="B66" s="135" t="s">
        <v>11</v>
      </c>
      <c r="C66" s="135" t="s">
        <v>537</v>
      </c>
      <c r="D66" s="135"/>
      <c r="E66" s="135"/>
      <c r="F66" s="135" t="s">
        <v>936</v>
      </c>
      <c r="G66" s="135">
        <v>34011100</v>
      </c>
    </row>
    <row r="67" spans="1:7">
      <c r="A67" s="139" t="s">
        <v>571</v>
      </c>
      <c r="B67" s="135" t="s">
        <v>10</v>
      </c>
      <c r="C67" s="135" t="s">
        <v>537</v>
      </c>
      <c r="D67" s="135"/>
      <c r="E67" s="135"/>
      <c r="F67" s="135" t="s">
        <v>936</v>
      </c>
      <c r="G67" s="135">
        <v>33049900</v>
      </c>
    </row>
    <row r="68" spans="1:7">
      <c r="A68" s="139" t="s">
        <v>570</v>
      </c>
      <c r="B68" s="135" t="s">
        <v>8</v>
      </c>
      <c r="C68" s="135">
        <v>17</v>
      </c>
      <c r="D68" s="135">
        <v>80</v>
      </c>
      <c r="E68" s="135">
        <v>1266</v>
      </c>
      <c r="F68" s="135" t="s">
        <v>935</v>
      </c>
      <c r="G68" s="135">
        <v>33030090</v>
      </c>
    </row>
    <row r="69" spans="1:7">
      <c r="A69" s="139" t="s">
        <v>573</v>
      </c>
      <c r="B69" s="135" t="s">
        <v>10</v>
      </c>
      <c r="C69" s="135" t="s">
        <v>537</v>
      </c>
      <c r="D69" s="135"/>
      <c r="E69" s="135"/>
      <c r="F69" s="135" t="s">
        <v>936</v>
      </c>
      <c r="G69" s="135">
        <v>33073000</v>
      </c>
    </row>
    <row r="70" spans="1:7">
      <c r="A70" s="139" t="s">
        <v>572</v>
      </c>
      <c r="B70" s="135" t="s">
        <v>10</v>
      </c>
      <c r="C70" s="135" t="s">
        <v>537</v>
      </c>
      <c r="D70" s="135"/>
      <c r="E70" s="135"/>
      <c r="F70" s="135" t="s">
        <v>936</v>
      </c>
      <c r="G70" s="135">
        <v>33073000</v>
      </c>
    </row>
    <row r="71" spans="1:7">
      <c r="A71" s="139" t="s">
        <v>574</v>
      </c>
      <c r="B71" s="135" t="s">
        <v>11</v>
      </c>
      <c r="C71" s="135" t="s">
        <v>537</v>
      </c>
      <c r="D71" s="135"/>
      <c r="E71" s="135"/>
      <c r="F71" s="135" t="s">
        <v>936</v>
      </c>
      <c r="G71" s="135">
        <v>34011100</v>
      </c>
    </row>
    <row r="72" spans="1:7">
      <c r="A72" s="139" t="s">
        <v>576</v>
      </c>
      <c r="B72" s="135" t="s">
        <v>10</v>
      </c>
      <c r="C72" s="135" t="s">
        <v>537</v>
      </c>
      <c r="D72" s="135"/>
      <c r="E72" s="135"/>
      <c r="F72" s="135" t="s">
        <v>936</v>
      </c>
      <c r="G72" s="135">
        <v>33049900</v>
      </c>
    </row>
    <row r="73" spans="1:7">
      <c r="A73" s="139" t="s">
        <v>575</v>
      </c>
      <c r="B73" s="135" t="s">
        <v>8</v>
      </c>
      <c r="C73" s="135">
        <v>21</v>
      </c>
      <c r="D73" s="135">
        <v>80</v>
      </c>
      <c r="E73" s="135">
        <v>1266</v>
      </c>
      <c r="F73" s="135" t="s">
        <v>935</v>
      </c>
      <c r="G73" s="135">
        <v>33030090</v>
      </c>
    </row>
    <row r="74" spans="1:7">
      <c r="A74" s="139" t="s">
        <v>578</v>
      </c>
      <c r="B74" s="135" t="s">
        <v>10</v>
      </c>
      <c r="C74" s="135" t="s">
        <v>537</v>
      </c>
      <c r="D74" s="135"/>
      <c r="E74" s="135"/>
      <c r="F74" s="135" t="s">
        <v>936</v>
      </c>
      <c r="G74" s="135">
        <v>33073000</v>
      </c>
    </row>
    <row r="75" spans="1:7">
      <c r="A75" s="139" t="s">
        <v>577</v>
      </c>
      <c r="B75" s="135" t="s">
        <v>10</v>
      </c>
      <c r="C75" s="135" t="s">
        <v>537</v>
      </c>
      <c r="D75" s="135"/>
      <c r="E75" s="135"/>
      <c r="F75" s="135" t="s">
        <v>936</v>
      </c>
      <c r="G75" s="135">
        <v>33073000</v>
      </c>
    </row>
    <row r="76" spans="1:7">
      <c r="A76" s="139" t="s">
        <v>579</v>
      </c>
      <c r="B76" s="135" t="s">
        <v>11</v>
      </c>
      <c r="C76" s="135" t="s">
        <v>537</v>
      </c>
      <c r="D76" s="135"/>
      <c r="E76" s="135"/>
      <c r="F76" s="135" t="s">
        <v>936</v>
      </c>
      <c r="G76" s="135">
        <v>34011100</v>
      </c>
    </row>
    <row r="77" spans="1:7">
      <c r="A77" s="139" t="s">
        <v>581</v>
      </c>
      <c r="B77" s="135" t="s">
        <v>10</v>
      </c>
      <c r="C77" s="135" t="s">
        <v>537</v>
      </c>
      <c r="D77" s="135"/>
      <c r="E77" s="135"/>
      <c r="F77" s="135" t="s">
        <v>936</v>
      </c>
      <c r="G77" s="135">
        <v>33049900</v>
      </c>
    </row>
    <row r="78" spans="1:7">
      <c r="A78" s="139" t="s">
        <v>580</v>
      </c>
      <c r="B78" s="135" t="s">
        <v>8</v>
      </c>
      <c r="C78" s="135">
        <v>17</v>
      </c>
      <c r="D78" s="135">
        <v>80</v>
      </c>
      <c r="E78" s="135">
        <v>1266</v>
      </c>
      <c r="F78" s="135" t="s">
        <v>935</v>
      </c>
      <c r="G78" s="135">
        <v>33030090</v>
      </c>
    </row>
    <row r="79" spans="1:7">
      <c r="A79" s="139" t="s">
        <v>582</v>
      </c>
      <c r="B79" s="135" t="s">
        <v>10</v>
      </c>
      <c r="C79" s="135" t="s">
        <v>537</v>
      </c>
      <c r="D79" s="135"/>
      <c r="E79" s="135"/>
      <c r="F79" s="135" t="s">
        <v>936</v>
      </c>
      <c r="G79" s="135">
        <v>33073000</v>
      </c>
    </row>
    <row r="80" spans="1:7">
      <c r="A80" s="139" t="s">
        <v>583</v>
      </c>
      <c r="B80" s="135" t="s">
        <v>10</v>
      </c>
      <c r="C80" s="135" t="s">
        <v>537</v>
      </c>
      <c r="D80" s="135"/>
      <c r="E80" s="135"/>
      <c r="F80" s="135" t="s">
        <v>936</v>
      </c>
      <c r="G80" s="135">
        <v>33073000</v>
      </c>
    </row>
    <row r="81" spans="1:7">
      <c r="A81" s="139" t="s">
        <v>584</v>
      </c>
      <c r="B81" s="135" t="s">
        <v>11</v>
      </c>
      <c r="C81" s="135" t="s">
        <v>537</v>
      </c>
      <c r="D81" s="135"/>
      <c r="E81" s="135"/>
      <c r="F81" s="135" t="s">
        <v>936</v>
      </c>
      <c r="G81" s="135">
        <v>34011100</v>
      </c>
    </row>
    <row r="82" spans="1:7">
      <c r="A82" s="139" t="s">
        <v>597</v>
      </c>
      <c r="B82" s="135" t="s">
        <v>10</v>
      </c>
      <c r="C82" s="135" t="s">
        <v>537</v>
      </c>
      <c r="D82" s="135"/>
      <c r="E82" s="135"/>
      <c r="F82" s="135" t="s">
        <v>936</v>
      </c>
      <c r="G82" s="135">
        <v>33059000</v>
      </c>
    </row>
    <row r="83" spans="1:7">
      <c r="A83" s="139" t="s">
        <v>598</v>
      </c>
      <c r="B83" s="135" t="s">
        <v>10</v>
      </c>
      <c r="C83" s="135" t="s">
        <v>537</v>
      </c>
      <c r="D83" s="135"/>
      <c r="E83" s="135"/>
      <c r="F83" s="135" t="s">
        <v>936</v>
      </c>
      <c r="G83" s="135">
        <v>33049900</v>
      </c>
    </row>
    <row r="84" spans="1:7">
      <c r="A84" s="139" t="s">
        <v>590</v>
      </c>
      <c r="B84" s="135" t="s">
        <v>10</v>
      </c>
      <c r="C84" s="135" t="s">
        <v>537</v>
      </c>
      <c r="D84" s="135"/>
      <c r="E84" s="135"/>
      <c r="F84" s="135" t="s">
        <v>936</v>
      </c>
      <c r="G84" s="135">
        <v>33049900</v>
      </c>
    </row>
    <row r="85" spans="1:7">
      <c r="A85" s="139" t="s">
        <v>587</v>
      </c>
      <c r="B85" s="135" t="s">
        <v>9</v>
      </c>
      <c r="C85" s="135">
        <v>25</v>
      </c>
      <c r="D85" s="135">
        <v>77</v>
      </c>
      <c r="E85" s="135">
        <v>1266</v>
      </c>
      <c r="F85" s="135" t="s">
        <v>934</v>
      </c>
      <c r="G85" s="135">
        <v>33072000</v>
      </c>
    </row>
    <row r="86" spans="1:7">
      <c r="A86" s="139" t="s">
        <v>588</v>
      </c>
      <c r="B86" s="135" t="s">
        <v>10</v>
      </c>
      <c r="C86" s="135" t="s">
        <v>537</v>
      </c>
      <c r="D86" s="135"/>
      <c r="E86" s="135"/>
      <c r="F86" s="135" t="s">
        <v>936</v>
      </c>
      <c r="G86" s="135">
        <v>33072000</v>
      </c>
    </row>
    <row r="87" spans="1:7">
      <c r="A87" s="139" t="s">
        <v>586</v>
      </c>
      <c r="B87" s="135" t="s">
        <v>8</v>
      </c>
      <c r="C87" s="135">
        <v>19</v>
      </c>
      <c r="D87" s="135">
        <v>80</v>
      </c>
      <c r="E87" s="135">
        <v>1266</v>
      </c>
      <c r="F87" s="135" t="s">
        <v>935</v>
      </c>
      <c r="G87" s="135">
        <v>33030090</v>
      </c>
    </row>
    <row r="88" spans="1:7">
      <c r="A88" s="139" t="s">
        <v>589</v>
      </c>
      <c r="B88" s="135" t="s">
        <v>10</v>
      </c>
      <c r="C88" s="135" t="s">
        <v>537</v>
      </c>
      <c r="D88" s="135"/>
      <c r="E88" s="135"/>
      <c r="F88" s="135" t="s">
        <v>936</v>
      </c>
      <c r="G88" s="135">
        <v>33049900</v>
      </c>
    </row>
    <row r="89" spans="1:7">
      <c r="A89" s="139" t="s">
        <v>592</v>
      </c>
      <c r="B89" s="135" t="s">
        <v>10</v>
      </c>
      <c r="C89" s="135" t="s">
        <v>537</v>
      </c>
      <c r="D89" s="135"/>
      <c r="E89" s="135"/>
      <c r="F89" s="135" t="s">
        <v>936</v>
      </c>
      <c r="G89" s="135">
        <v>33073000</v>
      </c>
    </row>
    <row r="90" spans="1:7">
      <c r="A90" s="139" t="s">
        <v>595</v>
      </c>
      <c r="B90" s="135" t="s">
        <v>10</v>
      </c>
      <c r="C90" s="135" t="s">
        <v>537</v>
      </c>
      <c r="D90" s="135"/>
      <c r="E90" s="135"/>
      <c r="F90" s="135" t="s">
        <v>936</v>
      </c>
      <c r="G90" s="135">
        <v>33073000</v>
      </c>
    </row>
    <row r="91" spans="1:7">
      <c r="A91" s="139" t="s">
        <v>591</v>
      </c>
      <c r="B91" s="135" t="s">
        <v>10</v>
      </c>
      <c r="C91" s="135" t="s">
        <v>537</v>
      </c>
      <c r="D91" s="135"/>
      <c r="E91" s="135"/>
      <c r="F91" s="135" t="s">
        <v>936</v>
      </c>
      <c r="G91" s="135">
        <v>33073000</v>
      </c>
    </row>
    <row r="92" spans="1:7">
      <c r="A92" s="139" t="s">
        <v>593</v>
      </c>
      <c r="B92" s="135" t="s">
        <v>10</v>
      </c>
      <c r="C92" s="135" t="s">
        <v>537</v>
      </c>
      <c r="D92" s="135"/>
      <c r="E92" s="135"/>
      <c r="F92" s="135" t="s">
        <v>936</v>
      </c>
      <c r="G92" s="135">
        <v>33049900</v>
      </c>
    </row>
    <row r="93" spans="1:7">
      <c r="A93" s="139" t="s">
        <v>594</v>
      </c>
      <c r="B93" s="135" t="s">
        <v>11</v>
      </c>
      <c r="C93" s="135" t="s">
        <v>537</v>
      </c>
      <c r="D93" s="135"/>
      <c r="E93" s="135"/>
      <c r="F93" s="135" t="s">
        <v>936</v>
      </c>
      <c r="G93" s="135">
        <v>34011100</v>
      </c>
    </row>
    <row r="94" spans="1:7">
      <c r="A94" s="139" t="s">
        <v>596</v>
      </c>
      <c r="B94" s="135" t="s">
        <v>10</v>
      </c>
      <c r="C94" s="135" t="s">
        <v>537</v>
      </c>
      <c r="D94" s="135"/>
      <c r="E94" s="135"/>
      <c r="F94" s="135" t="s">
        <v>936</v>
      </c>
      <c r="G94" s="135">
        <v>33051000</v>
      </c>
    </row>
    <row r="95" spans="1:7">
      <c r="A95" s="139" t="s">
        <v>601</v>
      </c>
      <c r="B95" s="135" t="s">
        <v>10</v>
      </c>
      <c r="C95" s="135" t="s">
        <v>537</v>
      </c>
      <c r="D95" s="135"/>
      <c r="E95" s="135"/>
      <c r="F95" s="135" t="s">
        <v>936</v>
      </c>
      <c r="G95" s="135">
        <v>33049900</v>
      </c>
    </row>
    <row r="96" spans="1:7">
      <c r="A96" s="139" t="s">
        <v>600</v>
      </c>
      <c r="B96" s="135" t="s">
        <v>8</v>
      </c>
      <c r="C96" s="135">
        <v>20</v>
      </c>
      <c r="D96" s="135">
        <v>80</v>
      </c>
      <c r="E96" s="135">
        <v>1266</v>
      </c>
      <c r="F96" s="135" t="s">
        <v>935</v>
      </c>
      <c r="G96" s="135">
        <v>33030090</v>
      </c>
    </row>
    <row r="97" spans="1:7">
      <c r="A97" s="139" t="s">
        <v>602</v>
      </c>
      <c r="B97" s="135" t="s">
        <v>10</v>
      </c>
      <c r="C97" s="135" t="s">
        <v>537</v>
      </c>
      <c r="D97" s="135"/>
      <c r="E97" s="135"/>
      <c r="F97" s="135" t="s">
        <v>936</v>
      </c>
      <c r="G97" s="135">
        <v>33073000</v>
      </c>
    </row>
    <row r="98" spans="1:7">
      <c r="A98" s="139" t="s">
        <v>603</v>
      </c>
      <c r="B98" s="135" t="s">
        <v>10</v>
      </c>
      <c r="C98" s="135" t="s">
        <v>537</v>
      </c>
      <c r="D98" s="135"/>
      <c r="E98" s="135"/>
      <c r="F98" s="135" t="s">
        <v>936</v>
      </c>
      <c r="G98" s="135">
        <v>33073000</v>
      </c>
    </row>
    <row r="99" spans="1:7">
      <c r="A99" s="139" t="s">
        <v>604</v>
      </c>
      <c r="B99" s="135" t="s">
        <v>11</v>
      </c>
      <c r="C99" s="135" t="s">
        <v>537</v>
      </c>
      <c r="D99" s="135"/>
      <c r="E99" s="135"/>
      <c r="F99" s="135" t="s">
        <v>936</v>
      </c>
      <c r="G99" s="135">
        <v>34011100</v>
      </c>
    </row>
    <row r="100" spans="1:7">
      <c r="A100" s="139" t="s">
        <v>611</v>
      </c>
      <c r="B100" s="135" t="s">
        <v>6</v>
      </c>
      <c r="C100" s="135">
        <v>19</v>
      </c>
      <c r="D100" s="135">
        <v>80</v>
      </c>
      <c r="E100" s="135">
        <v>1266</v>
      </c>
      <c r="F100" s="135" t="s">
        <v>935</v>
      </c>
      <c r="G100" s="135">
        <v>33030090</v>
      </c>
    </row>
    <row r="101" spans="1:7">
      <c r="A101" s="139" t="s">
        <v>610</v>
      </c>
      <c r="B101" s="135" t="s">
        <v>6</v>
      </c>
      <c r="C101" s="135">
        <v>19</v>
      </c>
      <c r="D101" s="135">
        <v>80</v>
      </c>
      <c r="E101" s="135">
        <v>1266</v>
      </c>
      <c r="F101" s="135" t="s">
        <v>935</v>
      </c>
      <c r="G101" s="135">
        <v>33030090</v>
      </c>
    </row>
    <row r="102" spans="1:7">
      <c r="A102" s="139" t="s">
        <v>606</v>
      </c>
      <c r="B102" s="135" t="s">
        <v>10</v>
      </c>
      <c r="C102" s="135" t="s">
        <v>537</v>
      </c>
      <c r="D102" s="135"/>
      <c r="E102" s="135"/>
      <c r="F102" s="135" t="s">
        <v>936</v>
      </c>
      <c r="G102" s="135">
        <v>33049900</v>
      </c>
    </row>
    <row r="103" spans="1:7">
      <c r="A103" s="139" t="s">
        <v>605</v>
      </c>
      <c r="B103" s="135" t="s">
        <v>3</v>
      </c>
      <c r="C103" s="135">
        <v>20</v>
      </c>
      <c r="D103" s="135">
        <v>80</v>
      </c>
      <c r="E103" s="135">
        <v>1266</v>
      </c>
      <c r="F103" s="135" t="s">
        <v>935</v>
      </c>
      <c r="G103" s="135">
        <v>33030090</v>
      </c>
    </row>
    <row r="104" spans="1:7">
      <c r="A104" s="139" t="s">
        <v>607</v>
      </c>
      <c r="B104" s="135" t="s">
        <v>10</v>
      </c>
      <c r="C104" s="135" t="s">
        <v>537</v>
      </c>
      <c r="D104" s="135"/>
      <c r="E104" s="135"/>
      <c r="F104" s="135" t="s">
        <v>936</v>
      </c>
      <c r="G104" s="135">
        <v>33073000</v>
      </c>
    </row>
    <row r="105" spans="1:7">
      <c r="A105" s="139" t="s">
        <v>608</v>
      </c>
      <c r="B105" s="135" t="s">
        <v>10</v>
      </c>
      <c r="C105" s="135" t="s">
        <v>537</v>
      </c>
      <c r="D105" s="135"/>
      <c r="E105" s="135"/>
      <c r="F105" s="135" t="s">
        <v>936</v>
      </c>
      <c r="G105" s="135">
        <v>33073000</v>
      </c>
    </row>
    <row r="106" spans="1:7">
      <c r="A106" s="139" t="s">
        <v>609</v>
      </c>
      <c r="B106" s="135" t="s">
        <v>11</v>
      </c>
      <c r="C106" s="135" t="s">
        <v>537</v>
      </c>
      <c r="D106" s="135"/>
      <c r="E106" s="135"/>
      <c r="F106" s="135" t="s">
        <v>936</v>
      </c>
      <c r="G106" s="135">
        <v>34011100</v>
      </c>
    </row>
    <row r="107" spans="1:7">
      <c r="A107" s="139" t="s">
        <v>612</v>
      </c>
      <c r="B107" s="135" t="s">
        <v>3</v>
      </c>
      <c r="C107" s="135">
        <v>18</v>
      </c>
      <c r="D107" s="135">
        <v>76</v>
      </c>
      <c r="E107" s="135">
        <v>1266</v>
      </c>
      <c r="F107" s="135" t="s">
        <v>935</v>
      </c>
      <c r="G107" s="135">
        <v>33030010</v>
      </c>
    </row>
    <row r="108" spans="1:7">
      <c r="A108" s="139" t="s">
        <v>628</v>
      </c>
      <c r="B108" s="135" t="s">
        <v>6</v>
      </c>
      <c r="C108" s="135">
        <v>15</v>
      </c>
      <c r="D108" s="135">
        <v>77</v>
      </c>
      <c r="E108" s="135">
        <v>1266</v>
      </c>
      <c r="F108" s="135" t="s">
        <v>935</v>
      </c>
      <c r="G108" s="135">
        <v>33030090</v>
      </c>
    </row>
    <row r="109" spans="1:7">
      <c r="A109" s="139" t="s">
        <v>659</v>
      </c>
      <c r="B109" s="135" t="s">
        <v>6</v>
      </c>
      <c r="C109" s="135">
        <v>21</v>
      </c>
      <c r="D109" s="135">
        <v>79</v>
      </c>
      <c r="E109" s="135">
        <v>1266</v>
      </c>
      <c r="F109" s="135" t="s">
        <v>935</v>
      </c>
      <c r="G109" s="135">
        <v>33030090</v>
      </c>
    </row>
    <row r="110" spans="1:7">
      <c r="A110" s="139" t="s">
        <v>660</v>
      </c>
      <c r="B110" s="135" t="s">
        <v>10</v>
      </c>
      <c r="C110" s="135" t="s">
        <v>537</v>
      </c>
      <c r="D110" s="135"/>
      <c r="E110" s="135"/>
      <c r="F110" s="135" t="s">
        <v>936</v>
      </c>
      <c r="G110" s="135">
        <v>33073000</v>
      </c>
    </row>
    <row r="111" spans="1:7">
      <c r="A111" s="139" t="s">
        <v>662</v>
      </c>
      <c r="B111" s="135" t="s">
        <v>10</v>
      </c>
      <c r="C111" s="135" t="s">
        <v>537</v>
      </c>
      <c r="D111" s="135"/>
      <c r="E111" s="135"/>
      <c r="F111" s="135" t="s">
        <v>936</v>
      </c>
      <c r="G111" s="135">
        <v>33049900</v>
      </c>
    </row>
    <row r="112" spans="1:7">
      <c r="A112" s="139" t="s">
        <v>661</v>
      </c>
      <c r="B112" s="135" t="s">
        <v>11</v>
      </c>
      <c r="C112" s="135" t="s">
        <v>537</v>
      </c>
      <c r="D112" s="135"/>
      <c r="E112" s="135"/>
      <c r="F112" s="135" t="s">
        <v>936</v>
      </c>
      <c r="G112" s="135">
        <v>34011100</v>
      </c>
    </row>
    <row r="113" spans="1:7">
      <c r="A113" s="139" t="s">
        <v>639</v>
      </c>
      <c r="B113" s="135" t="s">
        <v>10</v>
      </c>
      <c r="C113" s="135" t="s">
        <v>537</v>
      </c>
      <c r="D113" s="135"/>
      <c r="E113" s="135"/>
      <c r="F113" s="135" t="s">
        <v>936</v>
      </c>
      <c r="G113" s="135">
        <v>33059000</v>
      </c>
    </row>
    <row r="114" spans="1:7">
      <c r="A114" s="139" t="s">
        <v>634</v>
      </c>
      <c r="B114" s="135" t="s">
        <v>10</v>
      </c>
      <c r="C114" s="135" t="s">
        <v>537</v>
      </c>
      <c r="D114" s="135"/>
      <c r="E114" s="135"/>
      <c r="F114" s="135" t="s">
        <v>936</v>
      </c>
      <c r="G114" s="135">
        <v>33049900</v>
      </c>
    </row>
    <row r="115" spans="1:7">
      <c r="A115" s="139" t="s">
        <v>635</v>
      </c>
      <c r="B115" s="135" t="s">
        <v>9</v>
      </c>
      <c r="C115" s="135">
        <v>22</v>
      </c>
      <c r="D115" s="135">
        <v>77</v>
      </c>
      <c r="E115" s="135">
        <v>1266</v>
      </c>
      <c r="F115" s="135" t="s">
        <v>935</v>
      </c>
      <c r="G115" s="135">
        <v>33072000</v>
      </c>
    </row>
    <row r="116" spans="1:7">
      <c r="A116" s="139" t="s">
        <v>632</v>
      </c>
      <c r="B116" s="135" t="s">
        <v>5</v>
      </c>
      <c r="C116" s="135">
        <v>21</v>
      </c>
      <c r="D116" s="135">
        <v>77</v>
      </c>
      <c r="E116" s="135">
        <v>1266</v>
      </c>
      <c r="F116" s="135" t="s">
        <v>935</v>
      </c>
      <c r="G116" s="135">
        <v>33030090</v>
      </c>
    </row>
    <row r="117" spans="1:7">
      <c r="A117" s="139" t="s">
        <v>636</v>
      </c>
      <c r="B117" s="135" t="s">
        <v>10</v>
      </c>
      <c r="C117" s="135" t="s">
        <v>537</v>
      </c>
      <c r="D117" s="135"/>
      <c r="E117" s="135"/>
      <c r="F117" s="135" t="s">
        <v>936</v>
      </c>
      <c r="G117" s="135">
        <v>33073000</v>
      </c>
    </row>
    <row r="118" spans="1:7">
      <c r="A118" s="139" t="s">
        <v>637</v>
      </c>
      <c r="B118" s="135" t="s">
        <v>10</v>
      </c>
      <c r="C118" s="135" t="s">
        <v>537</v>
      </c>
      <c r="D118" s="135"/>
      <c r="E118" s="135"/>
      <c r="F118" s="135" t="s">
        <v>936</v>
      </c>
      <c r="G118" s="135">
        <v>33049900</v>
      </c>
    </row>
    <row r="119" spans="1:7">
      <c r="A119" s="139" t="s">
        <v>629</v>
      </c>
      <c r="B119" s="135" t="s">
        <v>3</v>
      </c>
      <c r="C119" s="135">
        <v>19</v>
      </c>
      <c r="D119" s="135">
        <v>69</v>
      </c>
      <c r="E119" s="135">
        <v>1266</v>
      </c>
      <c r="F119" s="135" t="s">
        <v>935</v>
      </c>
      <c r="G119" s="135">
        <v>33030010</v>
      </c>
    </row>
    <row r="120" spans="1:7">
      <c r="A120" s="139" t="s">
        <v>638</v>
      </c>
      <c r="B120" s="135" t="s">
        <v>11</v>
      </c>
      <c r="C120" s="135" t="s">
        <v>537</v>
      </c>
      <c r="D120" s="135"/>
      <c r="E120" s="135"/>
      <c r="F120" s="135" t="s">
        <v>936</v>
      </c>
      <c r="G120" s="135">
        <v>34011100</v>
      </c>
    </row>
    <row r="121" spans="1:7">
      <c r="A121" s="139" t="s">
        <v>640</v>
      </c>
      <c r="B121" s="135" t="s">
        <v>10</v>
      </c>
      <c r="C121" s="135" t="s">
        <v>537</v>
      </c>
      <c r="D121" s="135"/>
      <c r="E121" s="135"/>
      <c r="F121" s="135" t="s">
        <v>936</v>
      </c>
      <c r="G121" s="135">
        <v>33051000</v>
      </c>
    </row>
    <row r="122" spans="1:7">
      <c r="A122" s="139" t="s">
        <v>633</v>
      </c>
      <c r="B122" s="135" t="s">
        <v>10</v>
      </c>
      <c r="C122" s="135" t="s">
        <v>537</v>
      </c>
      <c r="D122" s="135"/>
      <c r="E122" s="135"/>
      <c r="F122" s="135" t="s">
        <v>936</v>
      </c>
      <c r="G122" s="135">
        <v>33073000</v>
      </c>
    </row>
    <row r="123" spans="1:7">
      <c r="A123" s="139" t="s">
        <v>631</v>
      </c>
      <c r="B123" s="135" t="s">
        <v>5</v>
      </c>
      <c r="C123" s="135">
        <v>22</v>
      </c>
      <c r="D123" s="135">
        <v>69</v>
      </c>
      <c r="E123" s="135">
        <v>1266</v>
      </c>
      <c r="F123" s="135" t="s">
        <v>935</v>
      </c>
      <c r="G123" s="135">
        <v>33030090</v>
      </c>
    </row>
    <row r="124" spans="1:7">
      <c r="A124" s="139" t="s">
        <v>630</v>
      </c>
      <c r="B124" s="135" t="s">
        <v>5</v>
      </c>
      <c r="C124" s="135">
        <v>20</v>
      </c>
      <c r="D124" s="135">
        <v>79</v>
      </c>
      <c r="E124" s="135">
        <v>1266</v>
      </c>
      <c r="F124" s="135" t="s">
        <v>935</v>
      </c>
      <c r="G124" s="135">
        <v>33030090</v>
      </c>
    </row>
    <row r="125" spans="1:7">
      <c r="A125" s="139" t="s">
        <v>663</v>
      </c>
      <c r="B125" s="135" t="s">
        <v>6</v>
      </c>
      <c r="C125" s="135">
        <v>19</v>
      </c>
      <c r="D125" s="135">
        <v>80</v>
      </c>
      <c r="E125" s="135">
        <v>1266</v>
      </c>
      <c r="F125" s="135" t="s">
        <v>935</v>
      </c>
      <c r="G125" s="135">
        <v>33030090</v>
      </c>
    </row>
    <row r="126" spans="1:7">
      <c r="A126" s="139" t="s">
        <v>664</v>
      </c>
      <c r="B126" s="135" t="s">
        <v>10</v>
      </c>
      <c r="C126" s="135" t="s">
        <v>537</v>
      </c>
      <c r="D126" s="135"/>
      <c r="E126" s="135"/>
      <c r="F126" s="135" t="s">
        <v>936</v>
      </c>
      <c r="G126" s="135">
        <v>33073000</v>
      </c>
    </row>
    <row r="127" spans="1:7">
      <c r="A127" s="139" t="s">
        <v>665</v>
      </c>
      <c r="B127" s="135" t="s">
        <v>10</v>
      </c>
      <c r="C127" s="135" t="s">
        <v>537</v>
      </c>
      <c r="D127" s="135"/>
      <c r="E127" s="135"/>
      <c r="F127" s="135" t="s">
        <v>936</v>
      </c>
      <c r="G127" s="135">
        <v>33049900</v>
      </c>
    </row>
    <row r="128" spans="1:7">
      <c r="A128" s="139" t="s">
        <v>666</v>
      </c>
      <c r="B128" s="135" t="s">
        <v>11</v>
      </c>
      <c r="C128" s="135" t="s">
        <v>537</v>
      </c>
      <c r="D128" s="135"/>
      <c r="E128" s="135"/>
      <c r="F128" s="135" t="s">
        <v>936</v>
      </c>
      <c r="G128" s="135">
        <v>34011100</v>
      </c>
    </row>
    <row r="129" spans="1:7">
      <c r="A129" s="139" t="s">
        <v>667</v>
      </c>
      <c r="B129" s="135" t="s">
        <v>6</v>
      </c>
      <c r="C129" s="135">
        <v>18</v>
      </c>
      <c r="D129" s="135">
        <v>79</v>
      </c>
      <c r="E129" s="135">
        <v>1266</v>
      </c>
      <c r="F129" s="135" t="s">
        <v>935</v>
      </c>
      <c r="G129" s="135">
        <v>33030090</v>
      </c>
    </row>
    <row r="130" spans="1:7">
      <c r="A130" s="139" t="s">
        <v>669</v>
      </c>
      <c r="B130" s="135" t="s">
        <v>10</v>
      </c>
      <c r="C130" s="135" t="s">
        <v>537</v>
      </c>
      <c r="D130" s="135"/>
      <c r="E130" s="135"/>
      <c r="F130" s="135" t="s">
        <v>936</v>
      </c>
      <c r="G130" s="135">
        <v>33073000</v>
      </c>
    </row>
    <row r="131" spans="1:7">
      <c r="A131" s="139" t="s">
        <v>670</v>
      </c>
      <c r="B131" s="135" t="s">
        <v>10</v>
      </c>
      <c r="C131" s="135" t="s">
        <v>537</v>
      </c>
      <c r="D131" s="135"/>
      <c r="E131" s="135"/>
      <c r="F131" s="135" t="s">
        <v>936</v>
      </c>
      <c r="G131" s="135">
        <v>33049900</v>
      </c>
    </row>
    <row r="132" spans="1:7">
      <c r="A132" s="139" t="s">
        <v>668</v>
      </c>
      <c r="B132" s="135" t="s">
        <v>11</v>
      </c>
      <c r="C132" s="135" t="s">
        <v>537</v>
      </c>
      <c r="D132" s="135"/>
      <c r="E132" s="135"/>
      <c r="F132" s="135" t="s">
        <v>936</v>
      </c>
      <c r="G132" s="135">
        <v>34011100</v>
      </c>
    </row>
    <row r="133" spans="1:7">
      <c r="A133" s="139" t="s">
        <v>818</v>
      </c>
      <c r="B133" s="135" t="s">
        <v>6</v>
      </c>
      <c r="C133" s="135">
        <v>19</v>
      </c>
      <c r="D133" s="135">
        <v>80</v>
      </c>
      <c r="E133" s="135">
        <v>1266</v>
      </c>
      <c r="F133" s="135" t="s">
        <v>935</v>
      </c>
      <c r="G133" s="135">
        <v>33030090</v>
      </c>
    </row>
    <row r="134" spans="1:7">
      <c r="A134" s="139" t="s">
        <v>846</v>
      </c>
      <c r="B134" s="135" t="s">
        <v>10</v>
      </c>
      <c r="C134" s="135" t="s">
        <v>737</v>
      </c>
      <c r="D134" s="135"/>
      <c r="E134" s="135"/>
      <c r="F134" s="135" t="s">
        <v>936</v>
      </c>
      <c r="G134" s="135">
        <v>33073000</v>
      </c>
    </row>
    <row r="135" spans="1:7">
      <c r="A135" s="139" t="s">
        <v>819</v>
      </c>
      <c r="B135" s="135" t="s">
        <v>10</v>
      </c>
      <c r="C135" s="135" t="s">
        <v>737</v>
      </c>
      <c r="D135" s="135"/>
      <c r="E135" s="135"/>
      <c r="F135" s="135" t="s">
        <v>936</v>
      </c>
      <c r="G135" s="135">
        <v>33049900</v>
      </c>
    </row>
    <row r="136" spans="1:7">
      <c r="A136" s="139" t="s">
        <v>820</v>
      </c>
      <c r="B136" s="135" t="s">
        <v>11</v>
      </c>
      <c r="C136" s="135" t="s">
        <v>737</v>
      </c>
      <c r="D136" s="135"/>
      <c r="E136" s="135"/>
      <c r="F136" s="135" t="s">
        <v>936</v>
      </c>
      <c r="G136" s="135">
        <v>34011100</v>
      </c>
    </row>
    <row r="137" spans="1:7">
      <c r="A137" s="139" t="s">
        <v>675</v>
      </c>
      <c r="B137" s="135" t="s">
        <v>10</v>
      </c>
      <c r="C137" s="135" t="s">
        <v>537</v>
      </c>
      <c r="D137" s="135"/>
      <c r="E137" s="135"/>
      <c r="F137" s="135" t="s">
        <v>936</v>
      </c>
      <c r="G137" s="135">
        <v>33059000</v>
      </c>
    </row>
    <row r="138" spans="1:7">
      <c r="A138" s="139" t="s">
        <v>671</v>
      </c>
      <c r="B138" s="135" t="s">
        <v>6</v>
      </c>
      <c r="C138" s="135">
        <v>21</v>
      </c>
      <c r="D138" s="135">
        <v>75</v>
      </c>
      <c r="E138" s="135">
        <v>1266</v>
      </c>
      <c r="F138" s="135" t="s">
        <v>935</v>
      </c>
      <c r="G138" s="135">
        <v>33030090</v>
      </c>
    </row>
    <row r="139" spans="1:7">
      <c r="A139" s="139" t="s">
        <v>672</v>
      </c>
      <c r="B139" s="135" t="s">
        <v>10</v>
      </c>
      <c r="C139" s="135" t="s">
        <v>537</v>
      </c>
      <c r="D139" s="135"/>
      <c r="E139" s="135"/>
      <c r="F139" s="135" t="s">
        <v>936</v>
      </c>
      <c r="G139" s="135">
        <v>33073000</v>
      </c>
    </row>
    <row r="140" spans="1:7">
      <c r="A140" s="139" t="s">
        <v>673</v>
      </c>
      <c r="B140" s="135" t="s">
        <v>10</v>
      </c>
      <c r="C140" s="135" t="s">
        <v>537</v>
      </c>
      <c r="D140" s="135"/>
      <c r="E140" s="135"/>
      <c r="F140" s="135" t="s">
        <v>936</v>
      </c>
      <c r="G140" s="135">
        <v>33049900</v>
      </c>
    </row>
    <row r="141" spans="1:7">
      <c r="A141" s="139" t="s">
        <v>673</v>
      </c>
      <c r="B141" s="135" t="s">
        <v>10</v>
      </c>
      <c r="C141" s="135" t="s">
        <v>537</v>
      </c>
      <c r="D141" s="135"/>
      <c r="E141" s="135"/>
      <c r="F141" s="135" t="s">
        <v>936</v>
      </c>
      <c r="G141" s="135">
        <v>33049900</v>
      </c>
    </row>
    <row r="142" spans="1:7">
      <c r="A142" s="139" t="s">
        <v>674</v>
      </c>
      <c r="B142" s="135" t="s">
        <v>11</v>
      </c>
      <c r="C142" s="135" t="s">
        <v>537</v>
      </c>
      <c r="D142" s="135"/>
      <c r="E142" s="135"/>
      <c r="F142" s="135" t="s">
        <v>936</v>
      </c>
      <c r="G142" s="135">
        <v>34011100</v>
      </c>
    </row>
    <row r="143" spans="1:7">
      <c r="A143" s="139" t="s">
        <v>676</v>
      </c>
      <c r="B143" s="135" t="s">
        <v>10</v>
      </c>
      <c r="C143" s="135" t="s">
        <v>537</v>
      </c>
      <c r="D143" s="135"/>
      <c r="E143" s="135"/>
      <c r="F143" s="135" t="s">
        <v>936</v>
      </c>
      <c r="G143" s="135">
        <v>33051000</v>
      </c>
    </row>
    <row r="144" spans="1:7">
      <c r="A144" s="139" t="s">
        <v>677</v>
      </c>
      <c r="B144" s="135" t="s">
        <v>6</v>
      </c>
      <c r="C144" s="135">
        <v>21</v>
      </c>
      <c r="D144" s="135">
        <v>79</v>
      </c>
      <c r="E144" s="135">
        <v>1266</v>
      </c>
      <c r="F144" s="135" t="s">
        <v>935</v>
      </c>
      <c r="G144" s="135">
        <v>33030090</v>
      </c>
    </row>
    <row r="145" spans="1:7">
      <c r="A145" s="139" t="s">
        <v>678</v>
      </c>
      <c r="B145" s="135" t="s">
        <v>10</v>
      </c>
      <c r="C145" s="135" t="s">
        <v>537</v>
      </c>
      <c r="D145" s="135"/>
      <c r="E145" s="135"/>
      <c r="F145" s="135" t="s">
        <v>936</v>
      </c>
      <c r="G145" s="135">
        <v>33073000</v>
      </c>
    </row>
    <row r="146" spans="1:7">
      <c r="A146" s="139" t="s">
        <v>679</v>
      </c>
      <c r="B146" s="135" t="s">
        <v>10</v>
      </c>
      <c r="C146" s="135" t="s">
        <v>537</v>
      </c>
      <c r="D146" s="135"/>
      <c r="E146" s="135"/>
      <c r="F146" s="135" t="s">
        <v>936</v>
      </c>
      <c r="G146" s="135">
        <v>33049900</v>
      </c>
    </row>
    <row r="147" spans="1:7">
      <c r="A147" s="139" t="s">
        <v>680</v>
      </c>
      <c r="B147" s="135" t="s">
        <v>11</v>
      </c>
      <c r="C147" s="135" t="s">
        <v>537</v>
      </c>
      <c r="D147" s="135"/>
      <c r="E147" s="135"/>
      <c r="F147" s="135" t="s">
        <v>936</v>
      </c>
      <c r="G147" s="135">
        <v>34011100</v>
      </c>
    </row>
    <row r="148" spans="1:7">
      <c r="A148" s="139" t="s">
        <v>642</v>
      </c>
      <c r="B148" s="135" t="s">
        <v>5</v>
      </c>
      <c r="C148" s="135">
        <v>21</v>
      </c>
      <c r="D148" s="135">
        <v>70</v>
      </c>
      <c r="E148" s="135">
        <v>1266</v>
      </c>
      <c r="F148" s="135" t="s">
        <v>935</v>
      </c>
      <c r="G148" s="135">
        <v>33030090</v>
      </c>
    </row>
    <row r="149" spans="1:7">
      <c r="A149" s="139" t="s">
        <v>643</v>
      </c>
      <c r="B149" s="135" t="s">
        <v>6</v>
      </c>
      <c r="C149" s="135">
        <v>20</v>
      </c>
      <c r="D149" s="135">
        <v>78</v>
      </c>
      <c r="E149" s="135">
        <v>1266</v>
      </c>
      <c r="F149" s="135" t="s">
        <v>935</v>
      </c>
      <c r="G149" s="135">
        <v>33030090</v>
      </c>
    </row>
    <row r="150" spans="1:7">
      <c r="A150" s="139" t="s">
        <v>641</v>
      </c>
      <c r="B150" s="135" t="s">
        <v>3</v>
      </c>
      <c r="C150" s="135">
        <v>20</v>
      </c>
      <c r="D150" s="135">
        <v>69</v>
      </c>
      <c r="E150" s="135">
        <v>1266</v>
      </c>
      <c r="F150" s="135" t="s">
        <v>935</v>
      </c>
      <c r="G150" s="135">
        <v>33030010</v>
      </c>
    </row>
    <row r="151" spans="1:7">
      <c r="A151" s="139" t="s">
        <v>845</v>
      </c>
      <c r="B151" s="135" t="s">
        <v>6</v>
      </c>
      <c r="C151" s="135">
        <v>19</v>
      </c>
      <c r="D151" s="135">
        <v>80</v>
      </c>
      <c r="E151" s="135">
        <v>1266</v>
      </c>
      <c r="F151" s="135" t="s">
        <v>935</v>
      </c>
      <c r="G151" s="135">
        <v>33030090</v>
      </c>
    </row>
    <row r="152" spans="1:7">
      <c r="A152" s="139" t="s">
        <v>918</v>
      </c>
      <c r="B152" s="135" t="s">
        <v>806</v>
      </c>
      <c r="C152" s="135" t="s">
        <v>737</v>
      </c>
      <c r="D152" s="135"/>
      <c r="E152" s="135"/>
      <c r="F152" s="135"/>
      <c r="G152" s="135">
        <v>33049900</v>
      </c>
    </row>
    <row r="153" spans="1:7">
      <c r="A153" s="139" t="s">
        <v>822</v>
      </c>
      <c r="B153" s="135" t="s">
        <v>805</v>
      </c>
      <c r="C153" s="135" t="s">
        <v>737</v>
      </c>
      <c r="D153" s="135"/>
      <c r="E153" s="135"/>
      <c r="F153" s="135"/>
      <c r="G153" s="135">
        <v>33041000</v>
      </c>
    </row>
    <row r="154" spans="1:7">
      <c r="A154" s="139" t="s">
        <v>644</v>
      </c>
      <c r="B154" s="135" t="s">
        <v>6</v>
      </c>
      <c r="C154" s="135">
        <v>18</v>
      </c>
      <c r="D154" s="135">
        <v>80</v>
      </c>
      <c r="E154" s="135">
        <v>1266</v>
      </c>
      <c r="F154" s="135" t="s">
        <v>935</v>
      </c>
      <c r="G154" s="135">
        <v>33030090</v>
      </c>
    </row>
    <row r="155" spans="1:7">
      <c r="A155" s="139" t="s">
        <v>645</v>
      </c>
      <c r="B155" s="135" t="s">
        <v>6</v>
      </c>
      <c r="C155" s="135">
        <v>18</v>
      </c>
      <c r="D155" s="135">
        <v>79</v>
      </c>
      <c r="E155" s="135">
        <v>1266</v>
      </c>
      <c r="F155" s="135" t="s">
        <v>935</v>
      </c>
      <c r="G155" s="135">
        <v>33030090</v>
      </c>
    </row>
    <row r="156" spans="1:7">
      <c r="A156" s="139" t="s">
        <v>917</v>
      </c>
      <c r="B156" s="135" t="s">
        <v>806</v>
      </c>
      <c r="C156" s="135" t="s">
        <v>737</v>
      </c>
      <c r="D156" s="135"/>
      <c r="E156" s="135"/>
      <c r="F156" s="135"/>
      <c r="G156" s="135">
        <v>33049100</v>
      </c>
    </row>
    <row r="157" spans="1:7">
      <c r="A157" s="139" t="s">
        <v>941</v>
      </c>
      <c r="B157" s="135" t="s">
        <v>10</v>
      </c>
      <c r="C157" s="135" t="s">
        <v>537</v>
      </c>
      <c r="D157" s="135"/>
      <c r="E157" s="135"/>
      <c r="F157" s="135" t="s">
        <v>936</v>
      </c>
      <c r="G157" s="135">
        <v>33071000</v>
      </c>
    </row>
    <row r="158" spans="1:7">
      <c r="A158" s="139" t="s">
        <v>649</v>
      </c>
      <c r="B158" s="135" t="s">
        <v>9</v>
      </c>
      <c r="C158" s="135">
        <v>20</v>
      </c>
      <c r="D158" s="135">
        <v>77</v>
      </c>
      <c r="E158" s="135">
        <v>1266</v>
      </c>
      <c r="F158" s="135" t="s">
        <v>935</v>
      </c>
      <c r="G158" s="135">
        <v>33072000</v>
      </c>
    </row>
    <row r="159" spans="1:7">
      <c r="A159" s="139" t="s">
        <v>654</v>
      </c>
      <c r="B159" s="135" t="s">
        <v>10</v>
      </c>
      <c r="C159" s="135" t="s">
        <v>537</v>
      </c>
      <c r="D159" s="135"/>
      <c r="E159" s="135"/>
      <c r="F159" s="135" t="s">
        <v>936</v>
      </c>
      <c r="G159" s="135">
        <v>33072000</v>
      </c>
    </row>
    <row r="160" spans="1:7">
      <c r="A160" s="139" t="s">
        <v>653</v>
      </c>
      <c r="B160" s="135" t="s">
        <v>10</v>
      </c>
      <c r="C160" s="135" t="s">
        <v>537</v>
      </c>
      <c r="D160" s="135"/>
      <c r="E160" s="135"/>
      <c r="F160" s="135" t="s">
        <v>936</v>
      </c>
      <c r="G160" s="135">
        <v>33071000</v>
      </c>
    </row>
    <row r="161" spans="1:7">
      <c r="A161" s="139" t="s">
        <v>647</v>
      </c>
      <c r="B161" s="135" t="s">
        <v>6</v>
      </c>
      <c r="C161" s="135">
        <v>21</v>
      </c>
      <c r="D161" s="135">
        <v>78</v>
      </c>
      <c r="E161" s="135">
        <v>1266</v>
      </c>
      <c r="F161" s="135" t="s">
        <v>935</v>
      </c>
      <c r="G161" s="135">
        <v>33030090</v>
      </c>
    </row>
    <row r="162" spans="1:7">
      <c r="A162" s="139" t="s">
        <v>648</v>
      </c>
      <c r="B162" s="135" t="s">
        <v>6</v>
      </c>
      <c r="C162" s="135">
        <v>25</v>
      </c>
      <c r="D162" s="135">
        <v>79</v>
      </c>
      <c r="E162" s="135">
        <v>1266</v>
      </c>
      <c r="F162" s="135" t="s">
        <v>934</v>
      </c>
      <c r="G162" s="135">
        <v>33030090</v>
      </c>
    </row>
    <row r="163" spans="1:7">
      <c r="A163" s="139" t="s">
        <v>655</v>
      </c>
      <c r="B163" s="135" t="s">
        <v>10</v>
      </c>
      <c r="C163" s="135" t="s">
        <v>537</v>
      </c>
      <c r="D163" s="135"/>
      <c r="E163" s="135"/>
      <c r="F163" s="135" t="s">
        <v>936</v>
      </c>
      <c r="G163" s="135">
        <v>33073000</v>
      </c>
    </row>
    <row r="164" spans="1:7">
      <c r="A164" s="139" t="s">
        <v>650</v>
      </c>
      <c r="B164" s="135" t="s">
        <v>10</v>
      </c>
      <c r="C164" s="135">
        <v>24</v>
      </c>
      <c r="D164" s="135">
        <v>65.7</v>
      </c>
      <c r="E164" s="135">
        <v>1266</v>
      </c>
      <c r="F164" s="135" t="s">
        <v>934</v>
      </c>
      <c r="G164" s="135">
        <v>33071000</v>
      </c>
    </row>
    <row r="165" spans="1:7">
      <c r="A165" s="139" t="s">
        <v>651</v>
      </c>
      <c r="B165" s="135" t="s">
        <v>10</v>
      </c>
      <c r="C165" s="135" t="s">
        <v>652</v>
      </c>
      <c r="D165" s="135"/>
      <c r="E165" s="135"/>
      <c r="F165" s="135" t="s">
        <v>936</v>
      </c>
      <c r="G165" s="135">
        <v>33071000</v>
      </c>
    </row>
    <row r="166" spans="1:7">
      <c r="A166" s="139" t="s">
        <v>646</v>
      </c>
      <c r="B166" s="135" t="s">
        <v>3</v>
      </c>
      <c r="C166" s="135">
        <v>20</v>
      </c>
      <c r="D166" s="135">
        <v>79</v>
      </c>
      <c r="E166" s="135">
        <v>1266</v>
      </c>
      <c r="F166" s="135" t="s">
        <v>935</v>
      </c>
      <c r="G166" s="135">
        <v>33030010</v>
      </c>
    </row>
    <row r="167" spans="1:7">
      <c r="A167" s="139" t="s">
        <v>656</v>
      </c>
      <c r="B167" s="135" t="s">
        <v>11</v>
      </c>
      <c r="C167" s="135" t="s">
        <v>537</v>
      </c>
      <c r="D167" s="135"/>
      <c r="E167" s="135"/>
      <c r="F167" s="135" t="s">
        <v>936</v>
      </c>
      <c r="G167" s="135">
        <v>34011100</v>
      </c>
    </row>
    <row r="168" spans="1:7">
      <c r="A168" s="139" t="s">
        <v>812</v>
      </c>
      <c r="B168" s="135" t="s">
        <v>5</v>
      </c>
      <c r="C168" s="135">
        <v>19</v>
      </c>
      <c r="D168" s="135">
        <v>80</v>
      </c>
      <c r="E168" s="135">
        <v>1266</v>
      </c>
      <c r="F168" s="135" t="s">
        <v>935</v>
      </c>
      <c r="G168" s="135">
        <v>33030090</v>
      </c>
    </row>
    <row r="169" spans="1:7">
      <c r="A169" s="139" t="s">
        <v>658</v>
      </c>
      <c r="B169" s="135" t="s">
        <v>9</v>
      </c>
      <c r="C169" s="135">
        <v>20</v>
      </c>
      <c r="D169" s="135">
        <v>80</v>
      </c>
      <c r="E169" s="135">
        <v>1266</v>
      </c>
      <c r="F169" s="135" t="s">
        <v>935</v>
      </c>
      <c r="G169" s="135">
        <v>33072000</v>
      </c>
    </row>
    <row r="170" spans="1:7">
      <c r="A170" s="139" t="s">
        <v>657</v>
      </c>
      <c r="B170" s="135" t="s">
        <v>5</v>
      </c>
      <c r="C170" s="135">
        <v>18</v>
      </c>
      <c r="D170" s="135">
        <v>79</v>
      </c>
      <c r="E170" s="135">
        <v>1266</v>
      </c>
      <c r="F170" s="135" t="s">
        <v>935</v>
      </c>
      <c r="G170" s="135">
        <v>33030090</v>
      </c>
    </row>
    <row r="171" spans="1:7">
      <c r="A171" s="139" t="s">
        <v>850</v>
      </c>
      <c r="B171" s="135" t="s">
        <v>5</v>
      </c>
      <c r="C171" s="135">
        <v>18</v>
      </c>
      <c r="D171" s="135">
        <v>79</v>
      </c>
      <c r="E171" s="135">
        <v>1266</v>
      </c>
      <c r="F171" s="135" t="s">
        <v>935</v>
      </c>
      <c r="G171" s="135">
        <v>33030090</v>
      </c>
    </row>
    <row r="172" spans="1:7">
      <c r="A172" s="139" t="s">
        <v>916</v>
      </c>
      <c r="B172" s="135" t="s">
        <v>5</v>
      </c>
      <c r="C172" s="135"/>
      <c r="D172" s="135"/>
      <c r="E172" s="135"/>
      <c r="F172" s="135"/>
      <c r="G172" s="135">
        <v>33030090</v>
      </c>
    </row>
    <row r="173" spans="1:7">
      <c r="A173" s="139" t="s">
        <v>685</v>
      </c>
      <c r="B173" s="135" t="s">
        <v>10</v>
      </c>
      <c r="C173" s="135" t="s">
        <v>537</v>
      </c>
      <c r="D173" s="135"/>
      <c r="E173" s="135"/>
      <c r="F173" s="135" t="s">
        <v>936</v>
      </c>
      <c r="G173" s="135">
        <v>33049900</v>
      </c>
    </row>
    <row r="174" spans="1:7">
      <c r="A174" s="139" t="s">
        <v>683</v>
      </c>
      <c r="B174" s="135" t="s">
        <v>9</v>
      </c>
      <c r="C174" s="135">
        <v>20</v>
      </c>
      <c r="D174" s="135">
        <v>77</v>
      </c>
      <c r="E174" s="135">
        <v>1266</v>
      </c>
      <c r="F174" s="135" t="s">
        <v>935</v>
      </c>
      <c r="G174" s="135">
        <v>33072000</v>
      </c>
    </row>
    <row r="175" spans="1:7">
      <c r="A175" s="139" t="s">
        <v>684</v>
      </c>
      <c r="B175" s="135" t="s">
        <v>10</v>
      </c>
      <c r="C175" s="135" t="s">
        <v>537</v>
      </c>
      <c r="D175" s="135"/>
      <c r="E175" s="135"/>
      <c r="F175" s="135" t="s">
        <v>936</v>
      </c>
      <c r="G175" s="135">
        <v>33072000</v>
      </c>
    </row>
    <row r="176" spans="1:7">
      <c r="A176" s="139" t="s">
        <v>686</v>
      </c>
      <c r="B176" s="135" t="s">
        <v>10</v>
      </c>
      <c r="C176" s="135" t="s">
        <v>537</v>
      </c>
      <c r="D176" s="135"/>
      <c r="E176" s="135"/>
      <c r="F176" s="135" t="s">
        <v>936</v>
      </c>
      <c r="G176" s="135">
        <v>33071000</v>
      </c>
    </row>
    <row r="177" spans="1:7">
      <c r="A177" s="139" t="s">
        <v>682</v>
      </c>
      <c r="B177" s="135" t="s">
        <v>6</v>
      </c>
      <c r="C177" s="135">
        <v>23</v>
      </c>
      <c r="D177" s="135">
        <v>79</v>
      </c>
      <c r="E177" s="135">
        <v>1266</v>
      </c>
      <c r="F177" s="135" t="s">
        <v>934</v>
      </c>
      <c r="G177" s="135">
        <v>33030090</v>
      </c>
    </row>
    <row r="178" spans="1:7">
      <c r="A178" s="139" t="s">
        <v>687</v>
      </c>
      <c r="B178" s="135" t="s">
        <v>10</v>
      </c>
      <c r="C178" s="135" t="s">
        <v>537</v>
      </c>
      <c r="D178" s="135"/>
      <c r="E178" s="135"/>
      <c r="F178" s="135" t="s">
        <v>936</v>
      </c>
      <c r="G178" s="135">
        <v>33073000</v>
      </c>
    </row>
    <row r="179" spans="1:7">
      <c r="A179" s="139" t="s">
        <v>688</v>
      </c>
      <c r="B179" s="135" t="s">
        <v>10</v>
      </c>
      <c r="C179" s="135" t="s">
        <v>537</v>
      </c>
      <c r="D179" s="135"/>
      <c r="E179" s="135"/>
      <c r="F179" s="135" t="s">
        <v>936</v>
      </c>
      <c r="G179" s="135">
        <v>33049900</v>
      </c>
    </row>
    <row r="180" spans="1:7">
      <c r="A180" s="139" t="s">
        <v>681</v>
      </c>
      <c r="B180" s="135" t="s">
        <v>3</v>
      </c>
      <c r="C180" s="135">
        <v>21</v>
      </c>
      <c r="D180" s="135">
        <v>78</v>
      </c>
      <c r="E180" s="135">
        <v>1266</v>
      </c>
      <c r="F180" s="135" t="s">
        <v>935</v>
      </c>
      <c r="G180" s="135">
        <v>33030010</v>
      </c>
    </row>
    <row r="181" spans="1:7">
      <c r="A181" s="139" t="s">
        <v>689</v>
      </c>
      <c r="B181" s="135" t="s">
        <v>11</v>
      </c>
      <c r="C181" s="135" t="s">
        <v>537</v>
      </c>
      <c r="D181" s="135"/>
      <c r="E181" s="135"/>
      <c r="F181" s="135" t="s">
        <v>936</v>
      </c>
      <c r="G181" s="135">
        <v>34011100</v>
      </c>
    </row>
    <row r="182" spans="1:7">
      <c r="A182" s="139"/>
      <c r="B182" s="135"/>
      <c r="C182" s="135"/>
      <c r="D182" s="135"/>
      <c r="E182" s="135"/>
      <c r="F182" s="135"/>
      <c r="G182" s="135"/>
    </row>
    <row r="183" spans="1:7">
      <c r="A183" s="139"/>
      <c r="B183" s="135"/>
      <c r="C183" s="135"/>
      <c r="D183" s="135"/>
      <c r="E183" s="135"/>
      <c r="F183" s="135"/>
      <c r="G183" s="135"/>
    </row>
    <row r="184" spans="1:7">
      <c r="A184" s="139"/>
      <c r="B184" s="135"/>
      <c r="C184" s="135"/>
      <c r="D184" s="135"/>
      <c r="E184" s="135"/>
      <c r="F184" s="135"/>
      <c r="G184" s="135"/>
    </row>
    <row r="185" spans="1:7">
      <c r="A185" s="139"/>
      <c r="B185" s="135"/>
      <c r="C185" s="135"/>
      <c r="D185" s="135"/>
      <c r="E185" s="135"/>
      <c r="F185" s="135"/>
      <c r="G185" s="135"/>
    </row>
    <row r="186" spans="1:7">
      <c r="A186" s="139"/>
      <c r="B186" s="135"/>
      <c r="C186" s="135"/>
      <c r="D186" s="135"/>
      <c r="E186" s="135"/>
      <c r="F186" s="135"/>
      <c r="G186" s="135"/>
    </row>
    <row r="187" spans="1:7">
      <c r="A187" s="139"/>
      <c r="B187" s="135"/>
      <c r="C187" s="135"/>
      <c r="D187" s="135"/>
      <c r="E187" s="135"/>
      <c r="F187" s="135"/>
      <c r="G187" s="135"/>
    </row>
    <row r="188" spans="1:7">
      <c r="A188" s="139"/>
      <c r="B188" s="135"/>
      <c r="C188" s="135"/>
      <c r="D188" s="135"/>
      <c r="E188" s="135"/>
      <c r="F188" s="135"/>
      <c r="G188" s="135"/>
    </row>
    <row r="189" spans="1:7">
      <c r="A189" s="139"/>
      <c r="B189" s="135"/>
      <c r="C189" s="135"/>
      <c r="D189" s="135"/>
      <c r="E189" s="135"/>
      <c r="F189" s="135"/>
      <c r="G189" s="135"/>
    </row>
    <row r="190" spans="1:7">
      <c r="A190" s="139"/>
      <c r="B190" s="135"/>
      <c r="C190" s="135"/>
      <c r="D190" s="135"/>
      <c r="E190" s="135"/>
      <c r="F190" s="135"/>
      <c r="G190" s="135"/>
    </row>
    <row r="191" spans="1:7">
      <c r="A191" s="139"/>
      <c r="B191" s="135"/>
      <c r="C191" s="135"/>
      <c r="D191" s="135"/>
      <c r="E191" s="135"/>
      <c r="F191" s="135"/>
      <c r="G191" s="135"/>
    </row>
    <row r="192" spans="1:7">
      <c r="A192" s="139"/>
      <c r="B192" s="135"/>
      <c r="C192" s="135"/>
      <c r="D192" s="135"/>
      <c r="E192" s="135"/>
      <c r="F192" s="135"/>
      <c r="G192" s="135"/>
    </row>
    <row r="193" spans="1:7">
      <c r="A193" s="139"/>
      <c r="B193" s="135"/>
      <c r="C193" s="135"/>
      <c r="D193" s="135"/>
      <c r="E193" s="135"/>
      <c r="F193" s="135"/>
      <c r="G193" s="135"/>
    </row>
    <row r="194" spans="1:7">
      <c r="A194" s="139"/>
      <c r="B194" s="135"/>
      <c r="C194" s="135"/>
      <c r="D194" s="135"/>
      <c r="E194" s="135"/>
      <c r="F194" s="135"/>
      <c r="G194" s="135"/>
    </row>
    <row r="195" spans="1:7">
      <c r="A195" s="139"/>
      <c r="B195" s="135"/>
      <c r="C195" s="135"/>
      <c r="D195" s="135"/>
      <c r="E195" s="135"/>
      <c r="F195" s="135"/>
      <c r="G195" s="135"/>
    </row>
    <row r="196" spans="1:7">
      <c r="A196" s="139"/>
      <c r="B196" s="135"/>
      <c r="C196" s="135"/>
      <c r="D196" s="135"/>
      <c r="E196" s="135"/>
      <c r="F196" s="135"/>
      <c r="G196" s="135"/>
    </row>
    <row r="197" spans="1:7">
      <c r="A197" s="139"/>
      <c r="B197" s="135"/>
      <c r="C197" s="135"/>
      <c r="D197" s="135"/>
      <c r="E197" s="135"/>
      <c r="F197" s="135"/>
      <c r="G197" s="135"/>
    </row>
    <row r="198" spans="1:7">
      <c r="A198" s="139"/>
      <c r="B198" s="135"/>
      <c r="C198" s="135"/>
      <c r="D198" s="135"/>
      <c r="E198" s="135"/>
      <c r="F198" s="135"/>
      <c r="G198" s="135"/>
    </row>
    <row r="199" spans="1:7">
      <c r="A199" s="139"/>
      <c r="B199" s="135"/>
      <c r="C199" s="135"/>
      <c r="D199" s="135"/>
      <c r="E199" s="135"/>
      <c r="F199" s="135"/>
      <c r="G199" s="135"/>
    </row>
    <row r="200" spans="1:7">
      <c r="A200" s="139"/>
      <c r="B200" s="135"/>
      <c r="C200" s="135"/>
      <c r="D200" s="135"/>
      <c r="E200" s="135"/>
      <c r="F200" s="135"/>
      <c r="G200" s="135"/>
    </row>
    <row r="201" spans="1:7">
      <c r="A201" s="139"/>
      <c r="B201" s="135"/>
      <c r="C201" s="135"/>
      <c r="D201" s="135"/>
      <c r="E201" s="135"/>
      <c r="F201" s="135"/>
      <c r="G201" s="135"/>
    </row>
    <row r="202" spans="1:7">
      <c r="A202" s="139"/>
      <c r="B202" s="135"/>
      <c r="C202" s="135"/>
      <c r="D202" s="135"/>
      <c r="E202" s="135"/>
      <c r="F202" s="135"/>
      <c r="G202" s="135"/>
    </row>
    <row r="203" spans="1:7">
      <c r="A203" s="139"/>
      <c r="B203" s="135"/>
      <c r="C203" s="135"/>
      <c r="D203" s="135"/>
      <c r="E203" s="135"/>
      <c r="F203" s="135"/>
      <c r="G203" s="135"/>
    </row>
    <row r="204" spans="1:7">
      <c r="A204" s="139"/>
      <c r="B204" s="135"/>
      <c r="C204" s="135"/>
      <c r="D204" s="135"/>
      <c r="E204" s="135"/>
      <c r="F204" s="135"/>
      <c r="G204" s="135"/>
    </row>
    <row r="205" spans="1:7">
      <c r="A205" s="139"/>
      <c r="B205" s="135"/>
      <c r="C205" s="135"/>
      <c r="D205" s="135"/>
      <c r="E205" s="135"/>
      <c r="F205" s="135"/>
      <c r="G205" s="135"/>
    </row>
    <row r="206" spans="1:7">
      <c r="A206" s="139"/>
      <c r="B206" s="135"/>
      <c r="C206" s="135"/>
      <c r="D206" s="135"/>
      <c r="E206" s="135"/>
      <c r="F206" s="135"/>
      <c r="G206" s="135"/>
    </row>
    <row r="207" spans="1:7">
      <c r="A207" s="139"/>
      <c r="B207" s="135"/>
      <c r="C207" s="135"/>
      <c r="D207" s="135"/>
      <c r="E207" s="135"/>
      <c r="F207" s="135"/>
      <c r="G207" s="135"/>
    </row>
    <row r="208" spans="1:7">
      <c r="A208" s="139"/>
      <c r="B208" s="135"/>
      <c r="C208" s="135"/>
      <c r="D208" s="135"/>
      <c r="E208" s="135"/>
      <c r="F208" s="135"/>
      <c r="G208" s="135"/>
    </row>
    <row r="209" spans="1:7">
      <c r="A209" s="139"/>
      <c r="B209" s="135"/>
      <c r="C209" s="135"/>
      <c r="D209" s="135"/>
      <c r="E209" s="135"/>
      <c r="F209" s="135"/>
      <c r="G209" s="135"/>
    </row>
    <row r="210" spans="1:7">
      <c r="A210" s="139"/>
      <c r="B210" s="135"/>
      <c r="C210" s="135"/>
      <c r="D210" s="135"/>
      <c r="E210" s="135"/>
      <c r="F210" s="135"/>
      <c r="G210" s="135"/>
    </row>
    <row r="211" spans="1:7">
      <c r="A211" s="139"/>
      <c r="B211" s="135"/>
      <c r="C211" s="135"/>
      <c r="D211" s="135"/>
      <c r="E211" s="135"/>
      <c r="F211" s="135"/>
      <c r="G211" s="135"/>
    </row>
    <row r="212" spans="1:7">
      <c r="A212" s="139"/>
      <c r="B212" s="135"/>
      <c r="C212" s="135"/>
      <c r="D212" s="135"/>
      <c r="E212" s="135"/>
      <c r="F212" s="135"/>
      <c r="G212" s="135"/>
    </row>
    <row r="213" spans="1:7">
      <c r="A213" s="139"/>
      <c r="B213" s="135"/>
      <c r="C213" s="135"/>
      <c r="D213" s="135"/>
      <c r="E213" s="135"/>
      <c r="F213" s="135"/>
      <c r="G213" s="135"/>
    </row>
    <row r="214" spans="1:7">
      <c r="A214" s="139"/>
      <c r="B214" s="135"/>
      <c r="C214" s="135"/>
      <c r="D214" s="135"/>
      <c r="E214" s="135"/>
      <c r="F214" s="135"/>
      <c r="G214" s="135"/>
    </row>
    <row r="215" spans="1:7">
      <c r="A215" s="139"/>
      <c r="B215" s="135"/>
      <c r="C215" s="135"/>
      <c r="D215" s="135"/>
      <c r="E215" s="135"/>
      <c r="F215" s="135"/>
      <c r="G215" s="135"/>
    </row>
    <row r="216" spans="1:7">
      <c r="A216" s="139"/>
      <c r="B216" s="135"/>
      <c r="C216" s="135"/>
      <c r="D216" s="135"/>
      <c r="E216" s="135"/>
      <c r="F216" s="135"/>
      <c r="G216" s="135"/>
    </row>
    <row r="217" spans="1:7">
      <c r="A217" s="139"/>
      <c r="B217" s="135"/>
      <c r="C217" s="135"/>
      <c r="D217" s="135"/>
      <c r="E217" s="135"/>
      <c r="F217" s="135"/>
      <c r="G217" s="135"/>
    </row>
    <row r="218" spans="1:7">
      <c r="A218" s="139"/>
      <c r="B218" s="135"/>
      <c r="C218" s="135"/>
      <c r="D218" s="135"/>
      <c r="E218" s="135"/>
      <c r="F218" s="135"/>
      <c r="G218" s="135"/>
    </row>
    <row r="219" spans="1:7">
      <c r="A219" s="139"/>
      <c r="B219" s="135"/>
      <c r="C219" s="135"/>
      <c r="D219" s="135"/>
      <c r="E219" s="135"/>
      <c r="F219" s="135"/>
      <c r="G219" s="135"/>
    </row>
    <row r="220" spans="1:7">
      <c r="A220" s="139"/>
      <c r="B220" s="135"/>
      <c r="C220" s="135"/>
      <c r="D220" s="135"/>
      <c r="E220" s="135"/>
      <c r="F220" s="135"/>
      <c r="G220" s="135"/>
    </row>
    <row r="221" spans="1:7">
      <c r="A221" s="139"/>
      <c r="B221" s="135"/>
      <c r="C221" s="135"/>
      <c r="D221" s="135"/>
      <c r="E221" s="135"/>
      <c r="F221" s="135"/>
      <c r="G221" s="135"/>
    </row>
    <row r="222" spans="1:7">
      <c r="A222" s="139"/>
      <c r="B222" s="135"/>
      <c r="C222" s="135"/>
      <c r="D222" s="135"/>
      <c r="E222" s="135"/>
      <c r="F222" s="135"/>
      <c r="G222" s="135"/>
    </row>
    <row r="223" spans="1:7">
      <c r="A223" s="139"/>
      <c r="B223" s="135"/>
      <c r="C223" s="135"/>
      <c r="D223" s="135"/>
      <c r="E223" s="135"/>
      <c r="F223" s="135"/>
      <c r="G223" s="135"/>
    </row>
    <row r="224" spans="1:7">
      <c r="A224" s="139"/>
      <c r="B224" s="135"/>
      <c r="C224" s="135"/>
      <c r="D224" s="135"/>
      <c r="E224" s="135"/>
      <c r="F224" s="135"/>
      <c r="G224" s="135"/>
    </row>
    <row r="225" spans="1:7">
      <c r="A225" s="139"/>
      <c r="B225" s="135"/>
      <c r="C225" s="135"/>
      <c r="D225" s="135"/>
      <c r="E225" s="135"/>
      <c r="F225" s="135"/>
      <c r="G225" s="135"/>
    </row>
    <row r="226" spans="1:7">
      <c r="A226" s="139"/>
      <c r="B226" s="135"/>
      <c r="C226" s="135"/>
      <c r="D226" s="135"/>
      <c r="E226" s="135"/>
      <c r="F226" s="135"/>
      <c r="G226" s="135"/>
    </row>
    <row r="227" spans="1:7">
      <c r="A227" s="139"/>
      <c r="B227" s="135"/>
      <c r="C227" s="135"/>
      <c r="D227" s="135"/>
      <c r="E227" s="135"/>
      <c r="F227" s="135"/>
      <c r="G227" s="135"/>
    </row>
    <row r="228" spans="1:7">
      <c r="A228" s="139"/>
      <c r="B228" s="135"/>
      <c r="C228" s="135"/>
      <c r="D228" s="135"/>
      <c r="E228" s="135"/>
      <c r="F228" s="135"/>
      <c r="G228" s="135"/>
    </row>
    <row r="229" spans="1:7">
      <c r="A229" s="9"/>
      <c r="B229" s="9"/>
      <c r="C229" s="9"/>
      <c r="D229" s="9"/>
      <c r="E229" s="9"/>
      <c r="F229" s="9"/>
      <c r="G229" s="9"/>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9">
    <tabColor rgb="FFFF0000"/>
  </sheetPr>
  <dimension ref="A1:G122"/>
  <sheetViews>
    <sheetView topLeftCell="A3" workbookViewId="0">
      <selection activeCell="D24" sqref="D24"/>
    </sheetView>
  </sheetViews>
  <sheetFormatPr baseColWidth="10" defaultRowHeight="13.5"/>
  <cols>
    <col min="1" max="1" width="81.140625" bestFit="1" customWidth="1"/>
    <col min="2" max="2" width="42.5703125" bestFit="1" customWidth="1"/>
    <col min="4" max="4" width="30.42578125" bestFit="1" customWidth="1"/>
    <col min="5" max="5" width="17.140625" bestFit="1" customWidth="1"/>
    <col min="6" max="6" width="39.28515625" bestFit="1" customWidth="1"/>
  </cols>
  <sheetData>
    <row r="1" spans="1:7">
      <c r="A1" s="139" t="s">
        <v>942</v>
      </c>
      <c r="B1" s="139" t="s">
        <v>943</v>
      </c>
      <c r="C1" s="139" t="s">
        <v>944</v>
      </c>
      <c r="D1" s="139" t="s">
        <v>945</v>
      </c>
      <c r="E1" s="139" t="s">
        <v>946</v>
      </c>
      <c r="F1" s="139" t="s">
        <v>947</v>
      </c>
      <c r="G1" s="139" t="s">
        <v>948</v>
      </c>
    </row>
    <row r="2" spans="1:7" s="142" customFormat="1" ht="15">
      <c r="A2" s="141" t="s">
        <v>82</v>
      </c>
      <c r="B2" s="141"/>
      <c r="C2" s="141" t="s">
        <v>83</v>
      </c>
      <c r="D2" s="141"/>
      <c r="E2" s="141" t="s">
        <v>84</v>
      </c>
      <c r="F2" s="141"/>
      <c r="G2" s="141" t="s">
        <v>949</v>
      </c>
    </row>
    <row r="3" spans="1:7">
      <c r="A3" s="139" t="s">
        <v>85</v>
      </c>
      <c r="B3" s="139" t="s">
        <v>24</v>
      </c>
      <c r="C3" s="139" t="s">
        <v>86</v>
      </c>
      <c r="D3" s="139" t="s">
        <v>87</v>
      </c>
      <c r="E3" s="139" t="s">
        <v>88</v>
      </c>
      <c r="F3" s="139" t="s">
        <v>89</v>
      </c>
      <c r="G3" s="139" t="s">
        <v>950</v>
      </c>
    </row>
    <row r="4" spans="1:7">
      <c r="A4" s="139" t="s">
        <v>90</v>
      </c>
      <c r="B4" s="139" t="s">
        <v>91</v>
      </c>
      <c r="C4" s="139" t="s">
        <v>92</v>
      </c>
      <c r="D4" s="139" t="s">
        <v>93</v>
      </c>
      <c r="E4" s="139" t="s">
        <v>94</v>
      </c>
      <c r="F4" s="139" t="s">
        <v>95</v>
      </c>
      <c r="G4" s="139" t="s">
        <v>951</v>
      </c>
    </row>
    <row r="5" spans="1:7">
      <c r="A5" s="139" t="s">
        <v>96</v>
      </c>
      <c r="B5" s="139" t="s">
        <v>19</v>
      </c>
      <c r="C5" s="139" t="s">
        <v>97</v>
      </c>
      <c r="D5" s="139" t="s">
        <v>98</v>
      </c>
      <c r="E5" s="139" t="s">
        <v>952</v>
      </c>
      <c r="F5" s="139" t="s">
        <v>953</v>
      </c>
      <c r="G5" s="139" t="s">
        <v>954</v>
      </c>
    </row>
    <row r="6" spans="1:7">
      <c r="A6" s="139" t="s">
        <v>101</v>
      </c>
      <c r="B6" s="139" t="s">
        <v>102</v>
      </c>
      <c r="C6" s="139" t="s">
        <v>839</v>
      </c>
      <c r="D6" s="139" t="s">
        <v>778</v>
      </c>
      <c r="E6" s="139" t="s">
        <v>955</v>
      </c>
      <c r="F6" s="139" t="s">
        <v>956</v>
      </c>
      <c r="G6" s="139" t="s">
        <v>957</v>
      </c>
    </row>
    <row r="7" spans="1:7">
      <c r="A7" s="139" t="s">
        <v>106</v>
      </c>
      <c r="B7" s="139" t="s">
        <v>61</v>
      </c>
      <c r="C7" s="139" t="s">
        <v>781</v>
      </c>
      <c r="D7" s="139" t="s">
        <v>757</v>
      </c>
      <c r="E7" s="139" t="s">
        <v>958</v>
      </c>
      <c r="F7" s="139" t="s">
        <v>959</v>
      </c>
      <c r="G7" s="139" t="s">
        <v>960</v>
      </c>
    </row>
    <row r="8" spans="1:7">
      <c r="A8" s="139" t="s">
        <v>110</v>
      </c>
      <c r="B8" s="139" t="s">
        <v>16</v>
      </c>
      <c r="C8" s="139" t="s">
        <v>758</v>
      </c>
      <c r="D8" s="139" t="s">
        <v>759</v>
      </c>
      <c r="E8" s="139" t="s">
        <v>961</v>
      </c>
      <c r="F8" s="139" t="s">
        <v>962</v>
      </c>
      <c r="G8" s="139" t="s">
        <v>963</v>
      </c>
    </row>
    <row r="9" spans="1:7">
      <c r="A9" s="139" t="s">
        <v>115</v>
      </c>
      <c r="B9" s="139" t="s">
        <v>116</v>
      </c>
      <c r="C9" s="139" t="s">
        <v>99</v>
      </c>
      <c r="D9" s="139" t="s">
        <v>100</v>
      </c>
      <c r="E9" s="139" t="s">
        <v>964</v>
      </c>
      <c r="F9" s="139" t="s">
        <v>965</v>
      </c>
      <c r="G9" s="139" t="s">
        <v>966</v>
      </c>
    </row>
    <row r="10" spans="1:7">
      <c r="A10" s="139" t="s">
        <v>120</v>
      </c>
      <c r="B10" s="139" t="s">
        <v>17</v>
      </c>
      <c r="C10" s="139" t="s">
        <v>103</v>
      </c>
      <c r="D10" s="139" t="s">
        <v>104</v>
      </c>
      <c r="E10" s="139" t="s">
        <v>967</v>
      </c>
      <c r="F10" s="139" t="s">
        <v>968</v>
      </c>
      <c r="G10" s="139" t="s">
        <v>969</v>
      </c>
    </row>
    <row r="11" spans="1:7">
      <c r="A11" s="139" t="s">
        <v>124</v>
      </c>
      <c r="B11" s="139" t="s">
        <v>27</v>
      </c>
      <c r="C11" s="139" t="s">
        <v>792</v>
      </c>
      <c r="D11" s="139" t="s">
        <v>764</v>
      </c>
      <c r="E11" s="139" t="s">
        <v>970</v>
      </c>
      <c r="F11" s="139" t="s">
        <v>971</v>
      </c>
      <c r="G11" s="139" t="s">
        <v>972</v>
      </c>
    </row>
    <row r="12" spans="1:7">
      <c r="A12" s="139" t="s">
        <v>2908</v>
      </c>
      <c r="B12" s="139" t="s">
        <v>2909</v>
      </c>
      <c r="C12" s="139" t="s">
        <v>107</v>
      </c>
      <c r="D12" s="139" t="s">
        <v>108</v>
      </c>
      <c r="E12" s="139" t="s">
        <v>973</v>
      </c>
      <c r="F12" s="139" t="s">
        <v>974</v>
      </c>
      <c r="G12" s="139" t="s">
        <v>975</v>
      </c>
    </row>
    <row r="13" spans="1:7">
      <c r="A13" s="139" t="s">
        <v>725</v>
      </c>
      <c r="B13" s="139" t="s">
        <v>726</v>
      </c>
      <c r="C13" s="139" t="s">
        <v>385</v>
      </c>
      <c r="D13" s="139"/>
      <c r="E13" s="139" t="s">
        <v>105</v>
      </c>
      <c r="F13" s="139"/>
      <c r="G13" s="139" t="s">
        <v>976</v>
      </c>
    </row>
    <row r="14" spans="1:7">
      <c r="A14" s="139" t="s">
        <v>129</v>
      </c>
      <c r="B14" s="139" t="s">
        <v>130</v>
      </c>
      <c r="C14" s="139" t="s">
        <v>111</v>
      </c>
      <c r="D14" s="139" t="s">
        <v>112</v>
      </c>
      <c r="E14" s="139" t="s">
        <v>58</v>
      </c>
      <c r="F14" s="139" t="s">
        <v>109</v>
      </c>
      <c r="G14" s="139" t="s">
        <v>977</v>
      </c>
    </row>
    <row r="15" spans="1:7">
      <c r="A15" s="139" t="s">
        <v>135</v>
      </c>
      <c r="B15" s="139" t="s">
        <v>136</v>
      </c>
      <c r="C15" s="139" t="s">
        <v>117</v>
      </c>
      <c r="D15" s="139" t="s">
        <v>118</v>
      </c>
      <c r="E15" s="139" t="s">
        <v>978</v>
      </c>
      <c r="F15" s="139" t="s">
        <v>979</v>
      </c>
      <c r="G15" s="139" t="s">
        <v>980</v>
      </c>
    </row>
    <row r="16" spans="1:7">
      <c r="A16" s="139" t="s">
        <v>376</v>
      </c>
      <c r="B16" s="139" t="s">
        <v>141</v>
      </c>
      <c r="C16" s="139" t="s">
        <v>121</v>
      </c>
      <c r="D16" s="139" t="s">
        <v>122</v>
      </c>
      <c r="E16" s="139" t="s">
        <v>981</v>
      </c>
      <c r="F16" s="139" t="s">
        <v>982</v>
      </c>
      <c r="G16" s="139" t="s">
        <v>983</v>
      </c>
    </row>
    <row r="17" spans="1:7">
      <c r="A17" s="139" t="s">
        <v>146</v>
      </c>
      <c r="B17" s="139" t="s">
        <v>368</v>
      </c>
      <c r="C17" s="139" t="s">
        <v>113</v>
      </c>
      <c r="D17" s="139" t="s">
        <v>114</v>
      </c>
      <c r="E17" s="139" t="s">
        <v>984</v>
      </c>
      <c r="F17" s="139" t="s">
        <v>985</v>
      </c>
      <c r="G17" s="139" t="s">
        <v>986</v>
      </c>
    </row>
    <row r="18" spans="1:7">
      <c r="A18" s="139" t="s">
        <v>367</v>
      </c>
      <c r="B18" s="139" t="s">
        <v>369</v>
      </c>
      <c r="C18" s="139" t="s">
        <v>125</v>
      </c>
      <c r="D18" s="139" t="s">
        <v>126</v>
      </c>
      <c r="E18" s="139" t="s">
        <v>987</v>
      </c>
      <c r="F18" s="139" t="s">
        <v>988</v>
      </c>
      <c r="G18" s="139" t="s">
        <v>989</v>
      </c>
    </row>
    <row r="19" spans="1:7">
      <c r="A19" s="139" t="s">
        <v>727</v>
      </c>
      <c r="B19" s="139" t="s">
        <v>728</v>
      </c>
      <c r="C19" s="139" t="s">
        <v>131</v>
      </c>
      <c r="D19" s="139" t="s">
        <v>132</v>
      </c>
      <c r="E19" s="139" t="s">
        <v>990</v>
      </c>
      <c r="F19" s="139" t="s">
        <v>991</v>
      </c>
      <c r="G19" s="139" t="s">
        <v>992</v>
      </c>
    </row>
    <row r="20" spans="1:7">
      <c r="A20" s="139" t="s">
        <v>151</v>
      </c>
      <c r="B20" s="139" t="s">
        <v>21</v>
      </c>
      <c r="C20" s="139" t="s">
        <v>127</v>
      </c>
      <c r="D20" s="139" t="s">
        <v>128</v>
      </c>
      <c r="E20" s="139" t="s">
        <v>993</v>
      </c>
      <c r="F20" s="139" t="s">
        <v>994</v>
      </c>
      <c r="G20" s="139" t="s">
        <v>995</v>
      </c>
    </row>
    <row r="21" spans="1:7">
      <c r="A21" s="139" t="s">
        <v>723</v>
      </c>
      <c r="B21" s="139" t="s">
        <v>724</v>
      </c>
      <c r="C21" s="139" t="s">
        <v>784</v>
      </c>
      <c r="D21" s="139" t="s">
        <v>785</v>
      </c>
      <c r="E21" s="139" t="s">
        <v>996</v>
      </c>
      <c r="F21" s="139" t="s">
        <v>997</v>
      </c>
      <c r="G21" s="139" t="s">
        <v>998</v>
      </c>
    </row>
    <row r="22" spans="1:7">
      <c r="A22" s="139" t="s">
        <v>156</v>
      </c>
      <c r="B22" s="139" t="s">
        <v>157</v>
      </c>
      <c r="C22" s="139" t="s">
        <v>760</v>
      </c>
      <c r="D22" s="139" t="s">
        <v>761</v>
      </c>
      <c r="E22" s="139" t="s">
        <v>999</v>
      </c>
      <c r="F22" s="139" t="s">
        <v>1000</v>
      </c>
      <c r="G22" s="139" t="s">
        <v>1001</v>
      </c>
    </row>
    <row r="23" spans="1:7">
      <c r="A23" s="139" t="s">
        <v>162</v>
      </c>
      <c r="B23" s="139" t="s">
        <v>50</v>
      </c>
      <c r="C23" s="139" t="s">
        <v>794</v>
      </c>
      <c r="D23" s="139" t="s">
        <v>795</v>
      </c>
      <c r="E23" s="139" t="s">
        <v>1002</v>
      </c>
      <c r="F23" s="139" t="s">
        <v>1003</v>
      </c>
      <c r="G23" s="139" t="s">
        <v>1004</v>
      </c>
    </row>
    <row r="24" spans="1:7">
      <c r="A24" s="139" t="s">
        <v>167</v>
      </c>
      <c r="B24" s="139" t="s">
        <v>25</v>
      </c>
      <c r="C24" s="139" t="s">
        <v>840</v>
      </c>
      <c r="D24" s="139" t="s">
        <v>754</v>
      </c>
      <c r="E24" s="139" t="s">
        <v>1005</v>
      </c>
      <c r="F24" s="139" t="s">
        <v>1006</v>
      </c>
      <c r="G24" s="139" t="s">
        <v>1007</v>
      </c>
    </row>
    <row r="25" spans="1:7">
      <c r="A25" s="139" t="s">
        <v>831</v>
      </c>
      <c r="B25" s="139" t="s">
        <v>832</v>
      </c>
      <c r="C25" s="139" t="s">
        <v>768</v>
      </c>
      <c r="D25" s="139" t="s">
        <v>769</v>
      </c>
      <c r="E25" s="139" t="s">
        <v>1008</v>
      </c>
      <c r="F25" s="139" t="s">
        <v>1009</v>
      </c>
      <c r="G25" s="139" t="s">
        <v>1010</v>
      </c>
    </row>
    <row r="26" spans="1:7">
      <c r="A26" s="139" t="s">
        <v>702</v>
      </c>
      <c r="B26" s="139" t="s">
        <v>703</v>
      </c>
      <c r="C26" s="139" t="s">
        <v>137</v>
      </c>
      <c r="D26" s="139" t="s">
        <v>138</v>
      </c>
      <c r="E26" s="139" t="s">
        <v>119</v>
      </c>
      <c r="F26" s="139" t="s">
        <v>1011</v>
      </c>
      <c r="G26" s="139" t="s">
        <v>1012</v>
      </c>
    </row>
    <row r="27" spans="1:7">
      <c r="A27" s="139" t="s">
        <v>171</v>
      </c>
      <c r="B27" s="139" t="s">
        <v>324</v>
      </c>
      <c r="C27" s="139" t="s">
        <v>142</v>
      </c>
      <c r="D27" s="139" t="s">
        <v>143</v>
      </c>
      <c r="E27" s="139" t="s">
        <v>123</v>
      </c>
      <c r="F27" s="139"/>
      <c r="G27" s="139" t="s">
        <v>1013</v>
      </c>
    </row>
    <row r="28" spans="1:7">
      <c r="A28" s="139" t="s">
        <v>176</v>
      </c>
      <c r="B28" s="139" t="s">
        <v>323</v>
      </c>
      <c r="C28" s="139" t="s">
        <v>147</v>
      </c>
      <c r="D28" s="139" t="s">
        <v>148</v>
      </c>
      <c r="E28" s="139" t="s">
        <v>1014</v>
      </c>
      <c r="F28" s="139" t="s">
        <v>1015</v>
      </c>
      <c r="G28" s="139" t="s">
        <v>1016</v>
      </c>
    </row>
    <row r="29" spans="1:7">
      <c r="A29" s="139" t="s">
        <v>181</v>
      </c>
      <c r="B29" s="139" t="s">
        <v>325</v>
      </c>
      <c r="C29" s="139" t="s">
        <v>152</v>
      </c>
      <c r="D29" s="139" t="s">
        <v>153</v>
      </c>
      <c r="E29" s="139" t="s">
        <v>1017</v>
      </c>
      <c r="F29" s="139" t="s">
        <v>1018</v>
      </c>
      <c r="G29" s="139" t="s">
        <v>1019</v>
      </c>
    </row>
    <row r="30" spans="1:7">
      <c r="A30" s="139" t="s">
        <v>186</v>
      </c>
      <c r="B30" s="139" t="s">
        <v>366</v>
      </c>
      <c r="C30" s="139" t="s">
        <v>158</v>
      </c>
      <c r="D30" s="139" t="s">
        <v>159</v>
      </c>
      <c r="E30" s="139" t="s">
        <v>133</v>
      </c>
      <c r="F30" s="139" t="s">
        <v>134</v>
      </c>
      <c r="G30" s="139" t="s">
        <v>1020</v>
      </c>
    </row>
    <row r="31" spans="1:7">
      <c r="A31" s="139" t="s">
        <v>191</v>
      </c>
      <c r="B31" s="139" t="s">
        <v>326</v>
      </c>
      <c r="C31" s="139" t="s">
        <v>163</v>
      </c>
      <c r="D31" s="139" t="s">
        <v>164</v>
      </c>
      <c r="E31" s="139" t="s">
        <v>1021</v>
      </c>
      <c r="F31" s="139" t="s">
        <v>1022</v>
      </c>
      <c r="G31" s="139" t="s">
        <v>1023</v>
      </c>
    </row>
    <row r="32" spans="1:7">
      <c r="A32" s="139" t="s">
        <v>196</v>
      </c>
      <c r="B32" s="139" t="s">
        <v>327</v>
      </c>
      <c r="C32" s="139" t="s">
        <v>168</v>
      </c>
      <c r="D32" s="139" t="s">
        <v>7</v>
      </c>
      <c r="E32" s="139" t="s">
        <v>139</v>
      </c>
      <c r="F32" s="139" t="s">
        <v>140</v>
      </c>
      <c r="G32" s="139" t="s">
        <v>1024</v>
      </c>
    </row>
    <row r="33" spans="1:7">
      <c r="A33" s="139" t="s">
        <v>200</v>
      </c>
      <c r="B33" s="139" t="s">
        <v>201</v>
      </c>
      <c r="C33" s="139" t="s">
        <v>695</v>
      </c>
      <c r="D33" s="139" t="s">
        <v>696</v>
      </c>
      <c r="E33" s="139" t="s">
        <v>1025</v>
      </c>
      <c r="F33" s="139" t="s">
        <v>1026</v>
      </c>
      <c r="G33" s="139" t="s">
        <v>1027</v>
      </c>
    </row>
    <row r="34" spans="1:7">
      <c r="A34" s="139" t="s">
        <v>205</v>
      </c>
      <c r="B34" s="139" t="s">
        <v>18</v>
      </c>
      <c r="C34" s="139" t="s">
        <v>172</v>
      </c>
      <c r="D34" s="139" t="s">
        <v>173</v>
      </c>
      <c r="E34" s="139" t="s">
        <v>1028</v>
      </c>
      <c r="F34" s="139" t="s">
        <v>1029</v>
      </c>
      <c r="G34" s="139" t="s">
        <v>1030</v>
      </c>
    </row>
    <row r="35" spans="1:7">
      <c r="A35" s="139" t="s">
        <v>209</v>
      </c>
      <c r="B35" s="139" t="s">
        <v>328</v>
      </c>
      <c r="C35" s="139" t="s">
        <v>177</v>
      </c>
      <c r="D35" s="139" t="s">
        <v>178</v>
      </c>
      <c r="E35" s="139" t="s">
        <v>1031</v>
      </c>
      <c r="F35" s="139" t="s">
        <v>1032</v>
      </c>
      <c r="G35" s="139" t="s">
        <v>1033</v>
      </c>
    </row>
    <row r="36" spans="1:7">
      <c r="A36" s="139" t="s">
        <v>374</v>
      </c>
      <c r="B36" s="139" t="s">
        <v>926</v>
      </c>
      <c r="C36" s="139" t="s">
        <v>762</v>
      </c>
      <c r="D36" s="139" t="s">
        <v>763</v>
      </c>
      <c r="E36" s="139" t="s">
        <v>1034</v>
      </c>
      <c r="F36" s="139" t="s">
        <v>1035</v>
      </c>
      <c r="G36" s="139" t="s">
        <v>1036</v>
      </c>
    </row>
    <row r="37" spans="1:7">
      <c r="A37" s="139" t="s">
        <v>221</v>
      </c>
      <c r="B37" s="139" t="s">
        <v>222</v>
      </c>
      <c r="C37" s="139" t="s">
        <v>779</v>
      </c>
      <c r="D37" s="139" t="s">
        <v>780</v>
      </c>
      <c r="E37" s="139" t="s">
        <v>1037</v>
      </c>
      <c r="F37" s="139" t="s">
        <v>1038</v>
      </c>
      <c r="G37" s="139" t="s">
        <v>1039</v>
      </c>
    </row>
    <row r="38" spans="1:7">
      <c r="A38" s="139" t="s">
        <v>227</v>
      </c>
      <c r="B38" s="139" t="s">
        <v>26</v>
      </c>
      <c r="C38" s="139" t="s">
        <v>182</v>
      </c>
      <c r="D38" s="139" t="s">
        <v>183</v>
      </c>
      <c r="E38" s="139" t="s">
        <v>144</v>
      </c>
      <c r="F38" s="139" t="s">
        <v>145</v>
      </c>
      <c r="G38" s="139" t="s">
        <v>1040</v>
      </c>
    </row>
    <row r="39" spans="1:7">
      <c r="A39" s="139" t="s">
        <v>232</v>
      </c>
      <c r="B39" s="139" t="s">
        <v>67</v>
      </c>
      <c r="C39" s="139" t="s">
        <v>187</v>
      </c>
      <c r="D39" s="139" t="s">
        <v>188</v>
      </c>
      <c r="E39" s="139" t="s">
        <v>149</v>
      </c>
      <c r="F39" s="139" t="s">
        <v>150</v>
      </c>
      <c r="G39" s="139"/>
    </row>
    <row r="40" spans="1:7">
      <c r="A40" s="139" t="s">
        <v>237</v>
      </c>
      <c r="B40" s="139" t="s">
        <v>238</v>
      </c>
      <c r="C40" s="139" t="s">
        <v>192</v>
      </c>
      <c r="D40" s="139" t="s">
        <v>193</v>
      </c>
      <c r="E40" s="139" t="s">
        <v>154</v>
      </c>
      <c r="F40" s="139" t="s">
        <v>155</v>
      </c>
      <c r="G40" s="139"/>
    </row>
    <row r="41" spans="1:7">
      <c r="A41" s="139" t="s">
        <v>243</v>
      </c>
      <c r="B41" s="139" t="s">
        <v>30</v>
      </c>
      <c r="C41" s="139" t="s">
        <v>197</v>
      </c>
      <c r="D41" s="139" t="s">
        <v>198</v>
      </c>
      <c r="E41" s="139" t="s">
        <v>1041</v>
      </c>
      <c r="F41" s="139" t="s">
        <v>1042</v>
      </c>
      <c r="G41" s="139"/>
    </row>
    <row r="42" spans="1:7">
      <c r="A42" s="139" t="s">
        <v>248</v>
      </c>
      <c r="B42" s="139" t="s">
        <v>249</v>
      </c>
      <c r="C42" s="139" t="s">
        <v>841</v>
      </c>
      <c r="D42" s="139" t="s">
        <v>775</v>
      </c>
      <c r="E42" s="139" t="s">
        <v>1043</v>
      </c>
      <c r="F42" s="139" t="s">
        <v>1044</v>
      </c>
      <c r="G42" s="139"/>
    </row>
    <row r="43" spans="1:7">
      <c r="A43" s="139" t="s">
        <v>254</v>
      </c>
      <c r="B43" s="139" t="s">
        <v>255</v>
      </c>
      <c r="C43" s="139" t="s">
        <v>202</v>
      </c>
      <c r="D43" s="139" t="s">
        <v>203</v>
      </c>
      <c r="E43" s="139" t="s">
        <v>1045</v>
      </c>
      <c r="F43" s="139" t="s">
        <v>1046</v>
      </c>
      <c r="G43" s="139"/>
    </row>
    <row r="44" spans="1:7">
      <c r="A44" s="139" t="s">
        <v>258</v>
      </c>
      <c r="B44" s="139" t="s">
        <v>66</v>
      </c>
      <c r="C44" s="139" t="s">
        <v>206</v>
      </c>
      <c r="D44" s="139" t="s">
        <v>207</v>
      </c>
      <c r="E44" s="139" t="s">
        <v>160</v>
      </c>
      <c r="F44" s="139" t="s">
        <v>161</v>
      </c>
      <c r="G44" s="139"/>
    </row>
    <row r="45" spans="1:7">
      <c r="A45" s="139" t="s">
        <v>261</v>
      </c>
      <c r="B45" s="139" t="s">
        <v>69</v>
      </c>
      <c r="C45" s="139" t="s">
        <v>786</v>
      </c>
      <c r="D45" s="139" t="s">
        <v>787</v>
      </c>
      <c r="E45" s="139" t="s">
        <v>1047</v>
      </c>
      <c r="F45" s="139" t="s">
        <v>1048</v>
      </c>
      <c r="G45" s="139"/>
    </row>
    <row r="46" spans="1:7">
      <c r="A46" s="139" t="s">
        <v>833</v>
      </c>
      <c r="B46" s="139" t="s">
        <v>849</v>
      </c>
      <c r="C46" s="139" t="s">
        <v>210</v>
      </c>
      <c r="D46" s="139" t="s">
        <v>211</v>
      </c>
      <c r="E46" s="139" t="s">
        <v>1049</v>
      </c>
      <c r="F46" s="139" t="s">
        <v>1050</v>
      </c>
      <c r="G46" s="139"/>
    </row>
    <row r="47" spans="1:7">
      <c r="A47" s="139" t="s">
        <v>264</v>
      </c>
      <c r="B47" s="139" t="s">
        <v>65</v>
      </c>
      <c r="C47" s="139" t="s">
        <v>213</v>
      </c>
      <c r="D47" s="139" t="s">
        <v>214</v>
      </c>
      <c r="E47" s="139" t="s">
        <v>1051</v>
      </c>
      <c r="F47" s="139" t="s">
        <v>1052</v>
      </c>
      <c r="G47" s="139"/>
    </row>
    <row r="48" spans="1:7">
      <c r="A48" s="139" t="s">
        <v>267</v>
      </c>
      <c r="B48" s="139" t="s">
        <v>68</v>
      </c>
      <c r="C48" s="139" t="s">
        <v>217</v>
      </c>
      <c r="D48" s="139" t="s">
        <v>218</v>
      </c>
      <c r="E48" s="139" t="s">
        <v>1053</v>
      </c>
      <c r="F48" s="139" t="s">
        <v>1054</v>
      </c>
      <c r="G48" s="139"/>
    </row>
    <row r="49" spans="1:7">
      <c r="A49" s="139" t="s">
        <v>269</v>
      </c>
      <c r="B49" s="139" t="s">
        <v>23</v>
      </c>
      <c r="C49" s="139" t="s">
        <v>793</v>
      </c>
      <c r="D49" s="139" t="s">
        <v>765</v>
      </c>
      <c r="E49" s="139" t="s">
        <v>1055</v>
      </c>
      <c r="F49" s="139" t="s">
        <v>1056</v>
      </c>
      <c r="G49" s="139"/>
    </row>
    <row r="50" spans="1:7">
      <c r="A50" s="139" t="s">
        <v>719</v>
      </c>
      <c r="B50" s="139" t="s">
        <v>720</v>
      </c>
      <c r="C50" s="139" t="s">
        <v>766</v>
      </c>
      <c r="D50" s="139" t="s">
        <v>767</v>
      </c>
      <c r="E50" s="139" t="s">
        <v>1057</v>
      </c>
      <c r="F50" s="139" t="s">
        <v>1058</v>
      </c>
      <c r="G50" s="139"/>
    </row>
    <row r="51" spans="1:7">
      <c r="A51" s="139" t="s">
        <v>272</v>
      </c>
      <c r="B51" s="139" t="s">
        <v>31</v>
      </c>
      <c r="C51" s="139" t="s">
        <v>223</v>
      </c>
      <c r="D51" s="139" t="s">
        <v>224</v>
      </c>
      <c r="E51" s="139" t="s">
        <v>1059</v>
      </c>
      <c r="F51" s="139" t="s">
        <v>1060</v>
      </c>
      <c r="G51" s="139"/>
    </row>
    <row r="52" spans="1:7">
      <c r="A52" s="139" t="s">
        <v>275</v>
      </c>
      <c r="B52" s="139" t="s">
        <v>276</v>
      </c>
      <c r="C52" s="139" t="s">
        <v>228</v>
      </c>
      <c r="D52" s="139" t="s">
        <v>229</v>
      </c>
      <c r="E52" s="139" t="s">
        <v>772</v>
      </c>
      <c r="F52" s="139" t="s">
        <v>773</v>
      </c>
      <c r="G52" s="139"/>
    </row>
    <row r="53" spans="1:7">
      <c r="A53" s="139" t="s">
        <v>927</v>
      </c>
      <c r="B53" s="139" t="s">
        <v>928</v>
      </c>
      <c r="C53" s="139" t="s">
        <v>842</v>
      </c>
      <c r="D53" s="139" t="s">
        <v>774</v>
      </c>
      <c r="E53" s="139" t="s">
        <v>857</v>
      </c>
      <c r="F53" s="139" t="s">
        <v>858</v>
      </c>
      <c r="G53" s="139"/>
    </row>
    <row r="54" spans="1:7">
      <c r="A54" s="139" t="s">
        <v>821</v>
      </c>
      <c r="B54" s="139" t="s">
        <v>834</v>
      </c>
      <c r="C54" s="139" t="s">
        <v>843</v>
      </c>
      <c r="D54" s="139" t="s">
        <v>753</v>
      </c>
      <c r="E54" s="139" t="s">
        <v>165</v>
      </c>
      <c r="F54" s="139" t="s">
        <v>166</v>
      </c>
      <c r="G54" s="139"/>
    </row>
    <row r="55" spans="1:7">
      <c r="A55" s="139" t="s">
        <v>279</v>
      </c>
      <c r="B55" s="139" t="s">
        <v>29</v>
      </c>
      <c r="C55" s="139" t="s">
        <v>233</v>
      </c>
      <c r="D55" s="139" t="s">
        <v>234</v>
      </c>
      <c r="E55" s="139" t="s">
        <v>169</v>
      </c>
      <c r="F55" s="139" t="s">
        <v>170</v>
      </c>
      <c r="G55" s="139"/>
    </row>
    <row r="56" spans="1:7">
      <c r="A56" s="139" t="s">
        <v>282</v>
      </c>
      <c r="B56" s="139" t="s">
        <v>52</v>
      </c>
      <c r="C56" s="139" t="s">
        <v>239</v>
      </c>
      <c r="D56" s="139" t="s">
        <v>240</v>
      </c>
      <c r="E56" s="139" t="s">
        <v>717</v>
      </c>
      <c r="F56" s="139" t="s">
        <v>718</v>
      </c>
      <c r="G56" s="139"/>
    </row>
    <row r="57" spans="1:7">
      <c r="A57" s="139" t="s">
        <v>929</v>
      </c>
      <c r="B57" s="139" t="s">
        <v>930</v>
      </c>
      <c r="C57" s="139" t="s">
        <v>244</v>
      </c>
      <c r="D57" s="139" t="s">
        <v>245</v>
      </c>
      <c r="E57" s="139" t="s">
        <v>174</v>
      </c>
      <c r="F57" s="139" t="s">
        <v>175</v>
      </c>
      <c r="G57" s="139"/>
    </row>
    <row r="58" spans="1:7">
      <c r="A58" s="139" t="s">
        <v>285</v>
      </c>
      <c r="B58" s="139" t="s">
        <v>20</v>
      </c>
      <c r="C58" s="139" t="s">
        <v>250</v>
      </c>
      <c r="D58" s="139" t="s">
        <v>251</v>
      </c>
      <c r="E58" s="139" t="s">
        <v>1061</v>
      </c>
      <c r="F58" s="139" t="s">
        <v>1062</v>
      </c>
      <c r="G58" s="139"/>
    </row>
    <row r="59" spans="1:7">
      <c r="A59" s="139" t="s">
        <v>287</v>
      </c>
      <c r="B59" s="139" t="s">
        <v>329</v>
      </c>
      <c r="C59" s="139" t="s">
        <v>782</v>
      </c>
      <c r="D59" s="139" t="s">
        <v>783</v>
      </c>
      <c r="E59" s="139" t="s">
        <v>179</v>
      </c>
      <c r="F59" s="139" t="s">
        <v>180</v>
      </c>
      <c r="G59" s="139"/>
    </row>
    <row r="60" spans="1:7">
      <c r="A60" s="139" t="s">
        <v>810</v>
      </c>
      <c r="B60" s="139" t="s">
        <v>746</v>
      </c>
      <c r="C60" s="139" t="s">
        <v>755</v>
      </c>
      <c r="D60" s="139" t="s">
        <v>756</v>
      </c>
      <c r="E60" s="139" t="s">
        <v>184</v>
      </c>
      <c r="F60" s="139" t="s">
        <v>185</v>
      </c>
      <c r="G60" s="139"/>
    </row>
    <row r="61" spans="1:7">
      <c r="A61" s="139" t="s">
        <v>480</v>
      </c>
      <c r="B61" s="139" t="s">
        <v>481</v>
      </c>
      <c r="C61" s="139"/>
      <c r="D61" s="139"/>
      <c r="E61" s="139" t="s">
        <v>189</v>
      </c>
      <c r="F61" s="139" t="s">
        <v>190</v>
      </c>
      <c r="G61" s="139"/>
    </row>
    <row r="62" spans="1:7">
      <c r="A62" s="139" t="s">
        <v>851</v>
      </c>
      <c r="B62" s="139" t="s">
        <v>852</v>
      </c>
      <c r="C62" s="139"/>
      <c r="D62" s="139"/>
      <c r="E62" s="139" t="s">
        <v>1063</v>
      </c>
      <c r="F62" s="139" t="s">
        <v>1064</v>
      </c>
      <c r="G62" s="139"/>
    </row>
    <row r="63" spans="1:7">
      <c r="A63" s="139" t="s">
        <v>931</v>
      </c>
      <c r="B63" s="139" t="s">
        <v>932</v>
      </c>
      <c r="C63" s="139"/>
      <c r="D63" s="139"/>
      <c r="E63" s="139" t="s">
        <v>194</v>
      </c>
      <c r="F63" s="139" t="s">
        <v>195</v>
      </c>
      <c r="G63" s="139"/>
    </row>
    <row r="64" spans="1:7">
      <c r="A64" s="139" t="s">
        <v>290</v>
      </c>
      <c r="B64" s="139" t="s">
        <v>933</v>
      </c>
      <c r="C64" s="139"/>
      <c r="D64" s="139"/>
      <c r="E64" s="139" t="s">
        <v>1065</v>
      </c>
      <c r="F64" s="139" t="s">
        <v>1066</v>
      </c>
      <c r="G64" s="139"/>
    </row>
    <row r="65" spans="1:7">
      <c r="A65" s="139"/>
      <c r="B65" s="139"/>
      <c r="C65" s="139"/>
      <c r="D65" s="139"/>
      <c r="E65" s="139" t="s">
        <v>1067</v>
      </c>
      <c r="F65" s="139" t="s">
        <v>1068</v>
      </c>
      <c r="G65" s="139"/>
    </row>
    <row r="66" spans="1:7">
      <c r="A66" s="139" t="s">
        <v>295</v>
      </c>
      <c r="B66" s="139" t="s">
        <v>732</v>
      </c>
      <c r="C66" s="139"/>
      <c r="D66" s="139"/>
      <c r="E66" s="139" t="s">
        <v>199</v>
      </c>
      <c r="F66" s="139"/>
      <c r="G66" s="139"/>
    </row>
    <row r="67" spans="1:7">
      <c r="A67" s="139"/>
      <c r="B67" s="139"/>
      <c r="C67" s="139"/>
      <c r="D67" s="139"/>
      <c r="E67" s="139" t="s">
        <v>204</v>
      </c>
      <c r="F67" s="139"/>
      <c r="G67" s="139"/>
    </row>
    <row r="68" spans="1:7">
      <c r="A68" s="139"/>
      <c r="B68" s="139"/>
      <c r="C68" s="139"/>
      <c r="D68" s="139"/>
      <c r="E68" s="139" t="s">
        <v>208</v>
      </c>
      <c r="F68" s="139"/>
      <c r="G68" s="139"/>
    </row>
    <row r="69" spans="1:7">
      <c r="A69" s="139"/>
      <c r="B69" s="139"/>
      <c r="C69" s="139"/>
      <c r="D69" s="139"/>
      <c r="E69" s="139" t="s">
        <v>790</v>
      </c>
      <c r="F69" s="139" t="s">
        <v>791</v>
      </c>
      <c r="G69" s="139"/>
    </row>
    <row r="70" spans="1:7">
      <c r="A70" s="139"/>
      <c r="B70" s="139"/>
      <c r="C70" s="139"/>
      <c r="D70" s="139"/>
      <c r="E70" s="139" t="s">
        <v>788</v>
      </c>
      <c r="F70" s="139" t="s">
        <v>789</v>
      </c>
      <c r="G70" s="139"/>
    </row>
    <row r="71" spans="1:7">
      <c r="A71" s="139" t="s">
        <v>322</v>
      </c>
      <c r="B71" s="139"/>
      <c r="C71" s="139"/>
      <c r="D71" s="139"/>
      <c r="E71" s="139" t="s">
        <v>859</v>
      </c>
      <c r="F71" s="139" t="s">
        <v>860</v>
      </c>
      <c r="G71" s="139"/>
    </row>
    <row r="72" spans="1:7">
      <c r="A72" s="139"/>
      <c r="B72" s="139"/>
      <c r="C72" s="139"/>
      <c r="D72" s="139"/>
      <c r="E72" s="139" t="s">
        <v>212</v>
      </c>
      <c r="F72" s="139"/>
      <c r="G72" s="139"/>
    </row>
    <row r="73" spans="1:7">
      <c r="A73" s="139"/>
      <c r="B73" s="139"/>
      <c r="C73" s="139"/>
      <c r="D73" s="139"/>
      <c r="E73" s="139" t="s">
        <v>215</v>
      </c>
      <c r="F73" s="139" t="s">
        <v>216</v>
      </c>
      <c r="G73" s="139"/>
    </row>
    <row r="74" spans="1:7">
      <c r="A74" s="139"/>
      <c r="B74" s="139"/>
      <c r="C74" s="139"/>
      <c r="D74" s="139"/>
      <c r="E74" s="139" t="s">
        <v>1069</v>
      </c>
      <c r="F74" s="139" t="s">
        <v>1070</v>
      </c>
      <c r="G74" s="139"/>
    </row>
    <row r="75" spans="1:7">
      <c r="A75" s="139"/>
      <c r="B75" s="139"/>
      <c r="C75" s="139"/>
      <c r="D75" s="139"/>
      <c r="E75" s="139" t="s">
        <v>219</v>
      </c>
      <c r="F75" s="139" t="s">
        <v>220</v>
      </c>
      <c r="G75" s="139"/>
    </row>
    <row r="76" spans="1:7">
      <c r="A76" s="139"/>
      <c r="B76" s="139"/>
      <c r="C76" s="139"/>
      <c r="D76" s="139"/>
      <c r="E76" s="139" t="s">
        <v>1071</v>
      </c>
      <c r="F76" s="139" t="s">
        <v>1072</v>
      </c>
      <c r="G76" s="139"/>
    </row>
    <row r="77" spans="1:7">
      <c r="A77" s="139"/>
      <c r="B77" s="139"/>
      <c r="C77" s="139"/>
      <c r="D77" s="139"/>
      <c r="E77" s="139" t="s">
        <v>225</v>
      </c>
      <c r="F77" s="139" t="s">
        <v>226</v>
      </c>
      <c r="G77" s="139"/>
    </row>
    <row r="78" spans="1:7">
      <c r="A78" s="139"/>
      <c r="B78" s="139"/>
      <c r="C78" s="139"/>
      <c r="D78" s="139"/>
      <c r="E78" s="139" t="s">
        <v>230</v>
      </c>
      <c r="F78" s="139" t="s">
        <v>231</v>
      </c>
      <c r="G78" s="139"/>
    </row>
    <row r="79" spans="1:7">
      <c r="A79" s="139"/>
      <c r="B79" s="139"/>
      <c r="C79" s="139"/>
      <c r="D79" s="139"/>
      <c r="E79" s="139" t="s">
        <v>235</v>
      </c>
      <c r="F79" s="139" t="s">
        <v>236</v>
      </c>
      <c r="G79" s="139"/>
    </row>
    <row r="80" spans="1:7">
      <c r="A80" s="139"/>
      <c r="B80" s="139"/>
      <c r="C80" s="139"/>
      <c r="D80" s="139"/>
      <c r="E80" s="139" t="s">
        <v>241</v>
      </c>
      <c r="F80" s="139" t="s">
        <v>242</v>
      </c>
      <c r="G80" s="139"/>
    </row>
    <row r="81" spans="1:7">
      <c r="A81" s="139"/>
      <c r="B81" s="139"/>
      <c r="C81" s="139"/>
      <c r="D81" s="139"/>
      <c r="E81" s="139" t="s">
        <v>246</v>
      </c>
      <c r="F81" s="139" t="s">
        <v>247</v>
      </c>
      <c r="G81" s="139"/>
    </row>
    <row r="82" spans="1:7">
      <c r="A82" s="139"/>
      <c r="B82" s="139"/>
      <c r="C82" s="139"/>
      <c r="D82" s="139"/>
      <c r="E82" s="139" t="s">
        <v>1073</v>
      </c>
      <c r="F82" s="139" t="s">
        <v>1074</v>
      </c>
      <c r="G82" s="139"/>
    </row>
    <row r="83" spans="1:7">
      <c r="A83" s="139"/>
      <c r="B83" s="139"/>
      <c r="C83" s="139"/>
      <c r="D83" s="139"/>
      <c r="E83" s="139" t="s">
        <v>1075</v>
      </c>
      <c r="F83" s="139" t="s">
        <v>1076</v>
      </c>
      <c r="G83" s="139"/>
    </row>
    <row r="84" spans="1:7">
      <c r="A84" s="139"/>
      <c r="B84" s="139"/>
      <c r="C84" s="139"/>
      <c r="D84" s="139"/>
      <c r="E84" s="139" t="s">
        <v>1077</v>
      </c>
      <c r="F84" s="139" t="s">
        <v>1078</v>
      </c>
      <c r="G84" s="139"/>
    </row>
    <row r="85" spans="1:7">
      <c r="A85" s="139"/>
      <c r="B85" s="139"/>
      <c r="C85" s="139"/>
      <c r="D85" s="139"/>
      <c r="E85" s="139" t="s">
        <v>1079</v>
      </c>
      <c r="F85" s="139" t="s">
        <v>1080</v>
      </c>
      <c r="G85" s="139"/>
    </row>
    <row r="86" spans="1:7">
      <c r="A86" s="139"/>
      <c r="B86" s="139"/>
      <c r="C86" s="139"/>
      <c r="D86" s="139"/>
      <c r="E86" s="139" t="s">
        <v>252</v>
      </c>
      <c r="F86" s="139" t="s">
        <v>253</v>
      </c>
      <c r="G86" s="139"/>
    </row>
    <row r="87" spans="1:7">
      <c r="A87" s="139"/>
      <c r="B87" s="139"/>
      <c r="C87" s="139"/>
      <c r="D87" s="139"/>
      <c r="E87" s="139" t="s">
        <v>256</v>
      </c>
      <c r="F87" s="139" t="s">
        <v>257</v>
      </c>
      <c r="G87" s="139"/>
    </row>
    <row r="88" spans="1:7">
      <c r="A88" s="139"/>
      <c r="B88" s="139"/>
      <c r="C88" s="139"/>
      <c r="D88" s="139"/>
      <c r="E88" s="139" t="s">
        <v>259</v>
      </c>
      <c r="F88" s="139" t="s">
        <v>260</v>
      </c>
      <c r="G88" s="139"/>
    </row>
    <row r="89" spans="1:7">
      <c r="A89" s="139"/>
      <c r="B89" s="139"/>
      <c r="C89" s="139"/>
      <c r="D89" s="139"/>
      <c r="E89" s="139" t="s">
        <v>371</v>
      </c>
      <c r="F89" s="139" t="s">
        <v>372</v>
      </c>
      <c r="G89" s="139"/>
    </row>
    <row r="90" spans="1:7">
      <c r="A90" s="139"/>
      <c r="B90" s="139"/>
      <c r="C90" s="139"/>
      <c r="D90" s="139"/>
      <c r="E90" s="139" t="s">
        <v>1081</v>
      </c>
      <c r="F90" s="139" t="s">
        <v>1082</v>
      </c>
      <c r="G90" s="139"/>
    </row>
    <row r="91" spans="1:7">
      <c r="A91" s="139"/>
      <c r="B91" s="139"/>
      <c r="C91" s="139"/>
      <c r="D91" s="139"/>
      <c r="E91" s="139" t="s">
        <v>262</v>
      </c>
      <c r="F91" s="139" t="s">
        <v>263</v>
      </c>
      <c r="G91" s="139"/>
    </row>
    <row r="92" spans="1:7">
      <c r="A92" s="139"/>
      <c r="B92" s="139"/>
      <c r="C92" s="139"/>
      <c r="D92" s="139"/>
      <c r="E92" s="139" t="s">
        <v>770</v>
      </c>
      <c r="F92" s="139" t="s">
        <v>771</v>
      </c>
      <c r="G92" s="139"/>
    </row>
    <row r="93" spans="1:7">
      <c r="A93" s="139"/>
      <c r="B93" s="139"/>
      <c r="C93" s="139"/>
      <c r="D93" s="139"/>
      <c r="E93" s="139" t="s">
        <v>844</v>
      </c>
      <c r="F93" s="139" t="s">
        <v>800</v>
      </c>
      <c r="G93" s="139"/>
    </row>
    <row r="94" spans="1:7">
      <c r="A94" s="139"/>
      <c r="B94" s="139"/>
      <c r="C94" s="139"/>
      <c r="D94" s="139"/>
      <c r="E94" s="139" t="s">
        <v>796</v>
      </c>
      <c r="F94" s="139" t="s">
        <v>797</v>
      </c>
      <c r="G94" s="139"/>
    </row>
    <row r="95" spans="1:7">
      <c r="A95" s="139"/>
      <c r="B95" s="139"/>
      <c r="C95" s="139"/>
      <c r="D95" s="139"/>
      <c r="E95" s="139" t="s">
        <v>798</v>
      </c>
      <c r="F95" s="139" t="s">
        <v>799</v>
      </c>
      <c r="G95" s="139"/>
    </row>
    <row r="96" spans="1:7">
      <c r="A96" s="139"/>
      <c r="B96" s="139"/>
      <c r="C96" s="139"/>
      <c r="D96" s="139"/>
      <c r="E96" s="139" t="s">
        <v>1083</v>
      </c>
      <c r="F96" s="139" t="s">
        <v>1084</v>
      </c>
      <c r="G96" s="139"/>
    </row>
    <row r="97" spans="1:7">
      <c r="A97" s="139"/>
      <c r="B97" s="139"/>
      <c r="C97" s="139"/>
      <c r="D97" s="139"/>
      <c r="E97" s="139" t="s">
        <v>265</v>
      </c>
      <c r="F97" s="139" t="s">
        <v>266</v>
      </c>
      <c r="G97" s="139"/>
    </row>
    <row r="98" spans="1:7">
      <c r="A98" s="139"/>
      <c r="B98" s="139"/>
      <c r="C98" s="139"/>
      <c r="D98" s="139"/>
      <c r="E98" s="139" t="s">
        <v>1085</v>
      </c>
      <c r="F98" s="139" t="s">
        <v>1086</v>
      </c>
      <c r="G98" s="139"/>
    </row>
    <row r="99" spans="1:7">
      <c r="A99" s="139"/>
      <c r="B99" s="139"/>
      <c r="C99" s="139"/>
      <c r="D99" s="139"/>
      <c r="E99" s="139" t="s">
        <v>1087</v>
      </c>
      <c r="F99" s="139" t="s">
        <v>1088</v>
      </c>
      <c r="G99" s="139"/>
    </row>
    <row r="100" spans="1:7">
      <c r="A100" s="139"/>
      <c r="B100" s="139"/>
      <c r="C100" s="139"/>
      <c r="D100" s="139"/>
      <c r="E100" s="139" t="s">
        <v>268</v>
      </c>
      <c r="F100" s="139"/>
      <c r="G100" s="139"/>
    </row>
    <row r="101" spans="1:7">
      <c r="A101" s="139"/>
      <c r="B101" s="139"/>
      <c r="C101" s="139"/>
      <c r="D101" s="139"/>
      <c r="E101" s="139" t="s">
        <v>1089</v>
      </c>
      <c r="F101" s="139" t="s">
        <v>1090</v>
      </c>
      <c r="G101" s="139"/>
    </row>
    <row r="102" spans="1:7">
      <c r="A102" s="139"/>
      <c r="B102" s="139"/>
      <c r="C102" s="139"/>
      <c r="D102" s="139"/>
      <c r="E102" s="139" t="s">
        <v>1091</v>
      </c>
      <c r="F102" s="139" t="s">
        <v>1092</v>
      </c>
      <c r="G102" s="139"/>
    </row>
    <row r="103" spans="1:7">
      <c r="A103" s="139"/>
      <c r="B103" s="139"/>
      <c r="C103" s="139"/>
      <c r="D103" s="139"/>
      <c r="E103" s="139" t="s">
        <v>330</v>
      </c>
      <c r="F103" s="139" t="s">
        <v>331</v>
      </c>
      <c r="G103" s="139"/>
    </row>
    <row r="104" spans="1:7">
      <c r="A104" s="139"/>
      <c r="B104" s="139"/>
      <c r="C104" s="139"/>
      <c r="D104" s="139"/>
      <c r="E104" s="139" t="s">
        <v>270</v>
      </c>
      <c r="F104" s="139" t="s">
        <v>271</v>
      </c>
      <c r="G104" s="139"/>
    </row>
    <row r="105" spans="1:7">
      <c r="A105" s="139"/>
      <c r="B105" s="139"/>
      <c r="C105" s="139"/>
      <c r="D105" s="139"/>
      <c r="E105" s="139" t="s">
        <v>273</v>
      </c>
      <c r="F105" s="139" t="s">
        <v>274</v>
      </c>
      <c r="G105" s="139"/>
    </row>
    <row r="106" spans="1:7">
      <c r="A106" s="139"/>
      <c r="B106" s="139"/>
      <c r="C106" s="139"/>
      <c r="D106" s="139"/>
      <c r="E106" s="139" t="s">
        <v>277</v>
      </c>
      <c r="F106" s="139" t="s">
        <v>278</v>
      </c>
      <c r="G106" s="139"/>
    </row>
    <row r="107" spans="1:7">
      <c r="A107" s="139"/>
      <c r="B107" s="139"/>
      <c r="C107" s="139"/>
      <c r="D107" s="139"/>
      <c r="E107" s="139" t="s">
        <v>280</v>
      </c>
      <c r="F107" s="139" t="s">
        <v>281</v>
      </c>
      <c r="G107" s="139"/>
    </row>
    <row r="108" spans="1:7">
      <c r="A108" s="139"/>
      <c r="B108" s="139"/>
      <c r="C108" s="139"/>
      <c r="D108" s="139"/>
      <c r="E108" s="139" t="s">
        <v>283</v>
      </c>
      <c r="F108" s="139" t="s">
        <v>284</v>
      </c>
      <c r="G108" s="139"/>
    </row>
    <row r="109" spans="1:7">
      <c r="A109" s="139"/>
      <c r="B109" s="139"/>
      <c r="C109" s="139"/>
      <c r="D109" s="139"/>
      <c r="E109" s="139" t="s">
        <v>286</v>
      </c>
      <c r="F109" s="139"/>
      <c r="G109" s="139"/>
    </row>
    <row r="110" spans="1:7">
      <c r="A110" s="139"/>
      <c r="B110" s="139"/>
      <c r="C110" s="139"/>
      <c r="D110" s="139"/>
      <c r="E110" s="139" t="s">
        <v>1093</v>
      </c>
      <c r="F110" s="139" t="s">
        <v>1094</v>
      </c>
      <c r="G110" s="139"/>
    </row>
    <row r="111" spans="1:7">
      <c r="A111" s="139"/>
      <c r="B111" s="139"/>
      <c r="C111" s="139"/>
      <c r="D111" s="139"/>
      <c r="E111" s="139" t="s">
        <v>288</v>
      </c>
      <c r="F111" s="139" t="s">
        <v>289</v>
      </c>
      <c r="G111" s="139"/>
    </row>
    <row r="112" spans="1:7">
      <c r="A112" s="139"/>
      <c r="B112" s="139"/>
      <c r="C112" s="139"/>
      <c r="D112" s="139"/>
      <c r="E112" s="139" t="s">
        <v>1095</v>
      </c>
      <c r="F112" s="139" t="s">
        <v>1096</v>
      </c>
      <c r="G112" s="139"/>
    </row>
    <row r="113" spans="1:7">
      <c r="A113" s="139"/>
      <c r="B113" s="139"/>
      <c r="C113" s="139"/>
      <c r="D113" s="139"/>
      <c r="E113" s="139" t="s">
        <v>291</v>
      </c>
      <c r="F113" s="139" t="s">
        <v>292</v>
      </c>
      <c r="G113" s="139"/>
    </row>
    <row r="114" spans="1:7">
      <c r="A114" s="139"/>
      <c r="B114" s="139"/>
      <c r="C114" s="139"/>
      <c r="D114" s="139"/>
      <c r="E114" s="139" t="s">
        <v>293</v>
      </c>
      <c r="F114" s="139" t="s">
        <v>294</v>
      </c>
      <c r="G114" s="139"/>
    </row>
    <row r="115" spans="1:7">
      <c r="A115" s="139"/>
      <c r="B115" s="139"/>
      <c r="C115" s="139"/>
      <c r="D115" s="139"/>
      <c r="E115" s="139" t="s">
        <v>296</v>
      </c>
      <c r="F115" s="139" t="s">
        <v>297</v>
      </c>
      <c r="G115" s="139"/>
    </row>
    <row r="116" spans="1:7">
      <c r="A116" s="139"/>
      <c r="B116" s="139"/>
      <c r="C116" s="139"/>
      <c r="D116" s="139"/>
      <c r="E116" s="139" t="s">
        <v>298</v>
      </c>
      <c r="F116" s="139" t="s">
        <v>299</v>
      </c>
      <c r="G116" s="139"/>
    </row>
    <row r="117" spans="1:7">
      <c r="A117" s="139"/>
      <c r="B117" s="139"/>
      <c r="C117" s="139"/>
      <c r="D117" s="139"/>
      <c r="E117" s="139" t="s">
        <v>300</v>
      </c>
      <c r="F117" s="139" t="s">
        <v>12</v>
      </c>
      <c r="G117" s="139"/>
    </row>
    <row r="118" spans="1:7">
      <c r="A118" s="139"/>
      <c r="B118" s="139"/>
      <c r="C118" s="139"/>
      <c r="D118" s="139"/>
      <c r="E118" s="139" t="s">
        <v>301</v>
      </c>
      <c r="F118" s="139" t="s">
        <v>302</v>
      </c>
      <c r="G118" s="139"/>
    </row>
    <row r="119" spans="1:7">
      <c r="A119" s="139"/>
      <c r="B119" s="139"/>
      <c r="C119" s="139"/>
      <c r="D119" s="139"/>
      <c r="E119" s="139" t="s">
        <v>305</v>
      </c>
      <c r="F119" s="139" t="s">
        <v>306</v>
      </c>
      <c r="G119" s="139"/>
    </row>
    <row r="120" spans="1:7">
      <c r="A120" s="139"/>
      <c r="B120" s="139"/>
      <c r="C120" s="139"/>
      <c r="D120" s="139"/>
      <c r="E120" s="139" t="s">
        <v>309</v>
      </c>
      <c r="F120" s="139" t="s">
        <v>310</v>
      </c>
      <c r="G120" s="139"/>
    </row>
    <row r="121" spans="1:7">
      <c r="A121" s="139"/>
      <c r="B121" s="139"/>
      <c r="C121" s="139"/>
      <c r="D121" s="139"/>
      <c r="E121" s="139" t="s">
        <v>313</v>
      </c>
      <c r="F121" s="139" t="s">
        <v>314</v>
      </c>
      <c r="G121" s="139"/>
    </row>
    <row r="122" spans="1:7">
      <c r="A122" s="139"/>
      <c r="B122" s="139"/>
      <c r="C122" s="139"/>
      <c r="D122" s="139"/>
      <c r="E122" s="139" t="s">
        <v>317</v>
      </c>
      <c r="F122" s="139"/>
      <c r="G122" s="139"/>
    </row>
  </sheetData>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1">
    <tabColor rgb="FFFF0000"/>
  </sheetPr>
  <dimension ref="A1:Y253"/>
  <sheetViews>
    <sheetView workbookViewId="0">
      <selection activeCell="V3" sqref="V3:V22"/>
    </sheetView>
  </sheetViews>
  <sheetFormatPr baseColWidth="10" defaultRowHeight="13.5"/>
  <cols>
    <col min="1" max="1" width="48.7109375" bestFit="1" customWidth="1"/>
    <col min="3" max="3" width="33.140625" bestFit="1" customWidth="1"/>
    <col min="5" max="5" width="32.140625" bestFit="1" customWidth="1"/>
    <col min="7" max="7" width="31.28515625" bestFit="1" customWidth="1"/>
    <col min="9" max="9" width="32.42578125" bestFit="1" customWidth="1"/>
    <col min="10" max="11" width="12.42578125" bestFit="1" customWidth="1"/>
    <col min="12" max="12" width="27.5703125" bestFit="1" customWidth="1"/>
    <col min="13" max="14" width="12.42578125" bestFit="1" customWidth="1"/>
    <col min="15" max="15" width="41" bestFit="1" customWidth="1"/>
    <col min="16" max="16" width="12.42578125" bestFit="1" customWidth="1"/>
    <col min="17" max="17" width="20.42578125" bestFit="1" customWidth="1"/>
    <col min="18" max="18" width="12.42578125" bestFit="1" customWidth="1"/>
    <col min="19" max="19" width="19.85546875" bestFit="1" customWidth="1"/>
    <col min="20" max="20" width="12.42578125" bestFit="1" customWidth="1"/>
    <col min="21" max="21" width="28.42578125" bestFit="1" customWidth="1"/>
    <col min="22" max="22" width="12.42578125" bestFit="1" customWidth="1"/>
    <col min="23" max="23" width="41" bestFit="1" customWidth="1"/>
    <col min="24" max="25" width="12.42578125" style="9" customWidth="1"/>
  </cols>
  <sheetData>
    <row r="1" spans="1:25">
      <c r="A1" s="139" t="s">
        <v>942</v>
      </c>
      <c r="B1" s="139" t="s">
        <v>943</v>
      </c>
      <c r="C1" s="139" t="s">
        <v>944</v>
      </c>
      <c r="D1" s="139" t="s">
        <v>945</v>
      </c>
      <c r="E1" s="139" t="s">
        <v>946</v>
      </c>
      <c r="F1" s="139" t="s">
        <v>947</v>
      </c>
      <c r="G1" s="139" t="s">
        <v>948</v>
      </c>
      <c r="H1" s="139" t="s">
        <v>1097</v>
      </c>
      <c r="I1" s="139" t="s">
        <v>1098</v>
      </c>
      <c r="J1" s="139" t="s">
        <v>1099</v>
      </c>
      <c r="K1" s="139" t="s">
        <v>1100</v>
      </c>
      <c r="L1" s="139" t="s">
        <v>2887</v>
      </c>
      <c r="M1" s="139" t="s">
        <v>1101</v>
      </c>
      <c r="N1" s="139" t="s">
        <v>1102</v>
      </c>
      <c r="O1" s="139" t="s">
        <v>1103</v>
      </c>
      <c r="P1" s="139" t="s">
        <v>1104</v>
      </c>
      <c r="Q1" s="139" t="s">
        <v>1105</v>
      </c>
      <c r="R1" s="139" t="s">
        <v>1106</v>
      </c>
      <c r="S1" s="139" t="s">
        <v>1107</v>
      </c>
      <c r="T1" s="139" t="s">
        <v>1108</v>
      </c>
      <c r="U1" s="139" t="s">
        <v>1109</v>
      </c>
      <c r="V1" s="139" t="s">
        <v>1110</v>
      </c>
      <c r="W1" s="139" t="s">
        <v>1111</v>
      </c>
      <c r="X1" s="139" t="s">
        <v>1112</v>
      </c>
      <c r="Y1" s="139" t="s">
        <v>2880</v>
      </c>
    </row>
    <row r="2" spans="1:25">
      <c r="A2" s="139" t="s">
        <v>890</v>
      </c>
      <c r="B2" s="139"/>
      <c r="C2" s="139" t="s">
        <v>897</v>
      </c>
      <c r="D2" s="139"/>
      <c r="E2" s="139" t="s">
        <v>862</v>
      </c>
      <c r="F2" s="139"/>
      <c r="G2" s="139" t="s">
        <v>861</v>
      </c>
      <c r="H2" s="139"/>
      <c r="I2" s="139" t="s">
        <v>878</v>
      </c>
      <c r="J2" s="139"/>
      <c r="K2" s="139"/>
      <c r="L2" s="139" t="s">
        <v>32</v>
      </c>
      <c r="M2" s="139"/>
      <c r="N2" s="139"/>
      <c r="O2" s="143" t="s">
        <v>82</v>
      </c>
      <c r="P2" s="139"/>
      <c r="Q2" s="139" t="s">
        <v>1113</v>
      </c>
      <c r="R2" s="139"/>
      <c r="S2" s="143" t="s">
        <v>377</v>
      </c>
      <c r="T2" s="139"/>
      <c r="U2" s="139" t="s">
        <v>378</v>
      </c>
      <c r="V2" s="139"/>
      <c r="W2" s="139" t="s">
        <v>1114</v>
      </c>
      <c r="X2" s="139"/>
      <c r="Y2" s="139"/>
    </row>
    <row r="3" spans="1:25">
      <c r="A3" s="139" t="s">
        <v>904</v>
      </c>
      <c r="B3" s="139" t="s">
        <v>891</v>
      </c>
      <c r="C3" s="139" t="s">
        <v>1115</v>
      </c>
      <c r="D3" s="139" t="s">
        <v>1116</v>
      </c>
      <c r="E3" s="139" t="s">
        <v>1115</v>
      </c>
      <c r="F3" s="139" t="s">
        <v>1116</v>
      </c>
      <c r="G3" s="139" t="s">
        <v>1115</v>
      </c>
      <c r="H3" s="139" t="s">
        <v>1116</v>
      </c>
      <c r="I3" s="139" t="s">
        <v>1115</v>
      </c>
      <c r="J3" s="139" t="s">
        <v>1116</v>
      </c>
      <c r="K3" s="139"/>
      <c r="L3" s="139" t="s">
        <v>920</v>
      </c>
      <c r="M3" s="139" t="s">
        <v>921</v>
      </c>
      <c r="N3" s="139"/>
      <c r="O3" s="139" t="s">
        <v>24</v>
      </c>
      <c r="P3" s="139" t="s">
        <v>85</v>
      </c>
      <c r="Q3" s="139"/>
      <c r="R3" s="139"/>
      <c r="S3" s="139" t="s">
        <v>1117</v>
      </c>
      <c r="T3" s="139" t="s">
        <v>1118</v>
      </c>
      <c r="U3" s="139" t="s">
        <v>1119</v>
      </c>
      <c r="V3" s="139" t="s">
        <v>1120</v>
      </c>
      <c r="W3" s="139" t="s">
        <v>1121</v>
      </c>
      <c r="X3" s="139" t="s">
        <v>1122</v>
      </c>
      <c r="Y3" s="139"/>
    </row>
    <row r="4" spans="1:25">
      <c r="A4" s="139" t="s">
        <v>2932</v>
      </c>
      <c r="B4" s="139" t="s">
        <v>2927</v>
      </c>
      <c r="C4" s="139" t="s">
        <v>1123</v>
      </c>
      <c r="D4" s="139" t="s">
        <v>1124</v>
      </c>
      <c r="E4" s="139" t="s">
        <v>1123</v>
      </c>
      <c r="F4" s="139" t="s">
        <v>1124</v>
      </c>
      <c r="G4" s="139" t="s">
        <v>1123</v>
      </c>
      <c r="H4" s="139" t="s">
        <v>1124</v>
      </c>
      <c r="I4" s="139" t="s">
        <v>1123</v>
      </c>
      <c r="J4" s="139" t="s">
        <v>1124</v>
      </c>
      <c r="K4" s="139"/>
      <c r="L4" s="139" t="s">
        <v>1125</v>
      </c>
      <c r="M4" s="139" t="s">
        <v>1126</v>
      </c>
      <c r="N4" s="139"/>
      <c r="O4" s="139" t="s">
        <v>91</v>
      </c>
      <c r="P4" s="139" t="s">
        <v>90</v>
      </c>
      <c r="Q4" s="139" t="s">
        <v>735</v>
      </c>
      <c r="R4" s="139" t="s">
        <v>734</v>
      </c>
      <c r="S4" s="139" t="s">
        <v>34</v>
      </c>
      <c r="T4" s="139" t="s">
        <v>360</v>
      </c>
      <c r="U4" s="139" t="s">
        <v>1127</v>
      </c>
      <c r="V4" s="139" t="s">
        <v>1128</v>
      </c>
      <c r="W4" s="139" t="s">
        <v>1129</v>
      </c>
      <c r="X4" s="139" t="s">
        <v>734</v>
      </c>
      <c r="Y4" s="139"/>
    </row>
    <row r="5" spans="1:25">
      <c r="A5" s="139" t="s">
        <v>2933</v>
      </c>
      <c r="B5" s="139" t="s">
        <v>2928</v>
      </c>
      <c r="C5" s="139" t="s">
        <v>2</v>
      </c>
      <c r="D5" s="139" t="s">
        <v>893</v>
      </c>
      <c r="E5" s="139" t="s">
        <v>4</v>
      </c>
      <c r="F5" s="139" t="s">
        <v>1131</v>
      </c>
      <c r="G5" s="139" t="s">
        <v>13</v>
      </c>
      <c r="H5" s="139" t="s">
        <v>1132</v>
      </c>
      <c r="I5" s="139" t="s">
        <v>1133</v>
      </c>
      <c r="J5" s="139" t="s">
        <v>1134</v>
      </c>
      <c r="K5" s="139" t="s">
        <v>85</v>
      </c>
      <c r="L5" s="139" t="s">
        <v>1135</v>
      </c>
      <c r="M5" s="139" t="s">
        <v>1136</v>
      </c>
      <c r="N5" s="139"/>
      <c r="O5" s="139" t="s">
        <v>19</v>
      </c>
      <c r="P5" s="139" t="s">
        <v>96</v>
      </c>
      <c r="Q5" s="139" t="s">
        <v>361</v>
      </c>
      <c r="R5" s="139" t="s">
        <v>360</v>
      </c>
      <c r="S5" s="139" t="s">
        <v>1137</v>
      </c>
      <c r="T5" s="139" t="s">
        <v>86</v>
      </c>
      <c r="U5" s="139" t="s">
        <v>1138</v>
      </c>
      <c r="V5" s="139" t="s">
        <v>1139</v>
      </c>
      <c r="W5" s="139" t="s">
        <v>1140</v>
      </c>
      <c r="X5" s="139" t="s">
        <v>1141</v>
      </c>
      <c r="Y5" s="139"/>
    </row>
    <row r="6" spans="1:25">
      <c r="A6" s="139" t="s">
        <v>2934</v>
      </c>
      <c r="B6" s="139" t="s">
        <v>2929</v>
      </c>
      <c r="C6" s="139" t="s">
        <v>908</v>
      </c>
      <c r="D6" s="139" t="s">
        <v>894</v>
      </c>
      <c r="E6" s="139" t="s">
        <v>1142</v>
      </c>
      <c r="F6" s="139" t="s">
        <v>901</v>
      </c>
      <c r="G6" s="139" t="s">
        <v>14</v>
      </c>
      <c r="H6" s="139" t="s">
        <v>899</v>
      </c>
      <c r="I6" s="139" t="s">
        <v>1143</v>
      </c>
      <c r="J6" s="139" t="s">
        <v>1144</v>
      </c>
      <c r="K6" s="139" t="s">
        <v>2881</v>
      </c>
      <c r="L6" s="139" t="s">
        <v>1145</v>
      </c>
      <c r="M6" s="139" t="s">
        <v>1146</v>
      </c>
      <c r="N6" s="139"/>
      <c r="O6" s="139" t="s">
        <v>102</v>
      </c>
      <c r="P6" s="139" t="s">
        <v>101</v>
      </c>
      <c r="Q6" s="139" t="s">
        <v>359</v>
      </c>
      <c r="R6" s="139" t="s">
        <v>350</v>
      </c>
      <c r="S6" s="139" t="s">
        <v>1147</v>
      </c>
      <c r="T6" s="139" t="s">
        <v>1128</v>
      </c>
      <c r="U6" s="139" t="s">
        <v>1148</v>
      </c>
      <c r="V6" s="139" t="s">
        <v>1149</v>
      </c>
      <c r="W6" s="139" t="s">
        <v>1150</v>
      </c>
      <c r="X6" s="139" t="s">
        <v>1151</v>
      </c>
      <c r="Y6" s="139"/>
    </row>
    <row r="7" spans="1:25">
      <c r="A7" s="139" t="s">
        <v>2935</v>
      </c>
      <c r="B7" s="139" t="s">
        <v>893</v>
      </c>
      <c r="C7" s="139" t="s">
        <v>1152</v>
      </c>
      <c r="D7" s="139" t="s">
        <v>1144</v>
      </c>
      <c r="E7" s="139" t="s">
        <v>7</v>
      </c>
      <c r="F7" s="139" t="s">
        <v>1153</v>
      </c>
      <c r="G7" s="139" t="s">
        <v>1154</v>
      </c>
      <c r="H7" s="139" t="s">
        <v>1155</v>
      </c>
      <c r="I7" s="139" t="s">
        <v>1156</v>
      </c>
      <c r="J7" s="139" t="s">
        <v>1157</v>
      </c>
      <c r="K7" s="139" t="s">
        <v>2881</v>
      </c>
      <c r="L7" s="139" t="s">
        <v>15</v>
      </c>
      <c r="M7" s="139" t="s">
        <v>922</v>
      </c>
      <c r="N7" s="139"/>
      <c r="O7" s="139" t="s">
        <v>61</v>
      </c>
      <c r="P7" s="139" t="s">
        <v>106</v>
      </c>
      <c r="Q7" s="139" t="s">
        <v>356</v>
      </c>
      <c r="R7" s="139" t="s">
        <v>355</v>
      </c>
      <c r="S7" s="139" t="s">
        <v>1158</v>
      </c>
      <c r="T7" s="139" t="s">
        <v>1159</v>
      </c>
      <c r="U7" s="139" t="s">
        <v>1160</v>
      </c>
      <c r="V7" s="139" t="s">
        <v>1161</v>
      </c>
      <c r="W7" s="139" t="s">
        <v>1162</v>
      </c>
      <c r="X7" s="139" t="s">
        <v>1163</v>
      </c>
      <c r="Y7" s="139"/>
    </row>
    <row r="8" spans="1:25">
      <c r="A8" s="139" t="s">
        <v>2936</v>
      </c>
      <c r="B8" s="139" t="s">
        <v>2930</v>
      </c>
      <c r="C8" s="139" t="s">
        <v>405</v>
      </c>
      <c r="D8" s="139" t="s">
        <v>895</v>
      </c>
      <c r="E8" s="139" t="s">
        <v>159</v>
      </c>
      <c r="F8" s="139" t="s">
        <v>1164</v>
      </c>
      <c r="G8" s="139" t="s">
        <v>1165</v>
      </c>
      <c r="H8" s="139" t="s">
        <v>1166</v>
      </c>
      <c r="I8" s="139" t="s">
        <v>1167</v>
      </c>
      <c r="J8" s="139" t="s">
        <v>892</v>
      </c>
      <c r="K8" s="139" t="s">
        <v>2881</v>
      </c>
      <c r="L8" s="139" t="s">
        <v>35</v>
      </c>
      <c r="M8" s="139" t="s">
        <v>1168</v>
      </c>
      <c r="N8" s="139"/>
      <c r="O8" s="139" t="s">
        <v>16</v>
      </c>
      <c r="P8" s="139" t="s">
        <v>110</v>
      </c>
      <c r="Q8" s="139" t="s">
        <v>838</v>
      </c>
      <c r="R8" s="139" t="s">
        <v>835</v>
      </c>
      <c r="S8" s="139" t="s">
        <v>1169</v>
      </c>
      <c r="T8" s="139" t="s">
        <v>379</v>
      </c>
      <c r="U8" s="139" t="s">
        <v>1170</v>
      </c>
      <c r="V8" s="139" t="s">
        <v>1171</v>
      </c>
      <c r="W8" s="139" t="s">
        <v>1172</v>
      </c>
      <c r="X8" s="139" t="s">
        <v>1118</v>
      </c>
      <c r="Y8" s="139"/>
    </row>
    <row r="9" spans="1:25">
      <c r="A9" s="139" t="s">
        <v>1130</v>
      </c>
      <c r="B9" s="139" t="s">
        <v>892</v>
      </c>
      <c r="C9" s="139" t="s">
        <v>1173</v>
      </c>
      <c r="D9" s="139" t="s">
        <v>1174</v>
      </c>
      <c r="E9" s="139" t="s">
        <v>166</v>
      </c>
      <c r="F9" s="139" t="s">
        <v>1175</v>
      </c>
      <c r="G9" s="139" t="s">
        <v>1176</v>
      </c>
      <c r="H9" s="139" t="s">
        <v>1177</v>
      </c>
      <c r="I9" s="139" t="s">
        <v>1178</v>
      </c>
      <c r="J9" s="139" t="s">
        <v>1179</v>
      </c>
      <c r="K9" s="139" t="s">
        <v>2882</v>
      </c>
      <c r="L9" s="139" t="s">
        <v>36</v>
      </c>
      <c r="M9" s="139" t="s">
        <v>1180</v>
      </c>
      <c r="N9" s="139"/>
      <c r="O9" s="139" t="s">
        <v>116</v>
      </c>
      <c r="P9" s="139" t="s">
        <v>115</v>
      </c>
      <c r="Q9" s="139" t="s">
        <v>733</v>
      </c>
      <c r="R9" s="139" t="s">
        <v>379</v>
      </c>
      <c r="S9" s="139" t="s">
        <v>1181</v>
      </c>
      <c r="T9" s="139" t="s">
        <v>1182</v>
      </c>
      <c r="U9" s="139" t="s">
        <v>1183</v>
      </c>
      <c r="V9" s="139" t="s">
        <v>1184</v>
      </c>
      <c r="W9" s="139" t="s">
        <v>1185</v>
      </c>
      <c r="X9" s="139" t="s">
        <v>1186</v>
      </c>
      <c r="Y9" s="139"/>
    </row>
    <row r="10" spans="1:25">
      <c r="A10" s="139" t="s">
        <v>2937</v>
      </c>
      <c r="B10" s="139" t="s">
        <v>2931</v>
      </c>
      <c r="C10" s="139" t="s">
        <v>407</v>
      </c>
      <c r="D10" s="139" t="s">
        <v>896</v>
      </c>
      <c r="E10" s="139" t="s">
        <v>1187</v>
      </c>
      <c r="F10" s="139" t="s">
        <v>1188</v>
      </c>
      <c r="G10" s="139" t="s">
        <v>1189</v>
      </c>
      <c r="H10" s="139" t="s">
        <v>1190</v>
      </c>
      <c r="I10" s="139" t="s">
        <v>1191</v>
      </c>
      <c r="J10" s="139" t="s">
        <v>1192</v>
      </c>
      <c r="K10" s="139"/>
      <c r="L10" s="139" t="s">
        <v>1193</v>
      </c>
      <c r="M10" s="139" t="s">
        <v>1194</v>
      </c>
      <c r="N10" s="139"/>
      <c r="O10" s="139" t="s">
        <v>17</v>
      </c>
      <c r="P10" s="139" t="s">
        <v>120</v>
      </c>
      <c r="Q10" s="139" t="s">
        <v>352</v>
      </c>
      <c r="R10" s="139" t="s">
        <v>351</v>
      </c>
      <c r="S10" s="139" t="s">
        <v>1195</v>
      </c>
      <c r="T10" s="139" t="s">
        <v>1196</v>
      </c>
      <c r="U10" s="139" t="s">
        <v>1197</v>
      </c>
      <c r="V10" s="139" t="s">
        <v>1198</v>
      </c>
      <c r="W10" s="139" t="s">
        <v>1199</v>
      </c>
      <c r="X10" s="139" t="s">
        <v>360</v>
      </c>
      <c r="Y10" s="139"/>
    </row>
    <row r="11" spans="1:25">
      <c r="A11" s="139"/>
      <c r="B11" s="139"/>
      <c r="C11" s="139" t="s">
        <v>408</v>
      </c>
      <c r="D11" s="139" t="s">
        <v>1200</v>
      </c>
      <c r="E11" s="139" t="s">
        <v>902</v>
      </c>
      <c r="F11" s="139" t="s">
        <v>1201</v>
      </c>
      <c r="G11" s="139" t="s">
        <v>1202</v>
      </c>
      <c r="H11" s="139" t="s">
        <v>1203</v>
      </c>
      <c r="I11" s="139" t="s">
        <v>1204</v>
      </c>
      <c r="J11" s="139" t="s">
        <v>895</v>
      </c>
      <c r="K11" s="139" t="s">
        <v>376</v>
      </c>
      <c r="L11" s="139" t="s">
        <v>1205</v>
      </c>
      <c r="M11" s="139" t="s">
        <v>1206</v>
      </c>
      <c r="N11" s="139"/>
      <c r="O11" s="139" t="s">
        <v>27</v>
      </c>
      <c r="P11" s="139" t="s">
        <v>124</v>
      </c>
      <c r="Q11" s="139" t="s">
        <v>349</v>
      </c>
      <c r="R11" s="139" t="s">
        <v>348</v>
      </c>
      <c r="S11" s="139" t="s">
        <v>1207</v>
      </c>
      <c r="T11" s="139" t="s">
        <v>1208</v>
      </c>
      <c r="U11" s="139" t="s">
        <v>1209</v>
      </c>
      <c r="V11" s="139" t="s">
        <v>1210</v>
      </c>
      <c r="W11" s="139" t="s">
        <v>1211</v>
      </c>
      <c r="X11" s="139" t="s">
        <v>1212</v>
      </c>
      <c r="Y11" s="139"/>
    </row>
    <row r="12" spans="1:25">
      <c r="A12" s="139"/>
      <c r="B12" s="139"/>
      <c r="C12" s="139" t="s">
        <v>409</v>
      </c>
      <c r="D12" s="139" t="s">
        <v>1213</v>
      </c>
      <c r="E12" s="139" t="s">
        <v>234</v>
      </c>
      <c r="F12" s="139" t="s">
        <v>1214</v>
      </c>
      <c r="G12" s="139" t="s">
        <v>1215</v>
      </c>
      <c r="H12" s="139" t="s">
        <v>1216</v>
      </c>
      <c r="I12" s="139" t="s">
        <v>1217</v>
      </c>
      <c r="J12" s="139" t="s">
        <v>1218</v>
      </c>
      <c r="K12" s="139" t="s">
        <v>2881</v>
      </c>
      <c r="L12" s="139"/>
      <c r="M12" s="139"/>
      <c r="N12" s="139"/>
      <c r="O12" s="139" t="s">
        <v>2910</v>
      </c>
      <c r="P12" s="139" t="s">
        <v>2908</v>
      </c>
      <c r="Q12" s="139" t="s">
        <v>694</v>
      </c>
      <c r="R12" s="139" t="s">
        <v>736</v>
      </c>
      <c r="S12" s="139" t="s">
        <v>33</v>
      </c>
      <c r="T12" s="139" t="s">
        <v>1219</v>
      </c>
      <c r="U12" s="139" t="s">
        <v>1220</v>
      </c>
      <c r="V12" s="139" t="s">
        <v>1221</v>
      </c>
      <c r="W12" s="139" t="s">
        <v>1222</v>
      </c>
      <c r="X12" s="139" t="s">
        <v>1223</v>
      </c>
      <c r="Y12" s="139"/>
    </row>
    <row r="13" spans="1:25">
      <c r="A13" s="139"/>
      <c r="B13" s="139"/>
      <c r="C13" s="139"/>
      <c r="D13" s="139"/>
      <c r="E13" s="139" t="s">
        <v>815</v>
      </c>
      <c r="F13" s="139" t="s">
        <v>1224</v>
      </c>
      <c r="G13" s="139" t="s">
        <v>1225</v>
      </c>
      <c r="H13" s="139" t="s">
        <v>1226</v>
      </c>
      <c r="I13" s="139" t="s">
        <v>1227</v>
      </c>
      <c r="J13" s="139" t="s">
        <v>1228</v>
      </c>
      <c r="K13" s="139" t="s">
        <v>167</v>
      </c>
      <c r="L13" s="139"/>
      <c r="M13" s="139"/>
      <c r="N13" s="139"/>
      <c r="O13" s="139" t="s">
        <v>726</v>
      </c>
      <c r="P13" s="139" t="s">
        <v>725</v>
      </c>
      <c r="Q13" s="139" t="s">
        <v>347</v>
      </c>
      <c r="R13" s="139" t="s">
        <v>346</v>
      </c>
      <c r="S13" s="139" t="s">
        <v>1229</v>
      </c>
      <c r="T13" s="139" t="s">
        <v>1230</v>
      </c>
      <c r="U13" s="139" t="s">
        <v>1231</v>
      </c>
      <c r="V13" s="139" t="s">
        <v>1232</v>
      </c>
      <c r="W13" s="139" t="s">
        <v>1233</v>
      </c>
      <c r="X13" s="139" t="s">
        <v>86</v>
      </c>
      <c r="Y13" s="139"/>
    </row>
    <row r="14" spans="1:25">
      <c r="A14" s="139"/>
      <c r="B14" s="139"/>
      <c r="C14" s="139" t="s">
        <v>1234</v>
      </c>
      <c r="D14" s="139" t="s">
        <v>891</v>
      </c>
      <c r="E14" s="139" t="s">
        <v>1235</v>
      </c>
      <c r="F14" s="139" t="s">
        <v>1236</v>
      </c>
      <c r="G14" s="139" t="s">
        <v>1237</v>
      </c>
      <c r="H14" s="139" t="s">
        <v>1238</v>
      </c>
      <c r="I14" s="139" t="s">
        <v>1239</v>
      </c>
      <c r="J14" s="139" t="s">
        <v>1240</v>
      </c>
      <c r="K14" s="139" t="s">
        <v>2881</v>
      </c>
      <c r="L14" s="139"/>
      <c r="M14" s="139"/>
      <c r="N14" s="139"/>
      <c r="O14" s="139" t="s">
        <v>130</v>
      </c>
      <c r="P14" s="139" t="s">
        <v>129</v>
      </c>
      <c r="Q14" s="139" t="s">
        <v>837</v>
      </c>
      <c r="R14" s="139" t="s">
        <v>836</v>
      </c>
      <c r="S14" s="139" t="s">
        <v>1241</v>
      </c>
      <c r="T14" s="139" t="s">
        <v>1242</v>
      </c>
      <c r="U14" s="139" t="s">
        <v>1243</v>
      </c>
      <c r="V14" s="139" t="s">
        <v>1244</v>
      </c>
      <c r="W14" s="139" t="s">
        <v>1245</v>
      </c>
      <c r="X14" s="139" t="s">
        <v>1128</v>
      </c>
      <c r="Y14" s="139"/>
    </row>
    <row r="15" spans="1:25">
      <c r="A15" s="139"/>
      <c r="B15" s="139"/>
      <c r="C15" s="139" t="s">
        <v>1246</v>
      </c>
      <c r="D15" s="139" t="s">
        <v>1157</v>
      </c>
      <c r="E15" s="139" t="s">
        <v>1247</v>
      </c>
      <c r="F15" s="139" t="s">
        <v>1248</v>
      </c>
      <c r="G15" s="139" t="s">
        <v>803</v>
      </c>
      <c r="H15" s="139" t="s">
        <v>900</v>
      </c>
      <c r="I15" s="139" t="s">
        <v>1249</v>
      </c>
      <c r="J15" s="139" t="s">
        <v>893</v>
      </c>
      <c r="K15" s="139" t="s">
        <v>191</v>
      </c>
      <c r="L15" s="139"/>
      <c r="M15" s="139"/>
      <c r="N15" s="139"/>
      <c r="O15" s="139" t="s">
        <v>136</v>
      </c>
      <c r="P15" s="139" t="s">
        <v>135</v>
      </c>
      <c r="Q15" s="139" t="s">
        <v>343</v>
      </c>
      <c r="R15" s="139" t="s">
        <v>342</v>
      </c>
      <c r="S15" s="139" t="s">
        <v>1250</v>
      </c>
      <c r="T15" s="139" t="s">
        <v>1251</v>
      </c>
      <c r="U15" s="139" t="s">
        <v>1252</v>
      </c>
      <c r="V15" s="139" t="s">
        <v>1253</v>
      </c>
      <c r="W15" s="139" t="s">
        <v>1254</v>
      </c>
      <c r="X15" s="139" t="s">
        <v>1255</v>
      </c>
      <c r="Y15" s="139"/>
    </row>
    <row r="16" spans="1:25">
      <c r="A16" s="139"/>
      <c r="B16" s="139"/>
      <c r="C16" s="139" t="s">
        <v>1256</v>
      </c>
      <c r="D16" s="139" t="s">
        <v>892</v>
      </c>
      <c r="E16" s="139" t="s">
        <v>748</v>
      </c>
      <c r="F16" s="139" t="s">
        <v>1257</v>
      </c>
      <c r="G16" s="139" t="s">
        <v>804</v>
      </c>
      <c r="H16" s="139" t="s">
        <v>1258</v>
      </c>
      <c r="I16" s="139" t="s">
        <v>1259</v>
      </c>
      <c r="J16" s="139" t="s">
        <v>894</v>
      </c>
      <c r="K16" s="139" t="s">
        <v>2881</v>
      </c>
      <c r="L16" s="139"/>
      <c r="M16" s="139"/>
      <c r="N16" s="139"/>
      <c r="O16" s="139" t="s">
        <v>141</v>
      </c>
      <c r="P16" s="139" t="s">
        <v>376</v>
      </c>
      <c r="Q16" s="139" t="s">
        <v>365</v>
      </c>
      <c r="R16" s="139" t="s">
        <v>364</v>
      </c>
      <c r="S16" s="139" t="s">
        <v>1260</v>
      </c>
      <c r="T16" s="139" t="s">
        <v>1261</v>
      </c>
      <c r="U16" s="139" t="s">
        <v>1262</v>
      </c>
      <c r="V16" s="139" t="s">
        <v>1263</v>
      </c>
      <c r="W16" s="139" t="s">
        <v>1264</v>
      </c>
      <c r="X16" s="139" t="s">
        <v>1265</v>
      </c>
      <c r="Y16" s="139"/>
    </row>
    <row r="17" spans="1:25">
      <c r="A17" s="139"/>
      <c r="B17" s="139"/>
      <c r="C17" s="139" t="s">
        <v>1266</v>
      </c>
      <c r="D17" s="139" t="s">
        <v>1267</v>
      </c>
      <c r="E17" s="139" t="s">
        <v>749</v>
      </c>
      <c r="F17" s="139" t="s">
        <v>2916</v>
      </c>
      <c r="G17" s="139" t="s">
        <v>1269</v>
      </c>
      <c r="H17" s="139" t="s">
        <v>1270</v>
      </c>
      <c r="I17" s="139" t="s">
        <v>1271</v>
      </c>
      <c r="J17" s="139" t="s">
        <v>1267</v>
      </c>
      <c r="K17" s="139" t="s">
        <v>2881</v>
      </c>
      <c r="L17" s="139"/>
      <c r="M17" s="139"/>
      <c r="N17" s="139"/>
      <c r="O17" s="139" t="s">
        <v>368</v>
      </c>
      <c r="P17" s="139" t="s">
        <v>146</v>
      </c>
      <c r="Q17" s="139" t="s">
        <v>341</v>
      </c>
      <c r="R17" s="139" t="s">
        <v>340</v>
      </c>
      <c r="S17" s="139" t="s">
        <v>1272</v>
      </c>
      <c r="T17" s="139" t="s">
        <v>1273</v>
      </c>
      <c r="U17" s="139" t="s">
        <v>1274</v>
      </c>
      <c r="V17" s="139" t="s">
        <v>1275</v>
      </c>
      <c r="W17" s="139" t="s">
        <v>1276</v>
      </c>
      <c r="X17" s="139" t="s">
        <v>1277</v>
      </c>
      <c r="Y17" s="139"/>
    </row>
    <row r="18" spans="1:25">
      <c r="A18" s="139"/>
      <c r="B18" s="139"/>
      <c r="C18" s="139" t="s">
        <v>1278</v>
      </c>
      <c r="D18" s="139" t="s">
        <v>1279</v>
      </c>
      <c r="E18" s="139" t="s">
        <v>750</v>
      </c>
      <c r="F18" s="139" t="s">
        <v>2917</v>
      </c>
      <c r="G18" s="139"/>
      <c r="H18" s="139"/>
      <c r="I18" s="139" t="s">
        <v>1282</v>
      </c>
      <c r="J18" s="139" t="s">
        <v>1283</v>
      </c>
      <c r="K18" s="139" t="s">
        <v>261</v>
      </c>
      <c r="L18" s="139"/>
      <c r="M18" s="139"/>
      <c r="N18" s="139"/>
      <c r="O18" s="139" t="s">
        <v>369</v>
      </c>
      <c r="P18" s="139" t="s">
        <v>367</v>
      </c>
      <c r="Q18" s="139" t="s">
        <v>363</v>
      </c>
      <c r="R18" s="139" t="s">
        <v>362</v>
      </c>
      <c r="S18" s="139" t="s">
        <v>1285</v>
      </c>
      <c r="T18" s="139" t="s">
        <v>1286</v>
      </c>
      <c r="U18" s="139" t="s">
        <v>1287</v>
      </c>
      <c r="V18" s="139" t="s">
        <v>1288</v>
      </c>
      <c r="W18" s="139" t="s">
        <v>1289</v>
      </c>
      <c r="X18" s="139" t="s">
        <v>1290</v>
      </c>
      <c r="Y18" s="139"/>
    </row>
    <row r="19" spans="1:25">
      <c r="A19" s="139"/>
      <c r="B19" s="139"/>
      <c r="C19" s="139" t="s">
        <v>1291</v>
      </c>
      <c r="D19" s="139" t="s">
        <v>1179</v>
      </c>
      <c r="E19" s="139" t="s">
        <v>751</v>
      </c>
      <c r="F19" s="139" t="s">
        <v>2918</v>
      </c>
      <c r="G19" s="139" t="s">
        <v>1294</v>
      </c>
      <c r="H19" s="139" t="s">
        <v>1295</v>
      </c>
      <c r="I19" s="139" t="s">
        <v>1296</v>
      </c>
      <c r="J19" s="139" t="s">
        <v>1279</v>
      </c>
      <c r="K19" s="139" t="s">
        <v>232</v>
      </c>
      <c r="L19" s="139"/>
      <c r="M19" s="139"/>
      <c r="N19" s="139"/>
      <c r="O19" s="139" t="s">
        <v>1284</v>
      </c>
      <c r="P19" s="139" t="s">
        <v>727</v>
      </c>
      <c r="Q19" s="139" t="s">
        <v>358</v>
      </c>
      <c r="R19" s="139" t="s">
        <v>357</v>
      </c>
      <c r="S19" s="139" t="s">
        <v>1297</v>
      </c>
      <c r="T19" s="139" t="s">
        <v>1298</v>
      </c>
      <c r="U19" s="139"/>
      <c r="V19" s="139"/>
      <c r="W19" s="139" t="s">
        <v>1299</v>
      </c>
      <c r="X19" s="139" t="s">
        <v>1300</v>
      </c>
      <c r="Y19" s="139"/>
    </row>
    <row r="20" spans="1:25">
      <c r="A20" s="139"/>
      <c r="B20" s="139"/>
      <c r="C20" s="139" t="s">
        <v>1301</v>
      </c>
      <c r="D20" s="139" t="s">
        <v>1302</v>
      </c>
      <c r="E20" s="139" t="s">
        <v>752</v>
      </c>
      <c r="F20" s="139" t="s">
        <v>2919</v>
      </c>
      <c r="G20" s="139" t="s">
        <v>1303</v>
      </c>
      <c r="H20" s="139" t="s">
        <v>1304</v>
      </c>
      <c r="I20" s="139" t="s">
        <v>1305</v>
      </c>
      <c r="J20" s="139" t="s">
        <v>1306</v>
      </c>
      <c r="K20" s="139" t="s">
        <v>258</v>
      </c>
      <c r="L20" s="139"/>
      <c r="M20" s="139"/>
      <c r="N20" s="139"/>
      <c r="O20" s="139" t="s">
        <v>21</v>
      </c>
      <c r="P20" s="139" t="s">
        <v>151</v>
      </c>
      <c r="Q20" s="139" t="s">
        <v>345</v>
      </c>
      <c r="R20" s="139" t="s">
        <v>344</v>
      </c>
      <c r="S20" s="139" t="s">
        <v>1197</v>
      </c>
      <c r="T20" s="139" t="s">
        <v>1307</v>
      </c>
      <c r="U20" s="139"/>
      <c r="V20" s="139"/>
      <c r="W20" s="139" t="s">
        <v>1308</v>
      </c>
      <c r="X20" s="139" t="s">
        <v>1309</v>
      </c>
      <c r="Y20" s="139"/>
    </row>
    <row r="21" spans="1:25">
      <c r="A21" s="139"/>
      <c r="B21" s="139"/>
      <c r="C21" s="139" t="s">
        <v>1310</v>
      </c>
      <c r="D21" s="139" t="s">
        <v>1311</v>
      </c>
      <c r="E21" s="139" t="s">
        <v>807</v>
      </c>
      <c r="F21" s="139" t="s">
        <v>2920</v>
      </c>
      <c r="G21" s="139" t="s">
        <v>1313</v>
      </c>
      <c r="H21" s="139" t="s">
        <v>1314</v>
      </c>
      <c r="I21" s="139" t="s">
        <v>1315</v>
      </c>
      <c r="J21" s="139" t="s">
        <v>1316</v>
      </c>
      <c r="K21" s="139" t="s">
        <v>833</v>
      </c>
      <c r="L21" s="139"/>
      <c r="M21" s="139"/>
      <c r="N21" s="139"/>
      <c r="O21" s="139" t="s">
        <v>157</v>
      </c>
      <c r="P21" s="139" t="s">
        <v>156</v>
      </c>
      <c r="Q21" s="139" t="s">
        <v>354</v>
      </c>
      <c r="R21" s="139" t="s">
        <v>353</v>
      </c>
      <c r="S21" s="139" t="s">
        <v>1317</v>
      </c>
      <c r="T21" s="139" t="s">
        <v>1318</v>
      </c>
      <c r="U21" s="139"/>
      <c r="V21" s="139"/>
      <c r="W21" s="139" t="s">
        <v>1319</v>
      </c>
      <c r="X21" s="139" t="s">
        <v>1320</v>
      </c>
      <c r="Y21" s="139"/>
    </row>
    <row r="22" spans="1:25">
      <c r="A22" s="139"/>
      <c r="B22" s="139"/>
      <c r="C22" s="139" t="s">
        <v>1321</v>
      </c>
      <c r="D22" s="139" t="s">
        <v>1322</v>
      </c>
      <c r="E22" s="139" t="s">
        <v>393</v>
      </c>
      <c r="F22" s="139" t="s">
        <v>1268</v>
      </c>
      <c r="G22" s="139" t="s">
        <v>1324</v>
      </c>
      <c r="H22" s="139" t="s">
        <v>1325</v>
      </c>
      <c r="I22" s="139" t="s">
        <v>1326</v>
      </c>
      <c r="J22" s="139" t="s">
        <v>1327</v>
      </c>
      <c r="K22" s="139" t="s">
        <v>264</v>
      </c>
      <c r="L22" s="139"/>
      <c r="M22" s="139"/>
      <c r="N22" s="139"/>
      <c r="O22" s="139" t="s">
        <v>724</v>
      </c>
      <c r="P22" s="139" t="s">
        <v>723</v>
      </c>
      <c r="Q22" s="139"/>
      <c r="R22" s="139"/>
      <c r="S22" s="139" t="s">
        <v>1328</v>
      </c>
      <c r="T22" s="139" t="s">
        <v>1329</v>
      </c>
      <c r="U22" s="139"/>
      <c r="V22" s="139"/>
      <c r="W22" s="139" t="s">
        <v>1330</v>
      </c>
      <c r="X22" s="139" t="s">
        <v>1331</v>
      </c>
      <c r="Y22" s="139"/>
    </row>
    <row r="23" spans="1:25">
      <c r="A23" s="139"/>
      <c r="B23" s="139"/>
      <c r="C23" s="139" t="s">
        <v>1332</v>
      </c>
      <c r="D23" s="139" t="s">
        <v>1192</v>
      </c>
      <c r="E23" s="139" t="s">
        <v>1280</v>
      </c>
      <c r="F23" s="139" t="s">
        <v>1281</v>
      </c>
      <c r="G23" s="139" t="s">
        <v>1335</v>
      </c>
      <c r="H23" s="139" t="s">
        <v>1336</v>
      </c>
      <c r="I23" s="139" t="s">
        <v>1337</v>
      </c>
      <c r="J23" s="139" t="s">
        <v>1338</v>
      </c>
      <c r="K23" s="139" t="s">
        <v>267</v>
      </c>
      <c r="L23" s="139"/>
      <c r="M23" s="139"/>
      <c r="N23" s="139"/>
      <c r="O23" s="139" t="s">
        <v>50</v>
      </c>
      <c r="P23" s="139" t="s">
        <v>162</v>
      </c>
      <c r="Q23" s="139" t="s">
        <v>304</v>
      </c>
      <c r="R23" s="139" t="s">
        <v>303</v>
      </c>
      <c r="S23" s="139"/>
      <c r="T23" s="139"/>
      <c r="U23" s="139"/>
      <c r="V23" s="139"/>
      <c r="W23" s="139" t="s">
        <v>1339</v>
      </c>
      <c r="X23" s="139" t="s">
        <v>1340</v>
      </c>
      <c r="Y23" s="139"/>
    </row>
    <row r="24" spans="1:25">
      <c r="A24" s="139"/>
      <c r="B24" s="139"/>
      <c r="C24" s="139" t="s">
        <v>1341</v>
      </c>
      <c r="D24" s="139" t="s">
        <v>1342</v>
      </c>
      <c r="E24" s="139" t="s">
        <v>1292</v>
      </c>
      <c r="F24" s="139" t="s">
        <v>1293</v>
      </c>
      <c r="G24" s="139" t="s">
        <v>1344</v>
      </c>
      <c r="H24" s="139" t="s">
        <v>1345</v>
      </c>
      <c r="I24" s="139" t="s">
        <v>1346</v>
      </c>
      <c r="J24" s="139" t="s">
        <v>1347</v>
      </c>
      <c r="K24" s="139" t="s">
        <v>243</v>
      </c>
      <c r="L24" s="139"/>
      <c r="M24" s="139"/>
      <c r="N24" s="139"/>
      <c r="O24" s="139" t="s">
        <v>25</v>
      </c>
      <c r="P24" s="139" t="s">
        <v>167</v>
      </c>
      <c r="Q24" s="139" t="s">
        <v>308</v>
      </c>
      <c r="R24" s="139" t="s">
        <v>307</v>
      </c>
      <c r="S24" s="139"/>
      <c r="T24" s="139"/>
      <c r="U24" s="139"/>
      <c r="V24" s="139"/>
      <c r="W24" s="139" t="s">
        <v>1348</v>
      </c>
      <c r="X24" s="139" t="s">
        <v>964</v>
      </c>
      <c r="Y24" s="139"/>
    </row>
    <row r="25" spans="1:25">
      <c r="A25" s="139"/>
      <c r="B25" s="139"/>
      <c r="C25" s="139" t="s">
        <v>1349</v>
      </c>
      <c r="D25" s="139" t="s">
        <v>1350</v>
      </c>
      <c r="E25" s="139" t="s">
        <v>394</v>
      </c>
      <c r="F25" s="139" t="s">
        <v>903</v>
      </c>
      <c r="G25" s="139" t="s">
        <v>1351</v>
      </c>
      <c r="H25" s="139" t="s">
        <v>1352</v>
      </c>
      <c r="I25" s="139" t="s">
        <v>1353</v>
      </c>
      <c r="J25" s="139" t="s">
        <v>1174</v>
      </c>
      <c r="K25" s="139" t="s">
        <v>269</v>
      </c>
      <c r="L25" s="139"/>
      <c r="M25" s="139"/>
      <c r="N25" s="139"/>
      <c r="O25" s="139" t="s">
        <v>703</v>
      </c>
      <c r="P25" s="139" t="s">
        <v>702</v>
      </c>
      <c r="Q25" s="139" t="s">
        <v>312</v>
      </c>
      <c r="R25" s="139" t="s">
        <v>311</v>
      </c>
      <c r="S25" s="139"/>
      <c r="T25" s="139"/>
      <c r="U25" s="139"/>
      <c r="V25" s="139"/>
      <c r="W25" s="139" t="s">
        <v>1354</v>
      </c>
      <c r="X25" s="139" t="s">
        <v>103</v>
      </c>
      <c r="Y25" s="139"/>
    </row>
    <row r="26" spans="1:25">
      <c r="A26" s="139"/>
      <c r="B26" s="139"/>
      <c r="C26" s="139" t="s">
        <v>1355</v>
      </c>
      <c r="D26" s="139" t="s">
        <v>1356</v>
      </c>
      <c r="E26" s="139" t="s">
        <v>1292</v>
      </c>
      <c r="F26" s="139" t="s">
        <v>1312</v>
      </c>
      <c r="G26" s="139" t="s">
        <v>1359</v>
      </c>
      <c r="H26" s="139" t="s">
        <v>1360</v>
      </c>
      <c r="I26" s="139" t="s">
        <v>1361</v>
      </c>
      <c r="J26" s="139" t="s">
        <v>1362</v>
      </c>
      <c r="K26" s="139"/>
      <c r="L26" s="139"/>
      <c r="M26" s="139"/>
      <c r="N26" s="139"/>
      <c r="O26" s="139" t="s">
        <v>832</v>
      </c>
      <c r="P26" s="139" t="s">
        <v>831</v>
      </c>
      <c r="Q26" s="139" t="s">
        <v>316</v>
      </c>
      <c r="R26" s="139" t="s">
        <v>315</v>
      </c>
      <c r="S26" s="139"/>
      <c r="T26" s="139"/>
      <c r="U26" s="139"/>
      <c r="V26" s="139"/>
      <c r="W26" s="139" t="s">
        <v>1363</v>
      </c>
      <c r="X26" s="139" t="s">
        <v>1364</v>
      </c>
      <c r="Y26" s="139"/>
    </row>
    <row r="27" spans="1:25">
      <c r="A27" s="139"/>
      <c r="B27" s="139"/>
      <c r="C27" s="139" t="s">
        <v>1365</v>
      </c>
      <c r="D27" s="139" t="s">
        <v>1366</v>
      </c>
      <c r="E27" s="139" t="s">
        <v>1292</v>
      </c>
      <c r="F27" s="139" t="s">
        <v>1323</v>
      </c>
      <c r="G27" s="139" t="s">
        <v>1369</v>
      </c>
      <c r="H27" s="139" t="s">
        <v>1370</v>
      </c>
      <c r="I27" s="139" t="s">
        <v>1371</v>
      </c>
      <c r="J27" s="139" t="s">
        <v>1372</v>
      </c>
      <c r="K27" s="139"/>
      <c r="L27" s="139"/>
      <c r="M27" s="139"/>
      <c r="N27" s="139"/>
      <c r="O27" s="139" t="s">
        <v>324</v>
      </c>
      <c r="P27" s="139" t="s">
        <v>171</v>
      </c>
      <c r="Q27" s="139" t="s">
        <v>319</v>
      </c>
      <c r="R27" s="139" t="s">
        <v>318</v>
      </c>
      <c r="S27" s="139"/>
      <c r="T27" s="139"/>
      <c r="U27" s="139"/>
      <c r="V27" s="139"/>
      <c r="W27" s="139" t="s">
        <v>1373</v>
      </c>
      <c r="X27" s="139" t="s">
        <v>1374</v>
      </c>
      <c r="Y27" s="139"/>
    </row>
    <row r="28" spans="1:25">
      <c r="A28" s="139"/>
      <c r="B28" s="139"/>
      <c r="C28" s="139" t="s">
        <v>1375</v>
      </c>
      <c r="D28" s="139" t="s">
        <v>1376</v>
      </c>
      <c r="E28" s="139" t="s">
        <v>1333</v>
      </c>
      <c r="F28" s="139" t="s">
        <v>1334</v>
      </c>
      <c r="G28" s="139" t="s">
        <v>1379</v>
      </c>
      <c r="H28" s="139" t="s">
        <v>1206</v>
      </c>
      <c r="I28" s="139" t="s">
        <v>1380</v>
      </c>
      <c r="J28" s="139" t="s">
        <v>1381</v>
      </c>
      <c r="K28" s="139" t="s">
        <v>719</v>
      </c>
      <c r="L28" s="139"/>
      <c r="M28" s="139"/>
      <c r="N28" s="139"/>
      <c r="O28" s="139" t="s">
        <v>323</v>
      </c>
      <c r="P28" s="139" t="s">
        <v>176</v>
      </c>
      <c r="Q28" s="139" t="s">
        <v>321</v>
      </c>
      <c r="R28" s="139" t="s">
        <v>320</v>
      </c>
      <c r="S28" s="139"/>
      <c r="T28" s="139"/>
      <c r="U28" s="139"/>
      <c r="V28" s="139"/>
      <c r="W28" s="139" t="s">
        <v>1382</v>
      </c>
      <c r="X28" s="139" t="s">
        <v>1383</v>
      </c>
      <c r="Y28" s="139"/>
    </row>
    <row r="29" spans="1:25">
      <c r="A29" s="139"/>
      <c r="B29" s="139"/>
      <c r="C29" s="139" t="s">
        <v>1384</v>
      </c>
      <c r="D29" s="139" t="s">
        <v>1385</v>
      </c>
      <c r="E29" s="139" t="s">
        <v>1292</v>
      </c>
      <c r="F29" s="139" t="s">
        <v>1343</v>
      </c>
      <c r="G29" s="139"/>
      <c r="H29" s="139"/>
      <c r="I29" s="139" t="s">
        <v>1388</v>
      </c>
      <c r="J29" s="139" t="s">
        <v>1389</v>
      </c>
      <c r="K29" s="139" t="s">
        <v>1071</v>
      </c>
      <c r="L29" s="139"/>
      <c r="M29" s="139"/>
      <c r="N29" s="139"/>
      <c r="O29" s="139" t="s">
        <v>325</v>
      </c>
      <c r="P29" s="139" t="s">
        <v>181</v>
      </c>
      <c r="Q29" s="139"/>
      <c r="R29" s="139"/>
      <c r="S29" s="139"/>
      <c r="T29" s="139"/>
      <c r="U29" s="139"/>
      <c r="V29" s="139"/>
      <c r="W29" s="139" t="s">
        <v>1390</v>
      </c>
      <c r="X29" s="139" t="s">
        <v>107</v>
      </c>
      <c r="Y29" s="139"/>
    </row>
    <row r="30" spans="1:25">
      <c r="A30" s="139"/>
      <c r="B30" s="139"/>
      <c r="C30" s="139" t="s">
        <v>1391</v>
      </c>
      <c r="D30" s="139" t="s">
        <v>1392</v>
      </c>
      <c r="E30" s="139"/>
      <c r="F30" s="139"/>
      <c r="G30" s="139"/>
      <c r="H30" s="139"/>
      <c r="I30" s="139" t="s">
        <v>1395</v>
      </c>
      <c r="J30" s="139" t="s">
        <v>1311</v>
      </c>
      <c r="K30" s="139" t="s">
        <v>2881</v>
      </c>
      <c r="L30" s="139"/>
      <c r="M30" s="139"/>
      <c r="N30" s="139"/>
      <c r="O30" s="139" t="s">
        <v>366</v>
      </c>
      <c r="P30" s="139" t="s">
        <v>186</v>
      </c>
      <c r="Q30" s="139"/>
      <c r="R30" s="139"/>
      <c r="S30" s="139"/>
      <c r="T30" s="139"/>
      <c r="U30" s="139"/>
      <c r="V30" s="139"/>
      <c r="W30" s="139" t="s">
        <v>1396</v>
      </c>
      <c r="X30" s="139" t="s">
        <v>1397</v>
      </c>
      <c r="Y30" s="139"/>
    </row>
    <row r="31" spans="1:25">
      <c r="A31" s="139"/>
      <c r="B31" s="139"/>
      <c r="C31" s="139" t="s">
        <v>1398</v>
      </c>
      <c r="D31" s="139" t="s">
        <v>1399</v>
      </c>
      <c r="E31" s="139" t="s">
        <v>1357</v>
      </c>
      <c r="F31" s="139" t="s">
        <v>1358</v>
      </c>
      <c r="G31" s="139"/>
      <c r="H31" s="139"/>
      <c r="I31" s="139" t="s">
        <v>1402</v>
      </c>
      <c r="J31" s="139" t="s">
        <v>891</v>
      </c>
      <c r="K31" s="139" t="s">
        <v>2881</v>
      </c>
      <c r="L31" s="139"/>
      <c r="M31" s="139"/>
      <c r="N31" s="139"/>
      <c r="O31" s="139" t="s">
        <v>326</v>
      </c>
      <c r="P31" s="139" t="s">
        <v>191</v>
      </c>
      <c r="Q31" s="139"/>
      <c r="R31" s="139"/>
      <c r="S31" s="139"/>
      <c r="T31" s="139"/>
      <c r="U31" s="139"/>
      <c r="V31" s="139"/>
      <c r="W31" s="139" t="s">
        <v>1403</v>
      </c>
      <c r="X31" s="139" t="s">
        <v>1404</v>
      </c>
      <c r="Y31" s="139"/>
    </row>
    <row r="32" spans="1:25">
      <c r="A32" s="139"/>
      <c r="B32" s="139"/>
      <c r="C32" s="139" t="s">
        <v>1405</v>
      </c>
      <c r="D32" s="139" t="s">
        <v>1406</v>
      </c>
      <c r="E32" s="139" t="s">
        <v>1367</v>
      </c>
      <c r="F32" s="139" t="s">
        <v>1368</v>
      </c>
      <c r="G32" s="139"/>
      <c r="H32" s="139"/>
      <c r="I32" s="139" t="s">
        <v>1409</v>
      </c>
      <c r="J32" s="139" t="s">
        <v>1410</v>
      </c>
      <c r="K32" s="139" t="s">
        <v>2881</v>
      </c>
      <c r="L32" s="139"/>
      <c r="M32" s="139"/>
      <c r="N32" s="139"/>
      <c r="O32" s="139" t="s">
        <v>327</v>
      </c>
      <c r="P32" s="139" t="s">
        <v>196</v>
      </c>
      <c r="Q32" s="139"/>
      <c r="R32" s="139"/>
      <c r="S32" s="139"/>
      <c r="T32" s="139"/>
      <c r="U32" s="139"/>
      <c r="V32" s="139"/>
      <c r="W32" s="139" t="s">
        <v>1411</v>
      </c>
      <c r="X32" s="139" t="s">
        <v>350</v>
      </c>
      <c r="Y32" s="139"/>
    </row>
    <row r="33" spans="1:25">
      <c r="A33" s="139"/>
      <c r="B33" s="139"/>
      <c r="C33" s="139" t="s">
        <v>1412</v>
      </c>
      <c r="D33" s="139" t="s">
        <v>1413</v>
      </c>
      <c r="E33" s="139" t="s">
        <v>1377</v>
      </c>
      <c r="F33" s="139" t="s">
        <v>1378</v>
      </c>
      <c r="G33" s="139"/>
      <c r="H33" s="139"/>
      <c r="I33" s="139" t="s">
        <v>905</v>
      </c>
      <c r="J33" s="139" t="s">
        <v>1416</v>
      </c>
      <c r="K33" s="139" t="s">
        <v>287</v>
      </c>
      <c r="L33" s="139"/>
      <c r="M33" s="139"/>
      <c r="N33" s="139"/>
      <c r="O33" s="139" t="s">
        <v>201</v>
      </c>
      <c r="P33" s="139" t="s">
        <v>200</v>
      </c>
      <c r="Q33" s="139"/>
      <c r="R33" s="139"/>
      <c r="S33" s="139"/>
      <c r="T33" s="139"/>
      <c r="U33" s="139"/>
      <c r="V33" s="139"/>
      <c r="W33" s="139" t="s">
        <v>1417</v>
      </c>
      <c r="X33" s="139" t="s">
        <v>1418</v>
      </c>
      <c r="Y33" s="139"/>
    </row>
    <row r="34" spans="1:25">
      <c r="A34" s="139"/>
      <c r="B34" s="139"/>
      <c r="C34" s="139" t="s">
        <v>1419</v>
      </c>
      <c r="D34" s="139" t="s">
        <v>1420</v>
      </c>
      <c r="E34" s="139" t="s">
        <v>1386</v>
      </c>
      <c r="F34" s="139" t="s">
        <v>1387</v>
      </c>
      <c r="G34" s="139"/>
      <c r="H34" s="139"/>
      <c r="I34" s="139" t="s">
        <v>907</v>
      </c>
      <c r="J34" s="139" t="s">
        <v>1350</v>
      </c>
      <c r="K34" s="139" t="s">
        <v>480</v>
      </c>
      <c r="L34" s="139"/>
      <c r="M34" s="139"/>
      <c r="N34" s="139"/>
      <c r="O34" s="139" t="s">
        <v>18</v>
      </c>
      <c r="P34" s="139" t="s">
        <v>205</v>
      </c>
      <c r="Q34" s="139"/>
      <c r="R34" s="139"/>
      <c r="S34" s="139"/>
      <c r="T34" s="139"/>
      <c r="U34" s="139"/>
      <c r="V34" s="139"/>
      <c r="W34" s="139" t="s">
        <v>1423</v>
      </c>
      <c r="X34" s="139" t="s">
        <v>1424</v>
      </c>
      <c r="Y34" s="139"/>
    </row>
    <row r="35" spans="1:25">
      <c r="A35" s="139"/>
      <c r="B35" s="139"/>
      <c r="C35" s="139" t="s">
        <v>1425</v>
      </c>
      <c r="D35" s="139" t="s">
        <v>1426</v>
      </c>
      <c r="E35" s="139" t="s">
        <v>1393</v>
      </c>
      <c r="F35" s="139" t="s">
        <v>1394</v>
      </c>
      <c r="G35" s="139"/>
      <c r="H35" s="139"/>
      <c r="I35" s="139" t="s">
        <v>906</v>
      </c>
      <c r="J35" s="139" t="s">
        <v>1302</v>
      </c>
      <c r="K35" s="139" t="s">
        <v>290</v>
      </c>
      <c r="L35" s="139"/>
      <c r="M35" s="139"/>
      <c r="N35" s="139"/>
      <c r="O35" s="139" t="s">
        <v>328</v>
      </c>
      <c r="P35" s="139" t="s">
        <v>209</v>
      </c>
      <c r="Q35" s="139"/>
      <c r="R35" s="139"/>
      <c r="S35" s="139"/>
      <c r="T35" s="139"/>
      <c r="U35" s="139"/>
      <c r="V35" s="139" t="s">
        <v>936</v>
      </c>
      <c r="W35" s="139" t="s">
        <v>1429</v>
      </c>
      <c r="X35" s="139" t="s">
        <v>117</v>
      </c>
      <c r="Y35" s="139"/>
    </row>
    <row r="36" spans="1:25">
      <c r="A36" s="139"/>
      <c r="B36" s="139"/>
      <c r="C36" s="139" t="s">
        <v>1430</v>
      </c>
      <c r="D36" s="139" t="s">
        <v>1431</v>
      </c>
      <c r="E36" s="139" t="s">
        <v>1400</v>
      </c>
      <c r="F36" s="139" t="s">
        <v>1401</v>
      </c>
      <c r="G36" s="139"/>
      <c r="H36" s="139"/>
      <c r="I36" s="139" t="s">
        <v>1434</v>
      </c>
      <c r="J36" s="139" t="s">
        <v>1356</v>
      </c>
      <c r="K36" s="139"/>
      <c r="L36" s="139"/>
      <c r="M36" s="139"/>
      <c r="N36" s="139"/>
      <c r="O36" s="139" t="s">
        <v>375</v>
      </c>
      <c r="P36" s="139" t="s">
        <v>374</v>
      </c>
      <c r="Q36" s="139"/>
      <c r="R36" s="139"/>
      <c r="S36" s="139"/>
      <c r="T36" s="139"/>
      <c r="U36" s="139"/>
      <c r="V36" s="139" t="s">
        <v>936</v>
      </c>
      <c r="W36" s="139" t="s">
        <v>1436</v>
      </c>
      <c r="X36" s="139" t="s">
        <v>1437</v>
      </c>
      <c r="Y36" s="139"/>
    </row>
    <row r="37" spans="1:25">
      <c r="A37" s="139"/>
      <c r="B37" s="139"/>
      <c r="C37" s="139" t="s">
        <v>1438</v>
      </c>
      <c r="D37" s="139" t="s">
        <v>1439</v>
      </c>
      <c r="E37" s="139" t="s">
        <v>1407</v>
      </c>
      <c r="F37" s="139" t="s">
        <v>1408</v>
      </c>
      <c r="G37" s="139"/>
      <c r="H37" s="139"/>
      <c r="I37" s="139" t="s">
        <v>1442</v>
      </c>
      <c r="J37" s="139" t="s">
        <v>1366</v>
      </c>
      <c r="K37" s="139"/>
      <c r="L37" s="139"/>
      <c r="M37" s="139"/>
      <c r="N37" s="139"/>
      <c r="O37" s="139" t="s">
        <v>222</v>
      </c>
      <c r="P37" s="139" t="s">
        <v>1435</v>
      </c>
      <c r="Q37" s="139"/>
      <c r="R37" s="139"/>
      <c r="S37" s="139"/>
      <c r="T37" s="139"/>
      <c r="U37" s="139"/>
      <c r="V37" s="139" t="s">
        <v>936</v>
      </c>
      <c r="W37" s="139" t="s">
        <v>1443</v>
      </c>
      <c r="X37" s="139" t="s">
        <v>1444</v>
      </c>
      <c r="Y37" s="139"/>
    </row>
    <row r="38" spans="1:25">
      <c r="A38" s="139"/>
      <c r="B38" s="139"/>
      <c r="C38" s="139" t="s">
        <v>1445</v>
      </c>
      <c r="D38" s="139" t="s">
        <v>1446</v>
      </c>
      <c r="E38" s="139" t="s">
        <v>1414</v>
      </c>
      <c r="F38" s="139" t="s">
        <v>1415</v>
      </c>
      <c r="G38" s="139"/>
      <c r="H38" s="139"/>
      <c r="I38" s="139" t="s">
        <v>1449</v>
      </c>
      <c r="J38" s="139" t="s">
        <v>1450</v>
      </c>
      <c r="K38" s="139" t="s">
        <v>295</v>
      </c>
      <c r="L38" s="139"/>
      <c r="M38" s="139"/>
      <c r="N38" s="139"/>
      <c r="O38" s="139" t="s">
        <v>26</v>
      </c>
      <c r="P38" s="139" t="s">
        <v>227</v>
      </c>
      <c r="Q38" s="139"/>
      <c r="R38" s="139"/>
      <c r="S38" s="139"/>
      <c r="T38" s="139"/>
      <c r="U38" s="139"/>
      <c r="V38" s="139" t="s">
        <v>936</v>
      </c>
      <c r="W38" s="139" t="s">
        <v>1451</v>
      </c>
      <c r="X38" s="139" t="s">
        <v>1452</v>
      </c>
      <c r="Y38" s="139"/>
    </row>
    <row r="39" spans="1:25">
      <c r="A39" s="139"/>
      <c r="B39" s="139"/>
      <c r="C39" s="139" t="s">
        <v>1453</v>
      </c>
      <c r="D39" s="139" t="s">
        <v>1454</v>
      </c>
      <c r="E39" s="139" t="s">
        <v>1421</v>
      </c>
      <c r="F39" s="139" t="s">
        <v>1422</v>
      </c>
      <c r="G39" s="139"/>
      <c r="H39" s="139"/>
      <c r="I39" s="139" t="s">
        <v>1457</v>
      </c>
      <c r="J39" s="139" t="s">
        <v>1370</v>
      </c>
      <c r="K39" s="139"/>
      <c r="L39" s="139"/>
      <c r="M39" s="139"/>
      <c r="N39" s="139"/>
      <c r="O39" s="139" t="s">
        <v>67</v>
      </c>
      <c r="P39" s="139" t="s">
        <v>232</v>
      </c>
      <c r="Q39" s="139"/>
      <c r="R39" s="139"/>
      <c r="S39" s="139"/>
      <c r="T39" s="139"/>
      <c r="U39" s="139"/>
      <c r="V39" s="139" t="s">
        <v>936</v>
      </c>
      <c r="W39" s="139" t="s">
        <v>1458</v>
      </c>
      <c r="X39" s="139" t="s">
        <v>355</v>
      </c>
      <c r="Y39" s="139"/>
    </row>
    <row r="40" spans="1:25">
      <c r="A40" s="139"/>
      <c r="B40" s="139"/>
      <c r="C40" s="139" t="s">
        <v>1459</v>
      </c>
      <c r="D40" s="139" t="s">
        <v>1460</v>
      </c>
      <c r="E40" s="139" t="s">
        <v>1427</v>
      </c>
      <c r="F40" s="139" t="s">
        <v>1428</v>
      </c>
      <c r="G40" s="139"/>
      <c r="H40" s="139"/>
      <c r="I40" s="139" t="s">
        <v>1463</v>
      </c>
      <c r="J40" s="139" t="s">
        <v>1206</v>
      </c>
      <c r="K40" s="139"/>
      <c r="L40" s="139"/>
      <c r="M40" s="139"/>
      <c r="N40" s="139"/>
      <c r="O40" s="139" t="s">
        <v>238</v>
      </c>
      <c r="P40" s="139" t="s">
        <v>237</v>
      </c>
      <c r="Q40" s="139"/>
      <c r="R40" s="139"/>
      <c r="S40" s="139"/>
      <c r="T40" s="139"/>
      <c r="U40" s="139"/>
      <c r="V40" s="139" t="s">
        <v>936</v>
      </c>
      <c r="W40" s="139" t="s">
        <v>1464</v>
      </c>
      <c r="X40" s="139" t="s">
        <v>1465</v>
      </c>
      <c r="Y40" s="139"/>
    </row>
    <row r="41" spans="1:25">
      <c r="A41" s="139"/>
      <c r="B41" s="139"/>
      <c r="C41" s="139" t="s">
        <v>1466</v>
      </c>
      <c r="D41" s="139" t="s">
        <v>1467</v>
      </c>
      <c r="E41" s="139" t="s">
        <v>1432</v>
      </c>
      <c r="F41" s="139" t="s">
        <v>1433</v>
      </c>
      <c r="G41" s="139"/>
      <c r="H41" s="139"/>
      <c r="I41" s="139"/>
      <c r="J41" s="139"/>
      <c r="K41" s="139"/>
      <c r="L41" s="139"/>
      <c r="M41" s="139"/>
      <c r="N41" s="139"/>
      <c r="O41" s="139" t="s">
        <v>30</v>
      </c>
      <c r="P41" s="139" t="s">
        <v>243</v>
      </c>
      <c r="Q41" s="139"/>
      <c r="R41" s="139"/>
      <c r="S41" s="139"/>
      <c r="T41" s="139"/>
      <c r="U41" s="139"/>
      <c r="V41" s="139" t="s">
        <v>936</v>
      </c>
      <c r="W41" s="139" t="s">
        <v>1470</v>
      </c>
      <c r="X41" s="139" t="s">
        <v>131</v>
      </c>
      <c r="Y41" s="139"/>
    </row>
    <row r="42" spans="1:25">
      <c r="A42" s="139"/>
      <c r="B42" s="139"/>
      <c r="C42" s="139" t="s">
        <v>1471</v>
      </c>
      <c r="D42" s="139" t="s">
        <v>1472</v>
      </c>
      <c r="E42" s="139" t="s">
        <v>1440</v>
      </c>
      <c r="F42" s="139" t="s">
        <v>1441</v>
      </c>
      <c r="G42" s="139"/>
      <c r="H42" s="139"/>
      <c r="I42" s="139" t="s">
        <v>1475</v>
      </c>
      <c r="J42" s="139" t="s">
        <v>1476</v>
      </c>
      <c r="K42" s="139"/>
      <c r="L42" s="139"/>
      <c r="M42" s="139"/>
      <c r="N42" s="139"/>
      <c r="O42" s="139" t="s">
        <v>249</v>
      </c>
      <c r="P42" s="139" t="s">
        <v>248</v>
      </c>
      <c r="Q42" s="139"/>
      <c r="R42" s="139"/>
      <c r="S42" s="139"/>
      <c r="T42" s="139"/>
      <c r="U42" s="139"/>
      <c r="V42" s="139" t="s">
        <v>936</v>
      </c>
      <c r="W42" s="139" t="s">
        <v>1477</v>
      </c>
      <c r="X42" s="139" t="s">
        <v>1478</v>
      </c>
      <c r="Y42" s="139"/>
    </row>
    <row r="43" spans="1:25">
      <c r="A43" s="139"/>
      <c r="B43" s="139"/>
      <c r="C43" s="139"/>
      <c r="D43" s="139"/>
      <c r="E43" s="139" t="s">
        <v>1447</v>
      </c>
      <c r="F43" s="139" t="s">
        <v>1448</v>
      </c>
      <c r="G43" s="139"/>
      <c r="H43" s="139"/>
      <c r="I43" s="139" t="s">
        <v>1475</v>
      </c>
      <c r="J43" s="139" t="s">
        <v>1322</v>
      </c>
      <c r="K43" s="139"/>
      <c r="L43" s="139"/>
      <c r="M43" s="139"/>
      <c r="N43" s="139"/>
      <c r="O43" s="139" t="s">
        <v>255</v>
      </c>
      <c r="P43" s="139" t="s">
        <v>254</v>
      </c>
      <c r="Q43" s="139"/>
      <c r="R43" s="139"/>
      <c r="S43" s="139"/>
      <c r="T43" s="139"/>
      <c r="U43" s="139"/>
      <c r="V43" s="139" t="s">
        <v>936</v>
      </c>
      <c r="W43" s="139" t="s">
        <v>1481</v>
      </c>
      <c r="X43" s="139" t="s">
        <v>1482</v>
      </c>
      <c r="Y43" s="139"/>
    </row>
    <row r="44" spans="1:25">
      <c r="A44" s="139"/>
      <c r="B44" s="139"/>
      <c r="C44" s="139"/>
      <c r="D44" s="139"/>
      <c r="E44" s="139" t="s">
        <v>1455</v>
      </c>
      <c r="F44" s="139" t="s">
        <v>1456</v>
      </c>
      <c r="G44" s="139"/>
      <c r="H44" s="139"/>
      <c r="I44" s="139" t="s">
        <v>1485</v>
      </c>
      <c r="J44" s="139" t="s">
        <v>1486</v>
      </c>
      <c r="K44" s="139"/>
      <c r="L44" s="139"/>
      <c r="M44" s="139"/>
      <c r="N44" s="139"/>
      <c r="O44" s="139" t="s">
        <v>66</v>
      </c>
      <c r="P44" s="139" t="s">
        <v>258</v>
      </c>
      <c r="Q44" s="139"/>
      <c r="R44" s="139"/>
      <c r="S44" s="139"/>
      <c r="T44" s="139"/>
      <c r="U44" s="139"/>
      <c r="V44" s="139" t="s">
        <v>936</v>
      </c>
      <c r="W44" s="139" t="s">
        <v>1487</v>
      </c>
      <c r="X44" s="139" t="s">
        <v>1159</v>
      </c>
      <c r="Y44" s="139"/>
    </row>
    <row r="45" spans="1:25">
      <c r="A45" s="139"/>
      <c r="B45" s="139"/>
      <c r="C45" s="139"/>
      <c r="D45" s="139"/>
      <c r="E45" s="139" t="s">
        <v>1461</v>
      </c>
      <c r="F45" s="139" t="s">
        <v>1462</v>
      </c>
      <c r="G45" s="139"/>
      <c r="H45" s="139"/>
      <c r="I45" s="139"/>
      <c r="J45" s="139"/>
      <c r="K45" s="139"/>
      <c r="L45" s="139"/>
      <c r="M45" s="139"/>
      <c r="N45" s="139"/>
      <c r="O45" s="139" t="s">
        <v>69</v>
      </c>
      <c r="P45" s="139" t="s">
        <v>261</v>
      </c>
      <c r="Q45" s="139"/>
      <c r="R45" s="139"/>
      <c r="S45" s="139"/>
      <c r="T45" s="139"/>
      <c r="U45" s="139"/>
      <c r="V45" s="139" t="s">
        <v>936</v>
      </c>
      <c r="W45" s="139" t="s">
        <v>1490</v>
      </c>
      <c r="X45" s="139" t="s">
        <v>1491</v>
      </c>
      <c r="Y45" s="139"/>
    </row>
    <row r="46" spans="1:25">
      <c r="A46" s="139"/>
      <c r="B46" s="139"/>
      <c r="C46" s="139"/>
      <c r="D46" s="139"/>
      <c r="E46" s="139" t="s">
        <v>1468</v>
      </c>
      <c r="F46" s="139" t="s">
        <v>1469</v>
      </c>
      <c r="G46" s="139"/>
      <c r="H46" s="139"/>
      <c r="I46" s="139"/>
      <c r="J46" s="139"/>
      <c r="K46" s="139"/>
      <c r="L46" s="139"/>
      <c r="M46" s="139"/>
      <c r="N46" s="139"/>
      <c r="O46" s="139" t="s">
        <v>824</v>
      </c>
      <c r="P46" s="139" t="s">
        <v>833</v>
      </c>
      <c r="Q46" s="139"/>
      <c r="R46" s="139"/>
      <c r="S46" s="139"/>
      <c r="T46" s="139"/>
      <c r="U46" s="139"/>
      <c r="V46" s="139" t="s">
        <v>936</v>
      </c>
      <c r="W46" s="139" t="s">
        <v>1494</v>
      </c>
      <c r="X46" s="139" t="s">
        <v>1495</v>
      </c>
      <c r="Y46" s="139"/>
    </row>
    <row r="47" spans="1:25">
      <c r="A47" s="139"/>
      <c r="B47" s="139"/>
      <c r="C47" s="139"/>
      <c r="D47" s="139"/>
      <c r="E47" s="139" t="s">
        <v>1473</v>
      </c>
      <c r="F47" s="139" t="s">
        <v>1474</v>
      </c>
      <c r="G47" s="139"/>
      <c r="H47" s="139"/>
      <c r="I47" s="139"/>
      <c r="J47" s="139"/>
      <c r="K47" s="139"/>
      <c r="L47" s="139"/>
      <c r="M47" s="139"/>
      <c r="N47" s="139"/>
      <c r="O47" s="139" t="s">
        <v>65</v>
      </c>
      <c r="P47" s="139" t="s">
        <v>264</v>
      </c>
      <c r="Q47" s="139"/>
      <c r="R47" s="139"/>
      <c r="S47" s="139"/>
      <c r="T47" s="139"/>
      <c r="U47" s="139"/>
      <c r="V47" s="139" t="s">
        <v>936</v>
      </c>
      <c r="W47" s="139" t="s">
        <v>1498</v>
      </c>
      <c r="X47" s="139" t="s">
        <v>1499</v>
      </c>
      <c r="Y47" s="139"/>
    </row>
    <row r="48" spans="1:25">
      <c r="A48" s="139"/>
      <c r="B48" s="139"/>
      <c r="C48" s="139"/>
      <c r="D48" s="139"/>
      <c r="E48" s="139" t="s">
        <v>1479</v>
      </c>
      <c r="F48" s="139" t="s">
        <v>1480</v>
      </c>
      <c r="G48" s="139"/>
      <c r="H48" s="139"/>
      <c r="I48" s="139"/>
      <c r="J48" s="139"/>
      <c r="K48" s="139"/>
      <c r="L48" s="139"/>
      <c r="M48" s="139"/>
      <c r="N48" s="139"/>
      <c r="O48" s="139" t="s">
        <v>68</v>
      </c>
      <c r="P48" s="139" t="s">
        <v>267</v>
      </c>
      <c r="Q48" s="139"/>
      <c r="R48" s="139"/>
      <c r="S48" s="139"/>
      <c r="T48" s="139"/>
      <c r="U48" s="139"/>
      <c r="V48" s="139" t="s">
        <v>936</v>
      </c>
      <c r="W48" s="139" t="s">
        <v>1502</v>
      </c>
      <c r="X48" s="139" t="s">
        <v>835</v>
      </c>
      <c r="Y48" s="139"/>
    </row>
    <row r="49" spans="1:25">
      <c r="A49" s="139"/>
      <c r="B49" s="139"/>
      <c r="C49" s="139"/>
      <c r="D49" s="139"/>
      <c r="E49" s="139" t="s">
        <v>1483</v>
      </c>
      <c r="F49" s="139" t="s">
        <v>1484</v>
      </c>
      <c r="G49" s="139"/>
      <c r="H49" s="139"/>
      <c r="I49" s="139"/>
      <c r="J49" s="139"/>
      <c r="K49" s="139"/>
      <c r="L49" s="139"/>
      <c r="M49" s="139"/>
      <c r="N49" s="139"/>
      <c r="O49" s="139" t="s">
        <v>23</v>
      </c>
      <c r="P49" s="139" t="s">
        <v>269</v>
      </c>
      <c r="Q49" s="139"/>
      <c r="R49" s="139"/>
      <c r="S49" s="139"/>
      <c r="T49" s="139"/>
      <c r="U49" s="139"/>
      <c r="V49" s="139" t="s">
        <v>936</v>
      </c>
      <c r="W49" s="139" t="s">
        <v>1504</v>
      </c>
      <c r="X49" s="139" t="s">
        <v>1505</v>
      </c>
      <c r="Y49" s="139"/>
    </row>
    <row r="50" spans="1:25">
      <c r="A50" s="139"/>
      <c r="B50" s="139"/>
      <c r="C50" s="139"/>
      <c r="D50" s="139"/>
      <c r="E50" s="139" t="s">
        <v>1488</v>
      </c>
      <c r="F50" s="139" t="s">
        <v>1489</v>
      </c>
      <c r="G50" s="139"/>
      <c r="H50" s="139"/>
      <c r="I50" s="139"/>
      <c r="J50" s="139"/>
      <c r="K50" s="139"/>
      <c r="L50" s="139"/>
      <c r="M50" s="139"/>
      <c r="N50" s="139"/>
      <c r="O50" s="139" t="s">
        <v>720</v>
      </c>
      <c r="P50" s="139" t="s">
        <v>719</v>
      </c>
      <c r="Q50" s="139"/>
      <c r="R50" s="139"/>
      <c r="S50" s="139"/>
      <c r="T50" s="139"/>
      <c r="U50" s="139"/>
      <c r="V50" s="139" t="s">
        <v>936</v>
      </c>
      <c r="W50" s="139" t="s">
        <v>1508</v>
      </c>
      <c r="X50" s="139" t="s">
        <v>1196</v>
      </c>
      <c r="Y50" s="139"/>
    </row>
    <row r="51" spans="1:25">
      <c r="A51" s="139"/>
      <c r="B51" s="139"/>
      <c r="C51" s="139"/>
      <c r="D51" s="139"/>
      <c r="E51" s="139" t="s">
        <v>1492</v>
      </c>
      <c r="F51" s="139" t="s">
        <v>1493</v>
      </c>
      <c r="G51" s="139"/>
      <c r="H51" s="139"/>
      <c r="I51" s="139"/>
      <c r="J51" s="139"/>
      <c r="K51" s="139"/>
      <c r="L51" s="139"/>
      <c r="M51" s="139"/>
      <c r="N51" s="139"/>
      <c r="O51" s="139" t="s">
        <v>31</v>
      </c>
      <c r="P51" s="139" t="s">
        <v>272</v>
      </c>
      <c r="Q51" s="139"/>
      <c r="R51" s="139"/>
      <c r="S51" s="139"/>
      <c r="T51" s="139"/>
      <c r="U51" s="139"/>
      <c r="V51" s="139" t="s">
        <v>936</v>
      </c>
      <c r="W51" s="139" t="s">
        <v>1511</v>
      </c>
      <c r="X51" s="139" t="s">
        <v>1512</v>
      </c>
      <c r="Y51" s="139"/>
    </row>
    <row r="52" spans="1:25">
      <c r="A52" s="139"/>
      <c r="B52" s="139"/>
      <c r="C52" s="139"/>
      <c r="D52" s="139"/>
      <c r="E52" s="139" t="s">
        <v>1496</v>
      </c>
      <c r="F52" s="139" t="s">
        <v>1497</v>
      </c>
      <c r="G52" s="139"/>
      <c r="H52" s="139"/>
      <c r="I52" s="139"/>
      <c r="J52" s="139"/>
      <c r="K52" s="139"/>
      <c r="L52" s="139"/>
      <c r="M52" s="139"/>
      <c r="N52" s="139"/>
      <c r="O52" s="139" t="s">
        <v>276</v>
      </c>
      <c r="P52" s="139" t="s">
        <v>275</v>
      </c>
      <c r="Q52" s="139"/>
      <c r="R52" s="139"/>
      <c r="S52" s="139"/>
      <c r="T52" s="139"/>
      <c r="U52" s="139"/>
      <c r="V52" s="139" t="s">
        <v>936</v>
      </c>
      <c r="W52" s="139" t="s">
        <v>1515</v>
      </c>
      <c r="X52" s="139" t="s">
        <v>379</v>
      </c>
      <c r="Y52" s="139"/>
    </row>
    <row r="53" spans="1:25">
      <c r="A53" s="139"/>
      <c r="B53" s="139"/>
      <c r="C53" s="139"/>
      <c r="D53" s="139"/>
      <c r="E53" s="139" t="s">
        <v>1500</v>
      </c>
      <c r="F53" s="139" t="s">
        <v>1501</v>
      </c>
      <c r="G53" s="139"/>
      <c r="H53" s="139"/>
      <c r="I53" s="139"/>
      <c r="J53" s="139"/>
      <c r="K53" s="139"/>
      <c r="L53" s="139"/>
      <c r="M53" s="139"/>
      <c r="N53" s="139"/>
      <c r="O53" s="139" t="s">
        <v>928</v>
      </c>
      <c r="P53" s="139" t="s">
        <v>927</v>
      </c>
      <c r="Q53" s="139"/>
      <c r="R53" s="139"/>
      <c r="S53" s="139"/>
      <c r="T53" s="139"/>
      <c r="U53" s="139"/>
      <c r="V53" s="139" t="s">
        <v>936</v>
      </c>
      <c r="W53" s="139" t="s">
        <v>1518</v>
      </c>
      <c r="X53" s="139" t="s">
        <v>1519</v>
      </c>
      <c r="Y53" s="139"/>
    </row>
    <row r="54" spans="1:25">
      <c r="A54" s="139"/>
      <c r="B54" s="139"/>
      <c r="C54" s="139"/>
      <c r="D54" s="139"/>
      <c r="E54" s="139" t="s">
        <v>815</v>
      </c>
      <c r="F54" s="139" t="s">
        <v>1503</v>
      </c>
      <c r="G54" s="139"/>
      <c r="H54" s="139"/>
      <c r="I54" s="139"/>
      <c r="J54" s="139"/>
      <c r="K54" s="139"/>
      <c r="L54" s="139"/>
      <c r="M54" s="139"/>
      <c r="N54" s="139"/>
      <c r="O54" s="139" t="s">
        <v>834</v>
      </c>
      <c r="P54" s="139" t="s">
        <v>821</v>
      </c>
      <c r="Q54" s="139"/>
      <c r="R54" s="139"/>
      <c r="S54" s="139"/>
      <c r="T54" s="139"/>
      <c r="U54" s="139"/>
      <c r="V54" s="139" t="s">
        <v>936</v>
      </c>
      <c r="W54" s="139" t="s">
        <v>1522</v>
      </c>
      <c r="X54" s="139" t="s">
        <v>1523</v>
      </c>
      <c r="Y54" s="139"/>
    </row>
    <row r="55" spans="1:25">
      <c r="A55" s="139"/>
      <c r="B55" s="139"/>
      <c r="C55" s="139"/>
      <c r="D55" s="139"/>
      <c r="E55" s="139" t="s">
        <v>1506</v>
      </c>
      <c r="F55" s="139" t="s">
        <v>1507</v>
      </c>
      <c r="G55" s="139"/>
      <c r="H55" s="139"/>
      <c r="I55" s="139"/>
      <c r="J55" s="139"/>
      <c r="K55" s="139"/>
      <c r="L55" s="139"/>
      <c r="M55" s="139"/>
      <c r="N55" s="139"/>
      <c r="O55" s="139" t="s">
        <v>29</v>
      </c>
      <c r="P55" s="139" t="s">
        <v>279</v>
      </c>
      <c r="Q55" s="139"/>
      <c r="R55" s="139"/>
      <c r="S55" s="139"/>
      <c r="T55" s="139"/>
      <c r="U55" s="139"/>
      <c r="V55" s="139" t="s">
        <v>936</v>
      </c>
      <c r="W55" s="139" t="s">
        <v>1526</v>
      </c>
      <c r="X55" s="139" t="s">
        <v>1527</v>
      </c>
      <c r="Y55" s="139"/>
    </row>
    <row r="56" spans="1:25">
      <c r="A56" s="139"/>
      <c r="B56" s="139"/>
      <c r="C56" s="139"/>
      <c r="D56" s="139"/>
      <c r="E56" s="139" t="s">
        <v>1509</v>
      </c>
      <c r="F56" s="139" t="s">
        <v>1510</v>
      </c>
      <c r="G56" s="139"/>
      <c r="H56" s="139"/>
      <c r="I56" s="139"/>
      <c r="J56" s="139"/>
      <c r="K56" s="139"/>
      <c r="L56" s="139"/>
      <c r="M56" s="139"/>
      <c r="N56" s="139"/>
      <c r="O56" s="139" t="s">
        <v>52</v>
      </c>
      <c r="P56" s="139" t="s">
        <v>282</v>
      </c>
      <c r="Q56" s="139"/>
      <c r="R56" s="139"/>
      <c r="S56" s="139"/>
      <c r="T56" s="139"/>
      <c r="U56" s="139"/>
      <c r="V56" s="139" t="s">
        <v>936</v>
      </c>
      <c r="W56" s="139" t="s">
        <v>1530</v>
      </c>
      <c r="X56" s="139" t="s">
        <v>1531</v>
      </c>
      <c r="Y56" s="139"/>
    </row>
    <row r="57" spans="1:25">
      <c r="A57" s="139"/>
      <c r="B57" s="139"/>
      <c r="C57" s="139"/>
      <c r="D57" s="139"/>
      <c r="E57" s="139" t="s">
        <v>1513</v>
      </c>
      <c r="F57" s="139" t="s">
        <v>1514</v>
      </c>
      <c r="G57" s="139"/>
      <c r="H57" s="139"/>
      <c r="I57" s="139"/>
      <c r="J57" s="139"/>
      <c r="K57" s="139"/>
      <c r="L57" s="139"/>
      <c r="M57" s="139"/>
      <c r="N57" s="139"/>
      <c r="O57" s="139" t="s">
        <v>930</v>
      </c>
      <c r="P57" s="139" t="s">
        <v>929</v>
      </c>
      <c r="Q57" s="139"/>
      <c r="R57" s="139"/>
      <c r="S57" s="139"/>
      <c r="T57" s="139"/>
      <c r="U57" s="139"/>
      <c r="V57" s="139" t="s">
        <v>936</v>
      </c>
      <c r="W57" s="139" t="s">
        <v>1535</v>
      </c>
      <c r="X57" s="139" t="s">
        <v>1536</v>
      </c>
      <c r="Y57" s="139"/>
    </row>
    <row r="58" spans="1:25">
      <c r="A58" s="139"/>
      <c r="B58" s="139"/>
      <c r="C58" s="139"/>
      <c r="D58" s="139"/>
      <c r="E58" s="139" t="s">
        <v>1516</v>
      </c>
      <c r="F58" s="139" t="s">
        <v>1517</v>
      </c>
      <c r="G58" s="139"/>
      <c r="H58" s="139"/>
      <c r="I58" s="139"/>
      <c r="J58" s="139"/>
      <c r="K58" s="139"/>
      <c r="L58" s="139"/>
      <c r="M58" s="139"/>
      <c r="N58" s="139"/>
      <c r="O58" s="139" t="s">
        <v>20</v>
      </c>
      <c r="P58" s="139" t="s">
        <v>285</v>
      </c>
      <c r="Q58" s="139"/>
      <c r="R58" s="139"/>
      <c r="S58" s="139"/>
      <c r="T58" s="139"/>
      <c r="U58" s="139"/>
      <c r="V58" s="139" t="s">
        <v>936</v>
      </c>
      <c r="W58" s="139" t="s">
        <v>1539</v>
      </c>
      <c r="X58" s="139" t="s">
        <v>1540</v>
      </c>
      <c r="Y58" s="139"/>
    </row>
    <row r="59" spans="1:25">
      <c r="A59" s="139"/>
      <c r="B59" s="139"/>
      <c r="C59" s="139"/>
      <c r="D59" s="139"/>
      <c r="E59" s="139" t="s">
        <v>1520</v>
      </c>
      <c r="F59" s="139" t="s">
        <v>1521</v>
      </c>
      <c r="G59" s="139"/>
      <c r="H59" s="139"/>
      <c r="I59" s="139"/>
      <c r="J59" s="139"/>
      <c r="K59" s="139"/>
      <c r="L59" s="139"/>
      <c r="M59" s="139"/>
      <c r="N59" s="139"/>
      <c r="O59" s="139" t="s">
        <v>329</v>
      </c>
      <c r="P59" s="139" t="s">
        <v>287</v>
      </c>
      <c r="Q59" s="139"/>
      <c r="R59" s="139"/>
      <c r="S59" s="139"/>
      <c r="T59" s="139"/>
      <c r="U59" s="139"/>
      <c r="V59" s="139" t="s">
        <v>936</v>
      </c>
      <c r="W59" s="139" t="s">
        <v>1544</v>
      </c>
      <c r="X59" s="139" t="s">
        <v>1545</v>
      </c>
      <c r="Y59" s="139"/>
    </row>
    <row r="60" spans="1:25">
      <c r="A60" s="139"/>
      <c r="B60" s="139"/>
      <c r="C60" s="139"/>
      <c r="D60" s="139"/>
      <c r="E60" s="139" t="s">
        <v>1524</v>
      </c>
      <c r="F60" s="139" t="s">
        <v>1525</v>
      </c>
      <c r="G60" s="139"/>
      <c r="H60" s="139"/>
      <c r="I60" s="139"/>
      <c r="J60" s="139"/>
      <c r="K60" s="139"/>
      <c r="L60" s="139"/>
      <c r="M60" s="139"/>
      <c r="N60" s="139"/>
      <c r="O60" s="139" t="s">
        <v>1534</v>
      </c>
      <c r="P60" s="139" t="s">
        <v>810</v>
      </c>
      <c r="Q60" s="139"/>
      <c r="R60" s="139"/>
      <c r="S60" s="139"/>
      <c r="T60" s="139"/>
      <c r="U60" s="139"/>
      <c r="V60" s="139" t="s">
        <v>936</v>
      </c>
      <c r="W60" s="139" t="s">
        <v>1548</v>
      </c>
      <c r="X60" s="139" t="s">
        <v>1549</v>
      </c>
      <c r="Y60" s="139"/>
    </row>
    <row r="61" spans="1:25">
      <c r="A61" s="139"/>
      <c r="B61" s="139"/>
      <c r="C61" s="139"/>
      <c r="D61" s="139"/>
      <c r="E61" s="139" t="s">
        <v>1528</v>
      </c>
      <c r="F61" s="139" t="s">
        <v>1529</v>
      </c>
      <c r="G61" s="139"/>
      <c r="H61" s="139"/>
      <c r="I61" s="139"/>
      <c r="J61" s="139"/>
      <c r="K61" s="139"/>
      <c r="L61" s="139"/>
      <c r="M61" s="139"/>
      <c r="N61" s="139"/>
      <c r="O61" s="139" t="s">
        <v>388</v>
      </c>
      <c r="P61" s="139" t="s">
        <v>480</v>
      </c>
      <c r="Q61" s="139"/>
      <c r="R61" s="139"/>
      <c r="S61" s="139"/>
      <c r="T61" s="139"/>
      <c r="U61" s="139"/>
      <c r="V61" s="139" t="s">
        <v>936</v>
      </c>
      <c r="W61" s="139" t="s">
        <v>1552</v>
      </c>
      <c r="X61" s="139" t="s">
        <v>1553</v>
      </c>
      <c r="Y61" s="139"/>
    </row>
    <row r="62" spans="1:25">
      <c r="A62" s="139"/>
      <c r="B62" s="139"/>
      <c r="C62" s="139"/>
      <c r="D62" s="139"/>
      <c r="E62" s="139" t="s">
        <v>1532</v>
      </c>
      <c r="F62" s="139" t="s">
        <v>1533</v>
      </c>
      <c r="G62" s="139"/>
      <c r="H62" s="139"/>
      <c r="I62" s="139"/>
      <c r="J62" s="139"/>
      <c r="K62" s="139"/>
      <c r="L62" s="139"/>
      <c r="M62" s="139"/>
      <c r="N62" s="139"/>
      <c r="O62" s="139" t="s">
        <v>1543</v>
      </c>
      <c r="P62" s="139" t="s">
        <v>851</v>
      </c>
      <c r="Q62" s="139"/>
      <c r="R62" s="139"/>
      <c r="S62" s="139"/>
      <c r="T62" s="139"/>
      <c r="U62" s="139"/>
      <c r="V62" s="139" t="s">
        <v>936</v>
      </c>
      <c r="W62" s="139" t="s">
        <v>1555</v>
      </c>
      <c r="X62" s="139" t="s">
        <v>1556</v>
      </c>
      <c r="Y62" s="139"/>
    </row>
    <row r="63" spans="1:25">
      <c r="A63" s="139"/>
      <c r="B63" s="139"/>
      <c r="C63" s="139"/>
      <c r="D63" s="139"/>
      <c r="E63" s="139" t="s">
        <v>1537</v>
      </c>
      <c r="F63" s="139" t="s">
        <v>1538</v>
      </c>
      <c r="G63" s="139"/>
      <c r="H63" s="139"/>
      <c r="I63" s="139"/>
      <c r="J63" s="139"/>
      <c r="K63" s="139"/>
      <c r="L63" s="139"/>
      <c r="M63" s="139"/>
      <c r="N63" s="139"/>
      <c r="O63" s="139" t="s">
        <v>28</v>
      </c>
      <c r="P63" s="139" t="s">
        <v>290</v>
      </c>
      <c r="Q63" s="139"/>
      <c r="R63" s="139"/>
      <c r="S63" s="139"/>
      <c r="T63" s="139"/>
      <c r="U63" s="139"/>
      <c r="V63" s="139" t="s">
        <v>936</v>
      </c>
      <c r="W63" s="139" t="s">
        <v>1557</v>
      </c>
      <c r="X63" s="139" t="s">
        <v>1558</v>
      </c>
      <c r="Y63" s="139"/>
    </row>
    <row r="64" spans="1:25">
      <c r="A64" s="139"/>
      <c r="B64" s="139"/>
      <c r="C64" s="139"/>
      <c r="D64" s="139"/>
      <c r="E64" s="139" t="s">
        <v>1541</v>
      </c>
      <c r="F64" s="139" t="s">
        <v>1542</v>
      </c>
      <c r="G64" s="139"/>
      <c r="H64" s="139"/>
      <c r="I64" s="139"/>
      <c r="J64" s="139"/>
      <c r="K64" s="139"/>
      <c r="L64" s="139"/>
      <c r="M64" s="139"/>
      <c r="N64" s="139"/>
      <c r="O64" s="139"/>
      <c r="P64" s="139"/>
      <c r="Q64" s="139"/>
      <c r="R64" s="139"/>
      <c r="S64" s="139"/>
      <c r="T64" s="139"/>
      <c r="U64" s="139"/>
      <c r="V64" s="139" t="s">
        <v>936</v>
      </c>
      <c r="W64" s="139" t="s">
        <v>1559</v>
      </c>
      <c r="X64" s="139" t="s">
        <v>1560</v>
      </c>
      <c r="Y64" s="139"/>
    </row>
    <row r="65" spans="1:25">
      <c r="A65" s="139"/>
      <c r="B65" s="139"/>
      <c r="C65" s="139"/>
      <c r="D65" s="139"/>
      <c r="E65" s="139" t="s">
        <v>1546</v>
      </c>
      <c r="F65" s="139" t="s">
        <v>1547</v>
      </c>
      <c r="G65" s="139"/>
      <c r="H65" s="139"/>
      <c r="I65" s="139"/>
      <c r="J65" s="139"/>
      <c r="K65" s="139"/>
      <c r="L65" s="139"/>
      <c r="M65" s="139"/>
      <c r="N65" s="139"/>
      <c r="O65" s="139" t="s">
        <v>1554</v>
      </c>
      <c r="P65" s="139" t="s">
        <v>295</v>
      </c>
      <c r="Q65" s="139"/>
      <c r="R65" s="139"/>
      <c r="S65" s="139"/>
      <c r="T65" s="139"/>
      <c r="U65" s="139"/>
      <c r="V65" s="139" t="s">
        <v>936</v>
      </c>
      <c r="W65" s="139" t="s">
        <v>1561</v>
      </c>
      <c r="X65" s="139" t="s">
        <v>1562</v>
      </c>
      <c r="Y65" s="139"/>
    </row>
    <row r="66" spans="1:25">
      <c r="A66" s="139"/>
      <c r="B66" s="139"/>
      <c r="C66" s="139"/>
      <c r="D66" s="139"/>
      <c r="E66" s="139" t="s">
        <v>1550</v>
      </c>
      <c r="F66" s="139" t="s">
        <v>1551</v>
      </c>
      <c r="G66" s="139"/>
      <c r="H66" s="139"/>
      <c r="I66" s="139"/>
      <c r="J66" s="139"/>
      <c r="K66" s="139"/>
      <c r="L66" s="139"/>
      <c r="M66" s="139"/>
      <c r="N66" s="139"/>
      <c r="O66" s="139"/>
      <c r="P66" s="139"/>
      <c r="Q66" s="139"/>
      <c r="R66" s="139"/>
      <c r="S66" s="139"/>
      <c r="T66" s="139"/>
      <c r="U66" s="139"/>
      <c r="V66" s="139" t="s">
        <v>936</v>
      </c>
      <c r="W66" s="139" t="s">
        <v>1563</v>
      </c>
      <c r="X66" s="139" t="s">
        <v>1564</v>
      </c>
      <c r="Y66" s="139"/>
    </row>
    <row r="67" spans="1:25">
      <c r="A67" s="139"/>
      <c r="B67" s="139"/>
      <c r="C67" s="139"/>
      <c r="D67" s="139"/>
      <c r="E67" s="139"/>
      <c r="F67" s="139"/>
      <c r="G67" s="139"/>
      <c r="H67" s="139"/>
      <c r="I67" s="139"/>
      <c r="J67" s="139"/>
      <c r="K67" s="139"/>
      <c r="L67" s="139"/>
      <c r="M67" s="139"/>
      <c r="N67" s="139"/>
      <c r="O67" s="139"/>
      <c r="P67" s="139"/>
      <c r="Q67" s="139"/>
      <c r="R67" s="139"/>
      <c r="S67" s="139"/>
      <c r="T67" s="139"/>
      <c r="U67" s="139"/>
      <c r="V67" s="139" t="s">
        <v>936</v>
      </c>
      <c r="W67" s="139" t="s">
        <v>1565</v>
      </c>
      <c r="X67" s="139" t="s">
        <v>1566</v>
      </c>
      <c r="Y67" s="139"/>
    </row>
    <row r="68" spans="1:25">
      <c r="A68" s="139"/>
      <c r="B68" s="139"/>
      <c r="C68" s="139"/>
      <c r="D68" s="139"/>
      <c r="E68" s="139"/>
      <c r="F68" s="139"/>
      <c r="G68" s="139"/>
      <c r="H68" s="139"/>
      <c r="I68" s="139"/>
      <c r="J68" s="139"/>
      <c r="K68" s="139"/>
      <c r="L68" s="139"/>
      <c r="M68" s="139"/>
      <c r="N68" s="139"/>
      <c r="O68" s="139"/>
      <c r="P68" s="139"/>
      <c r="Q68" s="139"/>
      <c r="R68" s="139"/>
      <c r="S68" s="139"/>
      <c r="T68" s="139"/>
      <c r="U68" s="139"/>
      <c r="V68" s="139" t="s">
        <v>936</v>
      </c>
      <c r="W68" s="139" t="s">
        <v>1567</v>
      </c>
      <c r="X68" s="139" t="s">
        <v>1568</v>
      </c>
      <c r="Y68" s="139"/>
    </row>
    <row r="69" spans="1:25">
      <c r="A69" s="139"/>
      <c r="B69" s="139"/>
      <c r="C69" s="139"/>
      <c r="D69" s="139"/>
      <c r="E69" s="139"/>
      <c r="F69" s="139"/>
      <c r="G69" s="139"/>
      <c r="H69" s="139"/>
      <c r="I69" s="139"/>
      <c r="J69" s="139"/>
      <c r="K69" s="139"/>
      <c r="L69" s="139"/>
      <c r="M69" s="139"/>
      <c r="N69" s="139"/>
      <c r="O69" s="139"/>
      <c r="P69" s="139"/>
      <c r="Q69" s="139"/>
      <c r="R69" s="139"/>
      <c r="S69" s="139"/>
      <c r="T69" s="139"/>
      <c r="U69" s="139"/>
      <c r="V69" s="139" t="s">
        <v>936</v>
      </c>
      <c r="W69" s="139" t="s">
        <v>1569</v>
      </c>
      <c r="X69" s="139" t="s">
        <v>1570</v>
      </c>
      <c r="Y69" s="139"/>
    </row>
    <row r="70" spans="1:25">
      <c r="A70" s="139"/>
      <c r="B70" s="139"/>
      <c r="C70" s="139"/>
      <c r="D70" s="139"/>
      <c r="E70" s="139"/>
      <c r="F70" s="139"/>
      <c r="G70" s="139"/>
      <c r="H70" s="139"/>
      <c r="I70" s="139"/>
      <c r="J70" s="139"/>
      <c r="K70" s="139"/>
      <c r="L70" s="139"/>
      <c r="M70" s="139"/>
      <c r="N70" s="139"/>
      <c r="O70" s="139"/>
      <c r="P70" s="139"/>
      <c r="Q70" s="139"/>
      <c r="R70" s="139"/>
      <c r="S70" s="139"/>
      <c r="T70" s="139"/>
      <c r="U70" s="139"/>
      <c r="V70" s="139" t="s">
        <v>936</v>
      </c>
      <c r="W70" s="139" t="s">
        <v>1571</v>
      </c>
      <c r="X70" s="139" t="s">
        <v>1208</v>
      </c>
      <c r="Y70" s="139"/>
    </row>
    <row r="71" spans="1:25">
      <c r="A71" s="139"/>
      <c r="B71" s="139"/>
      <c r="C71" s="139"/>
      <c r="D71" s="139"/>
      <c r="E71" s="139"/>
      <c r="F71" s="139"/>
      <c r="G71" s="139"/>
      <c r="H71" s="139"/>
      <c r="I71" s="139"/>
      <c r="J71" s="139"/>
      <c r="K71" s="139"/>
      <c r="L71" s="139"/>
      <c r="M71" s="139"/>
      <c r="N71" s="139"/>
      <c r="O71" s="139"/>
      <c r="P71" s="139"/>
      <c r="Q71" s="139"/>
      <c r="R71" s="139"/>
      <c r="S71" s="139"/>
      <c r="T71" s="139"/>
      <c r="U71" s="139"/>
      <c r="V71" s="139" t="s">
        <v>936</v>
      </c>
      <c r="W71" s="139" t="s">
        <v>1572</v>
      </c>
      <c r="X71" s="139" t="s">
        <v>1573</v>
      </c>
      <c r="Y71" s="139"/>
    </row>
    <row r="72" spans="1:25">
      <c r="A72" s="139"/>
      <c r="B72" s="139"/>
      <c r="C72" s="139"/>
      <c r="D72" s="139"/>
      <c r="E72" s="139"/>
      <c r="F72" s="139"/>
      <c r="G72" s="139"/>
      <c r="H72" s="139"/>
      <c r="I72" s="139"/>
      <c r="J72" s="139"/>
      <c r="K72" s="139"/>
      <c r="L72" s="139"/>
      <c r="M72" s="139"/>
      <c r="N72" s="139"/>
      <c r="O72" s="139"/>
      <c r="P72" s="139"/>
      <c r="Q72" s="139"/>
      <c r="R72" s="139"/>
      <c r="S72" s="139"/>
      <c r="T72" s="139"/>
      <c r="U72" s="139"/>
      <c r="V72" s="139" t="s">
        <v>936</v>
      </c>
      <c r="W72" s="139" t="s">
        <v>1574</v>
      </c>
      <c r="X72" s="139" t="s">
        <v>1575</v>
      </c>
      <c r="Y72" s="139"/>
    </row>
    <row r="73" spans="1:25">
      <c r="A73" s="139"/>
      <c r="B73" s="139"/>
      <c r="C73" s="139"/>
      <c r="D73" s="139"/>
      <c r="E73" s="139"/>
      <c r="F73" s="139"/>
      <c r="G73" s="139"/>
      <c r="H73" s="139"/>
      <c r="I73" s="139"/>
      <c r="J73" s="139"/>
      <c r="K73" s="139"/>
      <c r="L73" s="139"/>
      <c r="M73" s="139"/>
      <c r="N73" s="139"/>
      <c r="O73" s="139"/>
      <c r="P73" s="139"/>
      <c r="Q73" s="139"/>
      <c r="R73" s="139"/>
      <c r="S73" s="139"/>
      <c r="T73" s="139"/>
      <c r="U73" s="139"/>
      <c r="V73" s="139" t="s">
        <v>936</v>
      </c>
      <c r="W73" s="139" t="s">
        <v>1576</v>
      </c>
      <c r="X73" s="139" t="s">
        <v>1577</v>
      </c>
      <c r="Y73" s="139"/>
    </row>
    <row r="74" spans="1:25">
      <c r="A74" s="139"/>
      <c r="B74" s="139"/>
      <c r="C74" s="139"/>
      <c r="D74" s="139"/>
      <c r="E74" s="139"/>
      <c r="F74" s="139"/>
      <c r="G74" s="139"/>
      <c r="H74" s="139"/>
      <c r="I74" s="139"/>
      <c r="J74" s="139"/>
      <c r="K74" s="139"/>
      <c r="L74" s="139"/>
      <c r="M74" s="139"/>
      <c r="N74" s="139"/>
      <c r="O74" s="139"/>
      <c r="P74" s="139"/>
      <c r="Q74" s="139"/>
      <c r="R74" s="139"/>
      <c r="S74" s="139"/>
      <c r="T74" s="139"/>
      <c r="U74" s="139"/>
      <c r="V74" s="139" t="s">
        <v>936</v>
      </c>
      <c r="W74" s="139" t="s">
        <v>1578</v>
      </c>
      <c r="X74" s="139" t="s">
        <v>1579</v>
      </c>
      <c r="Y74" s="139"/>
    </row>
    <row r="75" spans="1:25">
      <c r="A75" s="139"/>
      <c r="B75" s="139"/>
      <c r="C75" s="139"/>
      <c r="D75" s="139"/>
      <c r="E75" s="139"/>
      <c r="F75" s="139"/>
      <c r="G75" s="139"/>
      <c r="H75" s="139"/>
      <c r="I75" s="139"/>
      <c r="J75" s="139"/>
      <c r="K75" s="139"/>
      <c r="L75" s="139"/>
      <c r="M75" s="139"/>
      <c r="N75" s="139"/>
      <c r="O75" s="139"/>
      <c r="P75" s="139"/>
      <c r="Q75" s="139"/>
      <c r="R75" s="139"/>
      <c r="S75" s="139"/>
      <c r="T75" s="139"/>
      <c r="U75" s="139"/>
      <c r="V75" s="139" t="s">
        <v>936</v>
      </c>
      <c r="W75" s="139" t="s">
        <v>1580</v>
      </c>
      <c r="X75" s="139" t="s">
        <v>1581</v>
      </c>
      <c r="Y75" s="139"/>
    </row>
    <row r="76" spans="1:25">
      <c r="A76" s="139"/>
      <c r="B76" s="139"/>
      <c r="C76" s="139"/>
      <c r="D76" s="139"/>
      <c r="E76" s="139"/>
      <c r="F76" s="139"/>
      <c r="G76" s="139"/>
      <c r="H76" s="139"/>
      <c r="I76" s="139"/>
      <c r="J76" s="139"/>
      <c r="K76" s="139"/>
      <c r="L76" s="139"/>
      <c r="M76" s="139"/>
      <c r="N76" s="139"/>
      <c r="O76" s="139"/>
      <c r="P76" s="139"/>
      <c r="Q76" s="139"/>
      <c r="R76" s="139"/>
      <c r="S76" s="139"/>
      <c r="T76" s="139"/>
      <c r="U76" s="139"/>
      <c r="V76" s="139" t="s">
        <v>936</v>
      </c>
      <c r="W76" s="139" t="s">
        <v>1582</v>
      </c>
      <c r="X76" s="139" t="s">
        <v>1583</v>
      </c>
      <c r="Y76" s="139"/>
    </row>
    <row r="77" spans="1:25">
      <c r="A77" s="139"/>
      <c r="B77" s="139"/>
      <c r="C77" s="139"/>
      <c r="D77" s="139"/>
      <c r="E77" s="139"/>
      <c r="F77" s="139"/>
      <c r="G77" s="139"/>
      <c r="H77" s="139"/>
      <c r="I77" s="139"/>
      <c r="J77" s="139"/>
      <c r="K77" s="139"/>
      <c r="L77" s="139"/>
      <c r="M77" s="139"/>
      <c r="N77" s="139"/>
      <c r="O77" s="139"/>
      <c r="P77" s="139"/>
      <c r="Q77" s="139"/>
      <c r="R77" s="139"/>
      <c r="S77" s="139"/>
      <c r="T77" s="139"/>
      <c r="U77" s="139"/>
      <c r="V77" s="139" t="s">
        <v>936</v>
      </c>
      <c r="W77" s="139" t="s">
        <v>1584</v>
      </c>
      <c r="X77" s="139" t="s">
        <v>1219</v>
      </c>
      <c r="Y77" s="139"/>
    </row>
    <row r="78" spans="1:25">
      <c r="A78" s="139"/>
      <c r="B78" s="139"/>
      <c r="C78" s="139"/>
      <c r="D78" s="139"/>
      <c r="E78" s="139"/>
      <c r="F78" s="139"/>
      <c r="G78" s="139"/>
      <c r="H78" s="139"/>
      <c r="I78" s="139"/>
      <c r="J78" s="139"/>
      <c r="K78" s="139"/>
      <c r="L78" s="139"/>
      <c r="M78" s="139"/>
      <c r="N78" s="139"/>
      <c r="O78" s="139"/>
      <c r="P78" s="139"/>
      <c r="Q78" s="139"/>
      <c r="R78" s="139"/>
      <c r="S78" s="139"/>
      <c r="T78" s="139"/>
      <c r="U78" s="139"/>
      <c r="V78" s="139" t="s">
        <v>936</v>
      </c>
      <c r="W78" s="139" t="s">
        <v>1585</v>
      </c>
      <c r="X78" s="139" t="s">
        <v>1586</v>
      </c>
      <c r="Y78" s="139"/>
    </row>
    <row r="79" spans="1:25">
      <c r="A79" s="139"/>
      <c r="B79" s="139"/>
      <c r="C79" s="139"/>
      <c r="D79" s="139"/>
      <c r="E79" s="139"/>
      <c r="F79" s="139"/>
      <c r="G79" s="139"/>
      <c r="H79" s="139"/>
      <c r="I79" s="139"/>
      <c r="J79" s="139"/>
      <c r="K79" s="139"/>
      <c r="L79" s="139"/>
      <c r="M79" s="139"/>
      <c r="N79" s="139"/>
      <c r="O79" s="139"/>
      <c r="P79" s="139"/>
      <c r="Q79" s="139"/>
      <c r="R79" s="139"/>
      <c r="S79" s="139"/>
      <c r="T79" s="139"/>
      <c r="U79" s="139"/>
      <c r="V79" s="139" t="s">
        <v>936</v>
      </c>
      <c r="W79" s="139" t="s">
        <v>1587</v>
      </c>
      <c r="X79" s="139" t="s">
        <v>1588</v>
      </c>
      <c r="Y79" s="139"/>
    </row>
    <row r="80" spans="1:25">
      <c r="A80" s="139"/>
      <c r="B80" s="139"/>
      <c r="C80" s="139"/>
      <c r="D80" s="139"/>
      <c r="E80" s="139"/>
      <c r="F80" s="139"/>
      <c r="G80" s="139"/>
      <c r="H80" s="139"/>
      <c r="I80" s="139"/>
      <c r="J80" s="139"/>
      <c r="K80" s="139"/>
      <c r="L80" s="139"/>
      <c r="M80" s="139"/>
      <c r="N80" s="139"/>
      <c r="O80" s="139"/>
      <c r="P80" s="139"/>
      <c r="Q80" s="139"/>
      <c r="R80" s="139"/>
      <c r="S80" s="139"/>
      <c r="T80" s="139"/>
      <c r="U80" s="139"/>
      <c r="V80" s="139" t="s">
        <v>936</v>
      </c>
      <c r="W80" s="139" t="s">
        <v>1589</v>
      </c>
      <c r="X80" s="139" t="s">
        <v>187</v>
      </c>
      <c r="Y80" s="139"/>
    </row>
    <row r="81" spans="1:25">
      <c r="A81" s="139"/>
      <c r="B81" s="139"/>
      <c r="C81" s="139"/>
      <c r="D81" s="139"/>
      <c r="E81" s="139"/>
      <c r="F81" s="139"/>
      <c r="G81" s="139"/>
      <c r="H81" s="139"/>
      <c r="I81" s="139"/>
      <c r="J81" s="139"/>
      <c r="K81" s="139"/>
      <c r="L81" s="139"/>
      <c r="M81" s="139"/>
      <c r="N81" s="139"/>
      <c r="O81" s="139"/>
      <c r="P81" s="139"/>
      <c r="Q81" s="139"/>
      <c r="R81" s="139"/>
      <c r="S81" s="139"/>
      <c r="T81" s="139"/>
      <c r="U81" s="139"/>
      <c r="V81" s="139" t="s">
        <v>936</v>
      </c>
      <c r="W81" s="139" t="s">
        <v>1590</v>
      </c>
      <c r="X81" s="139" t="s">
        <v>1591</v>
      </c>
      <c r="Y81" s="139"/>
    </row>
    <row r="82" spans="1:25">
      <c r="A82" s="139"/>
      <c r="B82" s="139"/>
      <c r="C82" s="139"/>
      <c r="D82" s="139"/>
      <c r="E82" s="139"/>
      <c r="F82" s="139"/>
      <c r="G82" s="139"/>
      <c r="H82" s="139"/>
      <c r="I82" s="139"/>
      <c r="J82" s="139"/>
      <c r="K82" s="139"/>
      <c r="L82" s="139"/>
      <c r="M82" s="139"/>
      <c r="N82" s="139"/>
      <c r="O82" s="139"/>
      <c r="P82" s="139"/>
      <c r="Q82" s="139"/>
      <c r="R82" s="139"/>
      <c r="S82" s="139"/>
      <c r="T82" s="139"/>
      <c r="U82" s="139"/>
      <c r="V82" s="139" t="s">
        <v>936</v>
      </c>
      <c r="W82" s="139" t="s">
        <v>1592</v>
      </c>
      <c r="X82" s="139" t="s">
        <v>1593</v>
      </c>
      <c r="Y82" s="139"/>
    </row>
    <row r="83" spans="1:25">
      <c r="A83" s="139"/>
      <c r="B83" s="139"/>
      <c r="C83" s="139"/>
      <c r="D83" s="139"/>
      <c r="E83" s="139"/>
      <c r="F83" s="139"/>
      <c r="G83" s="139"/>
      <c r="H83" s="139"/>
      <c r="I83" s="139"/>
      <c r="J83" s="139"/>
      <c r="K83" s="139"/>
      <c r="L83" s="139"/>
      <c r="M83" s="139"/>
      <c r="N83" s="139"/>
      <c r="O83" s="139"/>
      <c r="P83" s="139"/>
      <c r="Q83" s="139"/>
      <c r="R83" s="139"/>
      <c r="S83" s="139"/>
      <c r="T83" s="139"/>
      <c r="U83" s="139"/>
      <c r="V83" s="139" t="s">
        <v>936</v>
      </c>
      <c r="W83" s="139" t="s">
        <v>1594</v>
      </c>
      <c r="X83" s="139" t="s">
        <v>1595</v>
      </c>
      <c r="Y83" s="139"/>
    </row>
    <row r="84" spans="1:25">
      <c r="A84" s="139"/>
      <c r="B84" s="139"/>
      <c r="C84" s="139"/>
      <c r="D84" s="139"/>
      <c r="E84" s="139"/>
      <c r="F84" s="139"/>
      <c r="G84" s="139"/>
      <c r="H84" s="139"/>
      <c r="I84" s="139"/>
      <c r="J84" s="139"/>
      <c r="K84" s="139"/>
      <c r="L84" s="139"/>
      <c r="M84" s="139"/>
      <c r="N84" s="139"/>
      <c r="O84" s="139"/>
      <c r="P84" s="139"/>
      <c r="Q84" s="139"/>
      <c r="R84" s="139"/>
      <c r="S84" s="139"/>
      <c r="T84" s="139"/>
      <c r="U84" s="139"/>
      <c r="V84" s="139" t="s">
        <v>936</v>
      </c>
      <c r="W84" s="139" t="s">
        <v>1596</v>
      </c>
      <c r="X84" s="139" t="s">
        <v>1597</v>
      </c>
      <c r="Y84" s="139"/>
    </row>
    <row r="85" spans="1:25">
      <c r="A85" s="139"/>
      <c r="B85" s="139"/>
      <c r="C85" s="139"/>
      <c r="D85" s="139"/>
      <c r="E85" s="139"/>
      <c r="F85" s="139"/>
      <c r="G85" s="139"/>
      <c r="H85" s="139"/>
      <c r="I85" s="139"/>
      <c r="J85" s="139"/>
      <c r="K85" s="139"/>
      <c r="L85" s="139"/>
      <c r="M85" s="139"/>
      <c r="N85" s="139"/>
      <c r="O85" s="139"/>
      <c r="P85" s="139"/>
      <c r="Q85" s="139"/>
      <c r="R85" s="139"/>
      <c r="S85" s="139"/>
      <c r="T85" s="139"/>
      <c r="U85" s="139"/>
      <c r="V85" s="139" t="s">
        <v>936</v>
      </c>
      <c r="W85" s="139" t="s">
        <v>1598</v>
      </c>
      <c r="X85" s="139" t="s">
        <v>1599</v>
      </c>
      <c r="Y85" s="139"/>
    </row>
    <row r="86" spans="1:25">
      <c r="A86" s="139"/>
      <c r="B86" s="139"/>
      <c r="C86" s="139"/>
      <c r="D86" s="139"/>
      <c r="E86" s="139"/>
      <c r="F86" s="139"/>
      <c r="G86" s="139"/>
      <c r="H86" s="139"/>
      <c r="I86" s="139"/>
      <c r="J86" s="139"/>
      <c r="K86" s="139"/>
      <c r="L86" s="139"/>
      <c r="M86" s="139"/>
      <c r="N86" s="139"/>
      <c r="O86" s="139"/>
      <c r="P86" s="139"/>
      <c r="Q86" s="139"/>
      <c r="R86" s="139"/>
      <c r="S86" s="139"/>
      <c r="T86" s="139"/>
      <c r="U86" s="139"/>
      <c r="V86" s="139" t="s">
        <v>936</v>
      </c>
      <c r="W86" s="139" t="s">
        <v>1600</v>
      </c>
      <c r="X86" s="139" t="s">
        <v>1601</v>
      </c>
      <c r="Y86" s="139"/>
    </row>
    <row r="87" spans="1:25">
      <c r="A87" s="139"/>
      <c r="B87" s="139"/>
      <c r="C87" s="139"/>
      <c r="D87" s="139"/>
      <c r="E87" s="139"/>
      <c r="F87" s="139"/>
      <c r="G87" s="139"/>
      <c r="H87" s="139"/>
      <c r="I87" s="139"/>
      <c r="J87" s="139"/>
      <c r="K87" s="139"/>
      <c r="L87" s="139"/>
      <c r="M87" s="139"/>
      <c r="N87" s="139"/>
      <c r="O87" s="139"/>
      <c r="P87" s="139"/>
      <c r="Q87" s="139"/>
      <c r="R87" s="139"/>
      <c r="S87" s="139"/>
      <c r="T87" s="139"/>
      <c r="U87" s="139"/>
      <c r="V87" s="139" t="s">
        <v>936</v>
      </c>
      <c r="W87" s="139" t="s">
        <v>1602</v>
      </c>
      <c r="X87" s="139" t="s">
        <v>1036</v>
      </c>
      <c r="Y87" s="139"/>
    </row>
    <row r="88" spans="1:25">
      <c r="A88" s="139"/>
      <c r="B88" s="139"/>
      <c r="C88" s="139"/>
      <c r="D88" s="139"/>
      <c r="E88" s="139"/>
      <c r="F88" s="139"/>
      <c r="G88" s="139"/>
      <c r="H88" s="139"/>
      <c r="I88" s="139"/>
      <c r="J88" s="139"/>
      <c r="K88" s="139"/>
      <c r="L88" s="139"/>
      <c r="M88" s="139"/>
      <c r="N88" s="139"/>
      <c r="O88" s="139"/>
      <c r="P88" s="139"/>
      <c r="Q88" s="139"/>
      <c r="R88" s="139"/>
      <c r="S88" s="139"/>
      <c r="T88" s="139"/>
      <c r="U88" s="139"/>
      <c r="V88" s="139" t="s">
        <v>936</v>
      </c>
      <c r="W88" s="139" t="s">
        <v>1603</v>
      </c>
      <c r="X88" s="139" t="s">
        <v>1604</v>
      </c>
      <c r="Y88" s="139"/>
    </row>
    <row r="89" spans="1:25">
      <c r="A89" s="139"/>
      <c r="B89" s="139"/>
      <c r="C89" s="139"/>
      <c r="D89" s="139"/>
      <c r="E89" s="139"/>
      <c r="F89" s="139"/>
      <c r="G89" s="139"/>
      <c r="H89" s="139"/>
      <c r="I89" s="139"/>
      <c r="J89" s="139"/>
      <c r="K89" s="139"/>
      <c r="L89" s="139"/>
      <c r="M89" s="139"/>
      <c r="N89" s="139"/>
      <c r="O89" s="139"/>
      <c r="P89" s="139"/>
      <c r="Q89" s="139"/>
      <c r="R89" s="139"/>
      <c r="S89" s="139"/>
      <c r="T89" s="139"/>
      <c r="U89" s="139"/>
      <c r="V89" s="139" t="s">
        <v>936</v>
      </c>
      <c r="W89" s="139" t="s">
        <v>1605</v>
      </c>
      <c r="X89" s="139" t="s">
        <v>1606</v>
      </c>
      <c r="Y89" s="139"/>
    </row>
    <row r="90" spans="1:25">
      <c r="A90" s="139"/>
      <c r="B90" s="139"/>
      <c r="C90" s="139"/>
      <c r="D90" s="139"/>
      <c r="E90" s="139"/>
      <c r="F90" s="139"/>
      <c r="G90" s="139"/>
      <c r="H90" s="139"/>
      <c r="I90" s="139"/>
      <c r="J90" s="139"/>
      <c r="K90" s="139"/>
      <c r="L90" s="139"/>
      <c r="M90" s="139"/>
      <c r="N90" s="139"/>
      <c r="O90" s="139"/>
      <c r="P90" s="139"/>
      <c r="Q90" s="139"/>
      <c r="R90" s="139"/>
      <c r="S90" s="139"/>
      <c r="T90" s="139"/>
      <c r="U90" s="139"/>
      <c r="V90" s="139" t="s">
        <v>936</v>
      </c>
      <c r="W90" s="139" t="s">
        <v>1607</v>
      </c>
      <c r="X90" s="139" t="s">
        <v>1608</v>
      </c>
      <c r="Y90" s="139"/>
    </row>
    <row r="91" spans="1:25">
      <c r="A91" s="139"/>
      <c r="B91" s="139"/>
      <c r="C91" s="139"/>
      <c r="D91" s="139"/>
      <c r="E91" s="139"/>
      <c r="F91" s="139"/>
      <c r="G91" s="139"/>
      <c r="H91" s="139"/>
      <c r="I91" s="139"/>
      <c r="J91" s="139"/>
      <c r="K91" s="139"/>
      <c r="L91" s="139"/>
      <c r="M91" s="139"/>
      <c r="N91" s="139"/>
      <c r="O91" s="139"/>
      <c r="P91" s="139"/>
      <c r="Q91" s="139"/>
      <c r="R91" s="139"/>
      <c r="S91" s="139"/>
      <c r="T91" s="139"/>
      <c r="U91" s="139"/>
      <c r="V91" s="139" t="s">
        <v>936</v>
      </c>
      <c r="W91" s="139" t="s">
        <v>1609</v>
      </c>
      <c r="X91" s="139" t="s">
        <v>1610</v>
      </c>
      <c r="Y91" s="139"/>
    </row>
    <row r="92" spans="1:25">
      <c r="A92" s="139"/>
      <c r="B92" s="139"/>
      <c r="C92" s="139"/>
      <c r="D92" s="139"/>
      <c r="E92" s="139"/>
      <c r="F92" s="139"/>
      <c r="G92" s="139"/>
      <c r="H92" s="139"/>
      <c r="I92" s="139"/>
      <c r="J92" s="139"/>
      <c r="K92" s="139"/>
      <c r="L92" s="139"/>
      <c r="M92" s="139"/>
      <c r="N92" s="139"/>
      <c r="O92" s="139"/>
      <c r="P92" s="139"/>
      <c r="Q92" s="139"/>
      <c r="R92" s="139"/>
      <c r="S92" s="139"/>
      <c r="T92" s="139"/>
      <c r="U92" s="139"/>
      <c r="V92" s="139" t="s">
        <v>936</v>
      </c>
      <c r="W92" s="139" t="s">
        <v>1611</v>
      </c>
      <c r="X92" s="139" t="s">
        <v>1612</v>
      </c>
      <c r="Y92" s="139"/>
    </row>
    <row r="93" spans="1:25">
      <c r="A93" s="139"/>
      <c r="B93" s="139"/>
      <c r="C93" s="139"/>
      <c r="D93" s="139"/>
      <c r="E93" s="139"/>
      <c r="F93" s="139"/>
      <c r="G93" s="139"/>
      <c r="H93" s="139"/>
      <c r="I93" s="139"/>
      <c r="J93" s="139"/>
      <c r="K93" s="139"/>
      <c r="L93" s="139"/>
      <c r="M93" s="139"/>
      <c r="N93" s="139"/>
      <c r="O93" s="139"/>
      <c r="P93" s="139"/>
      <c r="Q93" s="139"/>
      <c r="R93" s="139"/>
      <c r="S93" s="139"/>
      <c r="T93" s="139"/>
      <c r="U93" s="139"/>
      <c r="V93" s="139" t="s">
        <v>936</v>
      </c>
      <c r="W93" s="139" t="s">
        <v>1613</v>
      </c>
      <c r="X93" s="139" t="s">
        <v>1614</v>
      </c>
      <c r="Y93" s="139"/>
    </row>
    <row r="94" spans="1:25">
      <c r="A94" s="139"/>
      <c r="B94" s="139"/>
      <c r="C94" s="139"/>
      <c r="D94" s="139"/>
      <c r="E94" s="139"/>
      <c r="F94" s="139"/>
      <c r="G94" s="139"/>
      <c r="H94" s="139"/>
      <c r="I94" s="139"/>
      <c r="J94" s="139"/>
      <c r="K94" s="139"/>
      <c r="L94" s="139"/>
      <c r="M94" s="139"/>
      <c r="N94" s="139"/>
      <c r="O94" s="139"/>
      <c r="P94" s="139"/>
      <c r="Q94" s="139"/>
      <c r="R94" s="139"/>
      <c r="S94" s="139"/>
      <c r="T94" s="139"/>
      <c r="U94" s="139"/>
      <c r="V94" s="139" t="s">
        <v>936</v>
      </c>
      <c r="W94" s="139" t="s">
        <v>1615</v>
      </c>
      <c r="X94" s="139" t="s">
        <v>1616</v>
      </c>
      <c r="Y94" s="139"/>
    </row>
    <row r="95" spans="1:25">
      <c r="A95" s="139"/>
      <c r="B95" s="139"/>
      <c r="C95" s="139"/>
      <c r="D95" s="139"/>
      <c r="E95" s="139"/>
      <c r="F95" s="139"/>
      <c r="G95" s="139"/>
      <c r="H95" s="139"/>
      <c r="I95" s="139"/>
      <c r="J95" s="139"/>
      <c r="K95" s="139"/>
      <c r="L95" s="139"/>
      <c r="M95" s="139"/>
      <c r="N95" s="139"/>
      <c r="O95" s="139"/>
      <c r="P95" s="139"/>
      <c r="Q95" s="139"/>
      <c r="R95" s="139"/>
      <c r="S95" s="139"/>
      <c r="T95" s="139"/>
      <c r="U95" s="139"/>
      <c r="V95" s="139" t="s">
        <v>936</v>
      </c>
      <c r="W95" s="139" t="s">
        <v>1617</v>
      </c>
      <c r="X95" s="139" t="s">
        <v>1618</v>
      </c>
      <c r="Y95" s="139"/>
    </row>
    <row r="96" spans="1:25">
      <c r="A96" s="139"/>
      <c r="B96" s="139"/>
      <c r="C96" s="139"/>
      <c r="D96" s="139"/>
      <c r="E96" s="139"/>
      <c r="F96" s="139"/>
      <c r="G96" s="139"/>
      <c r="H96" s="139"/>
      <c r="I96" s="139"/>
      <c r="J96" s="139"/>
      <c r="K96" s="139"/>
      <c r="L96" s="139"/>
      <c r="M96" s="139"/>
      <c r="N96" s="139"/>
      <c r="O96" s="139"/>
      <c r="P96" s="139"/>
      <c r="Q96" s="139"/>
      <c r="R96" s="139"/>
      <c r="S96" s="139"/>
      <c r="T96" s="139"/>
      <c r="U96" s="139"/>
      <c r="V96" s="139" t="s">
        <v>936</v>
      </c>
      <c r="W96" s="139" t="s">
        <v>1619</v>
      </c>
      <c r="X96" s="139" t="s">
        <v>1620</v>
      </c>
      <c r="Y96" s="139"/>
    </row>
    <row r="97" spans="1:25">
      <c r="A97" s="139"/>
      <c r="B97" s="139"/>
      <c r="C97" s="139"/>
      <c r="D97" s="139"/>
      <c r="E97" s="139"/>
      <c r="F97" s="139"/>
      <c r="G97" s="139"/>
      <c r="H97" s="139"/>
      <c r="I97" s="139"/>
      <c r="J97" s="139"/>
      <c r="K97" s="139"/>
      <c r="L97" s="139"/>
      <c r="M97" s="139"/>
      <c r="N97" s="139"/>
      <c r="O97" s="139"/>
      <c r="P97" s="139"/>
      <c r="Q97" s="139"/>
      <c r="R97" s="139"/>
      <c r="S97" s="139"/>
      <c r="T97" s="139"/>
      <c r="U97" s="139"/>
      <c r="V97" s="139" t="s">
        <v>936</v>
      </c>
      <c r="W97" s="139" t="s">
        <v>1621</v>
      </c>
      <c r="X97" s="139" t="s">
        <v>1622</v>
      </c>
      <c r="Y97" s="139"/>
    </row>
    <row r="98" spans="1:25">
      <c r="A98" s="139"/>
      <c r="B98" s="139"/>
      <c r="C98" s="139"/>
      <c r="D98" s="139"/>
      <c r="E98" s="139"/>
      <c r="F98" s="139"/>
      <c r="G98" s="139"/>
      <c r="H98" s="139"/>
      <c r="I98" s="139"/>
      <c r="J98" s="139"/>
      <c r="K98" s="139"/>
      <c r="L98" s="139"/>
      <c r="M98" s="139"/>
      <c r="N98" s="139"/>
      <c r="O98" s="139"/>
      <c r="P98" s="139"/>
      <c r="Q98" s="139"/>
      <c r="R98" s="139"/>
      <c r="S98" s="139"/>
      <c r="T98" s="139"/>
      <c r="U98" s="139"/>
      <c r="V98" s="139" t="s">
        <v>936</v>
      </c>
      <c r="W98" s="139" t="s">
        <v>1623</v>
      </c>
      <c r="X98" s="139" t="s">
        <v>1624</v>
      </c>
      <c r="Y98" s="139"/>
    </row>
    <row r="99" spans="1:25">
      <c r="A99" s="139"/>
      <c r="B99" s="139"/>
      <c r="C99" s="139"/>
      <c r="D99" s="139"/>
      <c r="E99" s="139"/>
      <c r="F99" s="139"/>
      <c r="G99" s="139"/>
      <c r="H99" s="139"/>
      <c r="I99" s="139"/>
      <c r="J99" s="139"/>
      <c r="K99" s="139"/>
      <c r="L99" s="139"/>
      <c r="M99" s="139"/>
      <c r="N99" s="139"/>
      <c r="O99" s="139"/>
      <c r="P99" s="139"/>
      <c r="Q99" s="139"/>
      <c r="R99" s="139"/>
      <c r="S99" s="139"/>
      <c r="T99" s="139"/>
      <c r="U99" s="139"/>
      <c r="V99" s="139" t="s">
        <v>936</v>
      </c>
      <c r="W99" s="139" t="s">
        <v>1625</v>
      </c>
      <c r="X99" s="139" t="s">
        <v>1626</v>
      </c>
      <c r="Y99" s="139"/>
    </row>
    <row r="100" spans="1:25">
      <c r="A100" s="139"/>
      <c r="B100" s="139"/>
      <c r="C100" s="139"/>
      <c r="D100" s="139"/>
      <c r="E100" s="139"/>
      <c r="F100" s="139"/>
      <c r="G100" s="139"/>
      <c r="H100" s="139"/>
      <c r="I100" s="139"/>
      <c r="J100" s="139"/>
      <c r="K100" s="139"/>
      <c r="L100" s="139"/>
      <c r="M100" s="139"/>
      <c r="N100" s="139"/>
      <c r="O100" s="139"/>
      <c r="P100" s="139"/>
      <c r="Q100" s="139"/>
      <c r="R100" s="139"/>
      <c r="S100" s="139"/>
      <c r="T100" s="139"/>
      <c r="U100" s="139"/>
      <c r="V100" s="139" t="s">
        <v>936</v>
      </c>
      <c r="W100" s="139" t="s">
        <v>1627</v>
      </c>
      <c r="X100" s="139" t="s">
        <v>1628</v>
      </c>
      <c r="Y100" s="139"/>
    </row>
    <row r="101" spans="1:25">
      <c r="A101" s="139"/>
      <c r="B101" s="139"/>
      <c r="C101" s="139"/>
      <c r="D101" s="139"/>
      <c r="E101" s="139"/>
      <c r="F101" s="139"/>
      <c r="G101" s="139"/>
      <c r="H101" s="139"/>
      <c r="I101" s="139"/>
      <c r="J101" s="139"/>
      <c r="K101" s="139"/>
      <c r="L101" s="139"/>
      <c r="M101" s="139"/>
      <c r="N101" s="139"/>
      <c r="O101" s="139"/>
      <c r="P101" s="139"/>
      <c r="Q101" s="139"/>
      <c r="R101" s="139"/>
      <c r="S101" s="139"/>
      <c r="T101" s="139"/>
      <c r="U101" s="139"/>
      <c r="V101" s="139" t="s">
        <v>936</v>
      </c>
      <c r="W101" s="139" t="s">
        <v>1629</v>
      </c>
      <c r="X101" s="139" t="s">
        <v>1630</v>
      </c>
      <c r="Y101" s="139"/>
    </row>
    <row r="102" spans="1:25">
      <c r="A102" s="139"/>
      <c r="B102" s="139"/>
      <c r="C102" s="139"/>
      <c r="D102" s="139"/>
      <c r="E102" s="139"/>
      <c r="F102" s="139"/>
      <c r="G102" s="139"/>
      <c r="H102" s="139"/>
      <c r="I102" s="139"/>
      <c r="J102" s="139"/>
      <c r="K102" s="139"/>
      <c r="L102" s="139"/>
      <c r="M102" s="139"/>
      <c r="N102" s="139"/>
      <c r="O102" s="139"/>
      <c r="P102" s="139"/>
      <c r="Q102" s="139"/>
      <c r="R102" s="139"/>
      <c r="S102" s="139"/>
      <c r="T102" s="139"/>
      <c r="U102" s="139"/>
      <c r="V102" s="139" t="s">
        <v>936</v>
      </c>
      <c r="W102" s="139" t="s">
        <v>1631</v>
      </c>
      <c r="X102" s="139" t="s">
        <v>1632</v>
      </c>
      <c r="Y102" s="139"/>
    </row>
    <row r="103" spans="1:25">
      <c r="A103" s="139"/>
      <c r="B103" s="139"/>
      <c r="C103" s="139"/>
      <c r="D103" s="139"/>
      <c r="E103" s="139"/>
      <c r="F103" s="139"/>
      <c r="G103" s="139"/>
      <c r="H103" s="139"/>
      <c r="I103" s="139"/>
      <c r="J103" s="139"/>
      <c r="K103" s="139"/>
      <c r="L103" s="139"/>
      <c r="M103" s="139"/>
      <c r="N103" s="139"/>
      <c r="O103" s="139"/>
      <c r="P103" s="139"/>
      <c r="Q103" s="139"/>
      <c r="R103" s="139"/>
      <c r="S103" s="139"/>
      <c r="T103" s="139"/>
      <c r="U103" s="139"/>
      <c r="V103" s="139" t="s">
        <v>936</v>
      </c>
      <c r="W103" s="139" t="s">
        <v>1633</v>
      </c>
      <c r="X103" s="139" t="s">
        <v>1634</v>
      </c>
      <c r="Y103" s="139"/>
    </row>
    <row r="104" spans="1:25">
      <c r="A104" s="139"/>
      <c r="B104" s="139"/>
      <c r="C104" s="139"/>
      <c r="D104" s="139"/>
      <c r="E104" s="139"/>
      <c r="F104" s="139"/>
      <c r="G104" s="139"/>
      <c r="H104" s="139"/>
      <c r="I104" s="139"/>
      <c r="J104" s="139"/>
      <c r="K104" s="139"/>
      <c r="L104" s="139"/>
      <c r="M104" s="139"/>
      <c r="N104" s="139"/>
      <c r="O104" s="139"/>
      <c r="P104" s="139"/>
      <c r="Q104" s="139"/>
      <c r="R104" s="139"/>
      <c r="S104" s="139"/>
      <c r="T104" s="139"/>
      <c r="U104" s="139"/>
      <c r="V104" s="139" t="s">
        <v>936</v>
      </c>
      <c r="W104" s="139" t="s">
        <v>1635</v>
      </c>
      <c r="X104" s="139" t="s">
        <v>1636</v>
      </c>
      <c r="Y104" s="139"/>
    </row>
    <row r="105" spans="1:25">
      <c r="A105" s="139"/>
      <c r="B105" s="139"/>
      <c r="C105" s="139"/>
      <c r="D105" s="139"/>
      <c r="E105" s="139"/>
      <c r="F105" s="139"/>
      <c r="G105" s="139"/>
      <c r="H105" s="139"/>
      <c r="I105" s="139"/>
      <c r="J105" s="139"/>
      <c r="K105" s="139"/>
      <c r="L105" s="139"/>
      <c r="M105" s="139"/>
      <c r="N105" s="139"/>
      <c r="O105" s="139"/>
      <c r="P105" s="139"/>
      <c r="Q105" s="139"/>
      <c r="R105" s="139"/>
      <c r="S105" s="139"/>
      <c r="T105" s="139"/>
      <c r="U105" s="139"/>
      <c r="V105" s="139" t="s">
        <v>936</v>
      </c>
      <c r="W105" s="139" t="s">
        <v>1637</v>
      </c>
      <c r="X105" s="139" t="s">
        <v>1638</v>
      </c>
      <c r="Y105" s="139"/>
    </row>
    <row r="106" spans="1:25">
      <c r="A106" s="139"/>
      <c r="B106" s="139"/>
      <c r="C106" s="139"/>
      <c r="D106" s="139"/>
      <c r="E106" s="139"/>
      <c r="F106" s="139"/>
      <c r="G106" s="139"/>
      <c r="H106" s="139"/>
      <c r="I106" s="139"/>
      <c r="J106" s="139"/>
      <c r="K106" s="139"/>
      <c r="L106" s="139"/>
      <c r="M106" s="139"/>
      <c r="N106" s="139"/>
      <c r="O106" s="139"/>
      <c r="P106" s="139"/>
      <c r="Q106" s="139"/>
      <c r="R106" s="139"/>
      <c r="S106" s="139"/>
      <c r="T106" s="139"/>
      <c r="U106" s="139"/>
      <c r="V106" s="139" t="s">
        <v>936</v>
      </c>
      <c r="W106" s="139" t="s">
        <v>1639</v>
      </c>
      <c r="X106" s="139" t="s">
        <v>1640</v>
      </c>
      <c r="Y106" s="139"/>
    </row>
    <row r="107" spans="1:25">
      <c r="A107" s="139"/>
      <c r="B107" s="139"/>
      <c r="C107" s="139"/>
      <c r="D107" s="139"/>
      <c r="E107" s="139"/>
      <c r="F107" s="139"/>
      <c r="G107" s="139"/>
      <c r="H107" s="139"/>
      <c r="I107" s="139"/>
      <c r="J107" s="139"/>
      <c r="K107" s="139"/>
      <c r="L107" s="139"/>
      <c r="M107" s="139"/>
      <c r="N107" s="139"/>
      <c r="O107" s="139"/>
      <c r="P107" s="139"/>
      <c r="Q107" s="139"/>
      <c r="R107" s="139"/>
      <c r="S107" s="139"/>
      <c r="T107" s="139"/>
      <c r="U107" s="139"/>
      <c r="V107" s="139" t="s">
        <v>936</v>
      </c>
      <c r="W107" s="139" t="s">
        <v>1641</v>
      </c>
      <c r="X107" s="139" t="s">
        <v>1642</v>
      </c>
      <c r="Y107" s="139"/>
    </row>
    <row r="108" spans="1:25">
      <c r="A108" s="139"/>
      <c r="B108" s="139"/>
      <c r="C108" s="139"/>
      <c r="D108" s="139"/>
      <c r="E108" s="139"/>
      <c r="F108" s="139"/>
      <c r="G108" s="139"/>
      <c r="H108" s="139"/>
      <c r="I108" s="139"/>
      <c r="J108" s="139"/>
      <c r="K108" s="139"/>
      <c r="L108" s="139"/>
      <c r="M108" s="139"/>
      <c r="N108" s="139"/>
      <c r="O108" s="139"/>
      <c r="P108" s="139"/>
      <c r="Q108" s="139"/>
      <c r="R108" s="139"/>
      <c r="S108" s="139"/>
      <c r="T108" s="139"/>
      <c r="U108" s="139"/>
      <c r="V108" s="139" t="s">
        <v>936</v>
      </c>
      <c r="W108" s="139" t="s">
        <v>1643</v>
      </c>
      <c r="X108" s="139" t="s">
        <v>1644</v>
      </c>
      <c r="Y108" s="139"/>
    </row>
    <row r="109" spans="1:25">
      <c r="A109" s="139"/>
      <c r="B109" s="139"/>
      <c r="C109" s="139"/>
      <c r="D109" s="139"/>
      <c r="E109" s="139"/>
      <c r="F109" s="139"/>
      <c r="G109" s="139"/>
      <c r="H109" s="139"/>
      <c r="I109" s="139"/>
      <c r="J109" s="139"/>
      <c r="K109" s="139"/>
      <c r="L109" s="139"/>
      <c r="M109" s="139"/>
      <c r="N109" s="139"/>
      <c r="O109" s="139"/>
      <c r="P109" s="139"/>
      <c r="Q109" s="139"/>
      <c r="R109" s="139"/>
      <c r="S109" s="139"/>
      <c r="T109" s="139"/>
      <c r="U109" s="139"/>
      <c r="V109" s="139" t="s">
        <v>936</v>
      </c>
      <c r="W109" s="139" t="s">
        <v>1645</v>
      </c>
      <c r="X109" s="139" t="s">
        <v>1646</v>
      </c>
      <c r="Y109" s="139"/>
    </row>
    <row r="110" spans="1:25">
      <c r="A110" s="139"/>
      <c r="B110" s="139"/>
      <c r="C110" s="139"/>
      <c r="D110" s="139"/>
      <c r="E110" s="139"/>
      <c r="F110" s="139"/>
      <c r="G110" s="139"/>
      <c r="H110" s="139"/>
      <c r="I110" s="139"/>
      <c r="J110" s="139"/>
      <c r="K110" s="139"/>
      <c r="L110" s="139"/>
      <c r="M110" s="139"/>
      <c r="N110" s="139"/>
      <c r="O110" s="139"/>
      <c r="P110" s="139"/>
      <c r="Q110" s="139"/>
      <c r="R110" s="139"/>
      <c r="S110" s="139"/>
      <c r="T110" s="139"/>
      <c r="U110" s="139"/>
      <c r="V110" s="139" t="s">
        <v>936</v>
      </c>
      <c r="W110" s="139" t="s">
        <v>1647</v>
      </c>
      <c r="X110" s="139" t="s">
        <v>1648</v>
      </c>
      <c r="Y110" s="139"/>
    </row>
    <row r="111" spans="1:25">
      <c r="A111" s="139"/>
      <c r="B111" s="139"/>
      <c r="C111" s="139"/>
      <c r="D111" s="139"/>
      <c r="E111" s="139"/>
      <c r="F111" s="139"/>
      <c r="G111" s="139"/>
      <c r="H111" s="139"/>
      <c r="I111" s="139"/>
      <c r="J111" s="139"/>
      <c r="K111" s="139"/>
      <c r="L111" s="139"/>
      <c r="M111" s="139"/>
      <c r="N111" s="139"/>
      <c r="O111" s="139"/>
      <c r="P111" s="139"/>
      <c r="Q111" s="139"/>
      <c r="R111" s="139"/>
      <c r="S111" s="139"/>
      <c r="T111" s="139"/>
      <c r="U111" s="139"/>
      <c r="V111" s="139" t="s">
        <v>936</v>
      </c>
      <c r="W111" s="139" t="s">
        <v>1649</v>
      </c>
      <c r="X111" s="139" t="s">
        <v>1650</v>
      </c>
      <c r="Y111" s="139"/>
    </row>
    <row r="112" spans="1:25">
      <c r="A112" s="139"/>
      <c r="B112" s="139"/>
      <c r="C112" s="139"/>
      <c r="D112" s="139"/>
      <c r="E112" s="139"/>
      <c r="F112" s="139"/>
      <c r="G112" s="139"/>
      <c r="H112" s="139"/>
      <c r="I112" s="139"/>
      <c r="J112" s="139"/>
      <c r="K112" s="139"/>
      <c r="L112" s="139"/>
      <c r="M112" s="139"/>
      <c r="N112" s="139"/>
      <c r="O112" s="139"/>
      <c r="P112" s="139"/>
      <c r="Q112" s="139"/>
      <c r="R112" s="139"/>
      <c r="S112" s="139"/>
      <c r="T112" s="139"/>
      <c r="U112" s="139"/>
      <c r="V112" s="139" t="s">
        <v>936</v>
      </c>
      <c r="W112" s="139" t="s">
        <v>1651</v>
      </c>
      <c r="X112" s="139" t="s">
        <v>1242</v>
      </c>
      <c r="Y112" s="139"/>
    </row>
    <row r="113" spans="1:25">
      <c r="A113" s="139"/>
      <c r="B113" s="139"/>
      <c r="C113" s="139"/>
      <c r="D113" s="139"/>
      <c r="E113" s="139"/>
      <c r="F113" s="139"/>
      <c r="G113" s="139"/>
      <c r="H113" s="139"/>
      <c r="I113" s="139"/>
      <c r="J113" s="139"/>
      <c r="K113" s="139"/>
      <c r="L113" s="139"/>
      <c r="M113" s="139"/>
      <c r="N113" s="139"/>
      <c r="O113" s="139"/>
      <c r="P113" s="139"/>
      <c r="Q113" s="139"/>
      <c r="R113" s="139"/>
      <c r="S113" s="139"/>
      <c r="T113" s="139"/>
      <c r="U113" s="139"/>
      <c r="V113" s="139" t="s">
        <v>936</v>
      </c>
      <c r="W113" s="139" t="s">
        <v>1652</v>
      </c>
      <c r="X113" s="139" t="s">
        <v>1653</v>
      </c>
      <c r="Y113" s="139"/>
    </row>
    <row r="114" spans="1:25">
      <c r="A114" s="139"/>
      <c r="B114" s="139"/>
      <c r="C114" s="139"/>
      <c r="D114" s="139"/>
      <c r="E114" s="139"/>
      <c r="F114" s="139"/>
      <c r="G114" s="139"/>
      <c r="H114" s="139"/>
      <c r="I114" s="139"/>
      <c r="J114" s="139"/>
      <c r="K114" s="139"/>
      <c r="L114" s="139"/>
      <c r="M114" s="139"/>
      <c r="N114" s="139"/>
      <c r="O114" s="139"/>
      <c r="P114" s="139"/>
      <c r="Q114" s="139"/>
      <c r="R114" s="139"/>
      <c r="S114" s="139"/>
      <c r="T114" s="139"/>
      <c r="U114" s="139"/>
      <c r="V114" s="139" t="s">
        <v>936</v>
      </c>
      <c r="W114" s="139" t="s">
        <v>1654</v>
      </c>
      <c r="X114" s="139" t="s">
        <v>1655</v>
      </c>
      <c r="Y114" s="139"/>
    </row>
    <row r="115" spans="1:25">
      <c r="A115" s="139"/>
      <c r="B115" s="139"/>
      <c r="C115" s="139"/>
      <c r="D115" s="139"/>
      <c r="E115" s="139"/>
      <c r="F115" s="139"/>
      <c r="G115" s="139"/>
      <c r="H115" s="139"/>
      <c r="I115" s="139"/>
      <c r="J115" s="139"/>
      <c r="K115" s="139"/>
      <c r="L115" s="139"/>
      <c r="M115" s="139"/>
      <c r="N115" s="139"/>
      <c r="O115" s="139"/>
      <c r="P115" s="139"/>
      <c r="Q115" s="139"/>
      <c r="R115" s="139"/>
      <c r="S115" s="139"/>
      <c r="T115" s="139"/>
      <c r="U115" s="139"/>
      <c r="V115" s="139" t="s">
        <v>936</v>
      </c>
      <c r="W115" s="139" t="s">
        <v>1656</v>
      </c>
      <c r="X115" s="139" t="s">
        <v>1657</v>
      </c>
      <c r="Y115" s="139"/>
    </row>
    <row r="116" spans="1:25">
      <c r="A116" s="139"/>
      <c r="B116" s="139"/>
      <c r="C116" s="139"/>
      <c r="D116" s="139"/>
      <c r="E116" s="139"/>
      <c r="F116" s="139"/>
      <c r="G116" s="139"/>
      <c r="H116" s="139"/>
      <c r="I116" s="139"/>
      <c r="J116" s="139"/>
      <c r="K116" s="139"/>
      <c r="L116" s="139"/>
      <c r="M116" s="139"/>
      <c r="N116" s="139"/>
      <c r="O116" s="139"/>
      <c r="P116" s="139"/>
      <c r="Q116" s="139"/>
      <c r="R116" s="139"/>
      <c r="S116" s="139"/>
      <c r="T116" s="139"/>
      <c r="U116" s="139"/>
      <c r="V116" s="139" t="s">
        <v>936</v>
      </c>
      <c r="W116" s="139" t="s">
        <v>1658</v>
      </c>
      <c r="X116" s="139" t="s">
        <v>1659</v>
      </c>
      <c r="Y116" s="139"/>
    </row>
    <row r="117" spans="1:25">
      <c r="A117" s="139"/>
      <c r="B117" s="139"/>
      <c r="C117" s="139"/>
      <c r="D117" s="139"/>
      <c r="E117" s="139"/>
      <c r="F117" s="139"/>
      <c r="G117" s="139"/>
      <c r="H117" s="139"/>
      <c r="I117" s="139"/>
      <c r="J117" s="139"/>
      <c r="K117" s="139"/>
      <c r="L117" s="139"/>
      <c r="M117" s="139"/>
      <c r="N117" s="139"/>
      <c r="O117" s="139"/>
      <c r="P117" s="139"/>
      <c r="Q117" s="139"/>
      <c r="R117" s="139"/>
      <c r="S117" s="139"/>
      <c r="T117" s="139"/>
      <c r="U117" s="139"/>
      <c r="V117" s="139" t="s">
        <v>936</v>
      </c>
      <c r="W117" s="139" t="s">
        <v>1660</v>
      </c>
      <c r="X117" s="139" t="s">
        <v>1661</v>
      </c>
      <c r="Y117" s="139"/>
    </row>
    <row r="118" spans="1:25">
      <c r="A118" s="139"/>
      <c r="B118" s="139"/>
      <c r="C118" s="139"/>
      <c r="D118" s="139"/>
      <c r="E118" s="139"/>
      <c r="F118" s="139"/>
      <c r="G118" s="139"/>
      <c r="H118" s="139"/>
      <c r="I118" s="139"/>
      <c r="J118" s="139"/>
      <c r="K118" s="139"/>
      <c r="L118" s="139"/>
      <c r="M118" s="139"/>
      <c r="N118" s="139"/>
      <c r="O118" s="139"/>
      <c r="P118" s="139"/>
      <c r="Q118" s="139"/>
      <c r="R118" s="139"/>
      <c r="S118" s="139"/>
      <c r="T118" s="139"/>
      <c r="U118" s="139"/>
      <c r="V118" s="139" t="s">
        <v>936</v>
      </c>
      <c r="W118" s="139" t="s">
        <v>1662</v>
      </c>
      <c r="X118" s="139" t="s">
        <v>1663</v>
      </c>
      <c r="Y118" s="139"/>
    </row>
    <row r="119" spans="1:25">
      <c r="A119" s="139"/>
      <c r="B119" s="139"/>
      <c r="C119" s="139"/>
      <c r="D119" s="139"/>
      <c r="E119" s="139"/>
      <c r="F119" s="139"/>
      <c r="G119" s="139"/>
      <c r="H119" s="139"/>
      <c r="I119" s="139"/>
      <c r="J119" s="139"/>
      <c r="K119" s="139"/>
      <c r="L119" s="139"/>
      <c r="M119" s="139"/>
      <c r="N119" s="139"/>
      <c r="O119" s="139"/>
      <c r="P119" s="139"/>
      <c r="Q119" s="139"/>
      <c r="R119" s="139"/>
      <c r="S119" s="139"/>
      <c r="T119" s="139"/>
      <c r="U119" s="139"/>
      <c r="V119" s="139" t="s">
        <v>936</v>
      </c>
      <c r="W119" s="139" t="s">
        <v>1664</v>
      </c>
      <c r="X119" s="139" t="s">
        <v>1665</v>
      </c>
      <c r="Y119" s="139"/>
    </row>
    <row r="120" spans="1:25">
      <c r="A120" s="139"/>
      <c r="B120" s="139"/>
      <c r="C120" s="139"/>
      <c r="D120" s="139"/>
      <c r="E120" s="139"/>
      <c r="F120" s="139"/>
      <c r="G120" s="139"/>
      <c r="H120" s="139"/>
      <c r="I120" s="139"/>
      <c r="J120" s="139"/>
      <c r="K120" s="139"/>
      <c r="L120" s="139"/>
      <c r="M120" s="139"/>
      <c r="N120" s="139"/>
      <c r="O120" s="139"/>
      <c r="P120" s="139"/>
      <c r="Q120" s="139"/>
      <c r="R120" s="139"/>
      <c r="S120" s="139"/>
      <c r="T120" s="139"/>
      <c r="U120" s="139"/>
      <c r="V120" s="139" t="s">
        <v>936</v>
      </c>
      <c r="W120" s="139" t="s">
        <v>1666</v>
      </c>
      <c r="X120" s="139" t="s">
        <v>1667</v>
      </c>
      <c r="Y120" s="139"/>
    </row>
    <row r="121" spans="1:25">
      <c r="A121" s="139"/>
      <c r="B121" s="139"/>
      <c r="C121" s="139"/>
      <c r="D121" s="139"/>
      <c r="E121" s="139"/>
      <c r="F121" s="139"/>
      <c r="G121" s="139"/>
      <c r="H121" s="139"/>
      <c r="I121" s="139"/>
      <c r="J121" s="139"/>
      <c r="K121" s="139"/>
      <c r="L121" s="139"/>
      <c r="M121" s="139"/>
      <c r="N121" s="139"/>
      <c r="O121" s="139"/>
      <c r="P121" s="139"/>
      <c r="Q121" s="139"/>
      <c r="R121" s="139"/>
      <c r="S121" s="139"/>
      <c r="T121" s="139"/>
      <c r="U121" s="139"/>
      <c r="V121" s="139" t="s">
        <v>936</v>
      </c>
      <c r="W121" s="139" t="s">
        <v>1668</v>
      </c>
      <c r="X121" s="139" t="s">
        <v>1669</v>
      </c>
      <c r="Y121" s="139"/>
    </row>
    <row r="122" spans="1:25">
      <c r="A122" s="139"/>
      <c r="B122" s="139"/>
      <c r="C122" s="139"/>
      <c r="D122" s="139"/>
      <c r="E122" s="139"/>
      <c r="F122" s="139"/>
      <c r="G122" s="139"/>
      <c r="H122" s="139"/>
      <c r="I122" s="139"/>
      <c r="J122" s="139"/>
      <c r="K122" s="139"/>
      <c r="L122" s="139"/>
      <c r="M122" s="139"/>
      <c r="N122" s="139"/>
      <c r="O122" s="139"/>
      <c r="P122" s="139"/>
      <c r="Q122" s="139"/>
      <c r="R122" s="139"/>
      <c r="S122" s="139"/>
      <c r="T122" s="139"/>
      <c r="U122" s="139"/>
      <c r="V122" s="139" t="s">
        <v>936</v>
      </c>
      <c r="W122" s="139" t="s">
        <v>1670</v>
      </c>
      <c r="X122" s="139" t="s">
        <v>1671</v>
      </c>
      <c r="Y122" s="139"/>
    </row>
    <row r="123" spans="1:25">
      <c r="A123" s="139"/>
      <c r="B123" s="139"/>
      <c r="C123" s="139"/>
      <c r="D123" s="139"/>
      <c r="E123" s="139"/>
      <c r="F123" s="139"/>
      <c r="G123" s="139"/>
      <c r="H123" s="139"/>
      <c r="I123" s="139"/>
      <c r="J123" s="139"/>
      <c r="K123" s="139"/>
      <c r="L123" s="139"/>
      <c r="M123" s="139"/>
      <c r="N123" s="139"/>
      <c r="O123" s="139"/>
      <c r="P123" s="139"/>
      <c r="Q123" s="139"/>
      <c r="R123" s="139"/>
      <c r="S123" s="139"/>
      <c r="T123" s="139"/>
      <c r="U123" s="139"/>
      <c r="V123" s="139" t="s">
        <v>936</v>
      </c>
      <c r="W123" s="139" t="s">
        <v>1672</v>
      </c>
      <c r="X123" s="139" t="s">
        <v>1673</v>
      </c>
      <c r="Y123" s="139"/>
    </row>
    <row r="124" spans="1:25">
      <c r="A124" s="139"/>
      <c r="B124" s="139"/>
      <c r="C124" s="139"/>
      <c r="D124" s="139"/>
      <c r="E124" s="139"/>
      <c r="F124" s="139"/>
      <c r="G124" s="139"/>
      <c r="H124" s="139"/>
      <c r="I124" s="139"/>
      <c r="J124" s="139"/>
      <c r="K124" s="139"/>
      <c r="L124" s="139"/>
      <c r="M124" s="139"/>
      <c r="N124" s="139"/>
      <c r="O124" s="139"/>
      <c r="P124" s="139"/>
      <c r="Q124" s="139"/>
      <c r="R124" s="139"/>
      <c r="S124" s="139"/>
      <c r="T124" s="139"/>
      <c r="U124" s="139"/>
      <c r="V124" s="139" t="s">
        <v>936</v>
      </c>
      <c r="W124" s="139" t="s">
        <v>1674</v>
      </c>
      <c r="X124" s="139" t="s">
        <v>1675</v>
      </c>
      <c r="Y124" s="139"/>
    </row>
    <row r="125" spans="1:25">
      <c r="A125" s="139"/>
      <c r="B125" s="139"/>
      <c r="C125" s="139"/>
      <c r="D125" s="139"/>
      <c r="E125" s="139"/>
      <c r="F125" s="139"/>
      <c r="G125" s="139"/>
      <c r="H125" s="139"/>
      <c r="I125" s="139"/>
      <c r="J125" s="139"/>
      <c r="K125" s="139"/>
      <c r="L125" s="139"/>
      <c r="M125" s="139"/>
      <c r="N125" s="139"/>
      <c r="O125" s="139"/>
      <c r="P125" s="139"/>
      <c r="Q125" s="139"/>
      <c r="R125" s="139"/>
      <c r="S125" s="139"/>
      <c r="T125" s="139"/>
      <c r="U125" s="139"/>
      <c r="V125" s="139" t="s">
        <v>936</v>
      </c>
      <c r="W125" s="139" t="s">
        <v>1676</v>
      </c>
      <c r="X125" s="139" t="s">
        <v>1677</v>
      </c>
      <c r="Y125" s="139"/>
    </row>
    <row r="126" spans="1:25">
      <c r="A126" s="139"/>
      <c r="B126" s="139"/>
      <c r="C126" s="139"/>
      <c r="D126" s="139"/>
      <c r="E126" s="139"/>
      <c r="F126" s="139"/>
      <c r="G126" s="139"/>
      <c r="H126" s="139"/>
      <c r="I126" s="139"/>
      <c r="J126" s="139"/>
      <c r="K126" s="139"/>
      <c r="L126" s="139"/>
      <c r="M126" s="139"/>
      <c r="N126" s="139"/>
      <c r="O126" s="139"/>
      <c r="P126" s="139"/>
      <c r="Q126" s="139"/>
      <c r="R126" s="139"/>
      <c r="S126" s="139"/>
      <c r="T126" s="139"/>
      <c r="U126" s="139"/>
      <c r="V126" s="139" t="s">
        <v>936</v>
      </c>
      <c r="W126" s="139" t="s">
        <v>1678</v>
      </c>
      <c r="X126" s="139" t="s">
        <v>1679</v>
      </c>
      <c r="Y126" s="139"/>
    </row>
    <row r="127" spans="1:25">
      <c r="A127" s="139"/>
      <c r="B127" s="139"/>
      <c r="C127" s="139"/>
      <c r="D127" s="139"/>
      <c r="E127" s="139"/>
      <c r="F127" s="139"/>
      <c r="G127" s="139"/>
      <c r="H127" s="139"/>
      <c r="I127" s="139"/>
      <c r="J127" s="139"/>
      <c r="K127" s="139"/>
      <c r="L127" s="139"/>
      <c r="M127" s="139"/>
      <c r="N127" s="139"/>
      <c r="O127" s="139"/>
      <c r="P127" s="139"/>
      <c r="Q127" s="139"/>
      <c r="R127" s="139"/>
      <c r="S127" s="139"/>
      <c r="T127" s="139"/>
      <c r="U127" s="139"/>
      <c r="V127" s="139" t="s">
        <v>936</v>
      </c>
      <c r="W127" s="139" t="s">
        <v>1680</v>
      </c>
      <c r="X127" s="139" t="s">
        <v>1681</v>
      </c>
      <c r="Y127" s="139"/>
    </row>
    <row r="128" spans="1:25">
      <c r="A128" s="139"/>
      <c r="B128" s="139"/>
      <c r="C128" s="139"/>
      <c r="D128" s="139"/>
      <c r="E128" s="139"/>
      <c r="F128" s="139"/>
      <c r="G128" s="139"/>
      <c r="H128" s="139"/>
      <c r="I128" s="139"/>
      <c r="J128" s="139"/>
      <c r="K128" s="139"/>
      <c r="L128" s="139"/>
      <c r="M128" s="139"/>
      <c r="N128" s="139"/>
      <c r="O128" s="139"/>
      <c r="P128" s="139"/>
      <c r="Q128" s="139"/>
      <c r="R128" s="139"/>
      <c r="S128" s="139"/>
      <c r="T128" s="139"/>
      <c r="U128" s="139"/>
      <c r="V128" s="139" t="s">
        <v>936</v>
      </c>
      <c r="W128" s="139" t="s">
        <v>1682</v>
      </c>
      <c r="X128" s="139" t="s">
        <v>1683</v>
      </c>
      <c r="Y128" s="139"/>
    </row>
    <row r="129" spans="1:25">
      <c r="A129" s="139"/>
      <c r="B129" s="139"/>
      <c r="C129" s="139"/>
      <c r="D129" s="139"/>
      <c r="E129" s="139"/>
      <c r="F129" s="139"/>
      <c r="G129" s="139"/>
      <c r="H129" s="139"/>
      <c r="I129" s="139"/>
      <c r="J129" s="139"/>
      <c r="K129" s="139"/>
      <c r="L129" s="139"/>
      <c r="M129" s="139"/>
      <c r="N129" s="139"/>
      <c r="O129" s="139"/>
      <c r="P129" s="139"/>
      <c r="Q129" s="139"/>
      <c r="R129" s="139"/>
      <c r="S129" s="139"/>
      <c r="T129" s="139"/>
      <c r="U129" s="139"/>
      <c r="V129" s="139" t="s">
        <v>936</v>
      </c>
      <c r="W129" s="139" t="s">
        <v>1684</v>
      </c>
      <c r="X129" s="139" t="s">
        <v>1685</v>
      </c>
      <c r="Y129" s="139"/>
    </row>
    <row r="130" spans="1:25">
      <c r="A130" s="139"/>
      <c r="B130" s="139"/>
      <c r="C130" s="139"/>
      <c r="D130" s="139"/>
      <c r="E130" s="139"/>
      <c r="F130" s="139"/>
      <c r="G130" s="139"/>
      <c r="H130" s="139"/>
      <c r="I130" s="139"/>
      <c r="J130" s="139"/>
      <c r="K130" s="139"/>
      <c r="L130" s="139"/>
      <c r="M130" s="139"/>
      <c r="N130" s="139"/>
      <c r="O130" s="139"/>
      <c r="P130" s="139"/>
      <c r="Q130" s="139"/>
      <c r="R130" s="139"/>
      <c r="S130" s="139"/>
      <c r="T130" s="139"/>
      <c r="U130" s="139"/>
      <c r="V130" s="139" t="s">
        <v>936</v>
      </c>
      <c r="W130" s="139" t="s">
        <v>1686</v>
      </c>
      <c r="X130" s="139" t="s">
        <v>213</v>
      </c>
      <c r="Y130" s="139"/>
    </row>
    <row r="131" spans="1:25">
      <c r="A131" s="139"/>
      <c r="B131" s="139"/>
      <c r="C131" s="139"/>
      <c r="D131" s="139"/>
      <c r="E131" s="139"/>
      <c r="F131" s="139"/>
      <c r="G131" s="139"/>
      <c r="H131" s="139"/>
      <c r="I131" s="139"/>
      <c r="J131" s="139"/>
      <c r="K131" s="139"/>
      <c r="L131" s="139"/>
      <c r="M131" s="139"/>
      <c r="N131" s="139"/>
      <c r="O131" s="139"/>
      <c r="P131" s="139"/>
      <c r="Q131" s="139"/>
      <c r="R131" s="139"/>
      <c r="S131" s="139"/>
      <c r="T131" s="139"/>
      <c r="U131" s="139"/>
      <c r="V131" s="139" t="s">
        <v>936</v>
      </c>
      <c r="W131" s="139" t="s">
        <v>1687</v>
      </c>
      <c r="X131" s="139" t="s">
        <v>1688</v>
      </c>
      <c r="Y131" s="139"/>
    </row>
    <row r="132" spans="1:25">
      <c r="A132" s="139"/>
      <c r="B132" s="139"/>
      <c r="C132" s="139"/>
      <c r="D132" s="139"/>
      <c r="E132" s="139"/>
      <c r="F132" s="139"/>
      <c r="G132" s="139"/>
      <c r="H132" s="139"/>
      <c r="I132" s="139"/>
      <c r="J132" s="139"/>
      <c r="K132" s="139"/>
      <c r="L132" s="139"/>
      <c r="M132" s="139"/>
      <c r="N132" s="139"/>
      <c r="O132" s="139"/>
      <c r="P132" s="139"/>
      <c r="Q132" s="139"/>
      <c r="R132" s="139"/>
      <c r="S132" s="139"/>
      <c r="T132" s="139"/>
      <c r="U132" s="139"/>
      <c r="V132" s="139" t="s">
        <v>936</v>
      </c>
      <c r="W132" s="139" t="s">
        <v>1689</v>
      </c>
      <c r="X132" s="139" t="s">
        <v>1690</v>
      </c>
      <c r="Y132" s="139"/>
    </row>
    <row r="133" spans="1:25">
      <c r="A133" s="139"/>
      <c r="B133" s="139"/>
      <c r="C133" s="139"/>
      <c r="D133" s="139"/>
      <c r="E133" s="139"/>
      <c r="F133" s="139"/>
      <c r="G133" s="139"/>
      <c r="H133" s="139"/>
      <c r="I133" s="139"/>
      <c r="J133" s="139"/>
      <c r="K133" s="139"/>
      <c r="L133" s="139"/>
      <c r="M133" s="139"/>
      <c r="N133" s="139"/>
      <c r="O133" s="139"/>
      <c r="P133" s="139"/>
      <c r="Q133" s="139"/>
      <c r="R133" s="139"/>
      <c r="S133" s="139"/>
      <c r="T133" s="139"/>
      <c r="U133" s="139"/>
      <c r="V133" s="139" t="s">
        <v>936</v>
      </c>
      <c r="W133" s="139" t="s">
        <v>1691</v>
      </c>
      <c r="X133" s="139" t="s">
        <v>1692</v>
      </c>
      <c r="Y133" s="139"/>
    </row>
    <row r="134" spans="1:25">
      <c r="A134" s="139"/>
      <c r="B134" s="139"/>
      <c r="C134" s="139"/>
      <c r="D134" s="139"/>
      <c r="E134" s="139"/>
      <c r="F134" s="139"/>
      <c r="G134" s="139"/>
      <c r="H134" s="139"/>
      <c r="I134" s="139"/>
      <c r="J134" s="139"/>
      <c r="K134" s="139"/>
      <c r="L134" s="139"/>
      <c r="M134" s="139"/>
      <c r="N134" s="139"/>
      <c r="O134" s="139"/>
      <c r="P134" s="139"/>
      <c r="Q134" s="139"/>
      <c r="R134" s="139"/>
      <c r="S134" s="139"/>
      <c r="T134" s="139"/>
      <c r="U134" s="139"/>
      <c r="V134" s="139" t="s">
        <v>936</v>
      </c>
      <c r="W134" s="139" t="s">
        <v>1693</v>
      </c>
      <c r="X134" s="139" t="s">
        <v>1694</v>
      </c>
      <c r="Y134" s="139"/>
    </row>
    <row r="135" spans="1:25">
      <c r="A135" s="139"/>
      <c r="B135" s="139"/>
      <c r="C135" s="139"/>
      <c r="D135" s="139"/>
      <c r="E135" s="139"/>
      <c r="F135" s="139"/>
      <c r="G135" s="139"/>
      <c r="H135" s="139"/>
      <c r="I135" s="139"/>
      <c r="J135" s="139"/>
      <c r="K135" s="139"/>
      <c r="L135" s="139"/>
      <c r="M135" s="139"/>
      <c r="N135" s="139"/>
      <c r="O135" s="139"/>
      <c r="P135" s="139"/>
      <c r="Q135" s="139"/>
      <c r="R135" s="139"/>
      <c r="S135" s="139"/>
      <c r="T135" s="139"/>
      <c r="U135" s="139"/>
      <c r="V135" s="139" t="s">
        <v>936</v>
      </c>
      <c r="W135" s="139" t="s">
        <v>1695</v>
      </c>
      <c r="X135" s="139" t="s">
        <v>1696</v>
      </c>
      <c r="Y135" s="139"/>
    </row>
    <row r="136" spans="1:25">
      <c r="A136" s="139"/>
      <c r="B136" s="139"/>
      <c r="C136" s="139"/>
      <c r="D136" s="139"/>
      <c r="E136" s="139"/>
      <c r="F136" s="139"/>
      <c r="G136" s="139"/>
      <c r="H136" s="139"/>
      <c r="I136" s="139"/>
      <c r="J136" s="139"/>
      <c r="K136" s="139"/>
      <c r="L136" s="139"/>
      <c r="M136" s="139"/>
      <c r="N136" s="139"/>
      <c r="O136" s="139"/>
      <c r="P136" s="139"/>
      <c r="Q136" s="139"/>
      <c r="R136" s="139"/>
      <c r="S136" s="139"/>
      <c r="T136" s="139"/>
      <c r="U136" s="139"/>
      <c r="V136" s="139" t="s">
        <v>936</v>
      </c>
      <c r="W136" s="139" t="s">
        <v>1697</v>
      </c>
      <c r="X136" s="139" t="s">
        <v>1698</v>
      </c>
      <c r="Y136" s="139"/>
    </row>
    <row r="137" spans="1:25">
      <c r="A137" s="139"/>
      <c r="B137" s="139"/>
      <c r="C137" s="139"/>
      <c r="D137" s="139"/>
      <c r="E137" s="139"/>
      <c r="F137" s="139"/>
      <c r="G137" s="139"/>
      <c r="H137" s="139"/>
      <c r="I137" s="139"/>
      <c r="J137" s="139"/>
      <c r="K137" s="139"/>
      <c r="L137" s="139"/>
      <c r="M137" s="139"/>
      <c r="N137" s="139"/>
      <c r="O137" s="139"/>
      <c r="P137" s="139"/>
      <c r="Q137" s="139"/>
      <c r="R137" s="139"/>
      <c r="S137" s="139"/>
      <c r="T137" s="139"/>
      <c r="U137" s="139"/>
      <c r="V137" s="139" t="s">
        <v>936</v>
      </c>
      <c r="W137" s="139" t="s">
        <v>1699</v>
      </c>
      <c r="X137" s="139" t="s">
        <v>1700</v>
      </c>
      <c r="Y137" s="139"/>
    </row>
    <row r="138" spans="1:25">
      <c r="A138" s="139"/>
      <c r="B138" s="139"/>
      <c r="C138" s="139"/>
      <c r="D138" s="139"/>
      <c r="E138" s="139"/>
      <c r="F138" s="139"/>
      <c r="G138" s="139"/>
      <c r="H138" s="139"/>
      <c r="I138" s="139"/>
      <c r="J138" s="139"/>
      <c r="K138" s="139"/>
      <c r="L138" s="139"/>
      <c r="M138" s="139"/>
      <c r="N138" s="139"/>
      <c r="O138" s="139"/>
      <c r="P138" s="139"/>
      <c r="Q138" s="139"/>
      <c r="R138" s="139"/>
      <c r="S138" s="139"/>
      <c r="T138" s="139"/>
      <c r="U138" s="139"/>
      <c r="V138" s="139" t="s">
        <v>936</v>
      </c>
      <c r="W138" s="139" t="s">
        <v>1701</v>
      </c>
      <c r="X138" s="139" t="s">
        <v>1702</v>
      </c>
      <c r="Y138" s="139"/>
    </row>
    <row r="139" spans="1:25">
      <c r="A139" s="139"/>
      <c r="B139" s="139"/>
      <c r="C139" s="139"/>
      <c r="D139" s="139"/>
      <c r="E139" s="139"/>
      <c r="F139" s="139"/>
      <c r="G139" s="139"/>
      <c r="H139" s="139"/>
      <c r="I139" s="139"/>
      <c r="J139" s="139"/>
      <c r="K139" s="139"/>
      <c r="L139" s="139"/>
      <c r="M139" s="139"/>
      <c r="N139" s="139"/>
      <c r="O139" s="139"/>
      <c r="P139" s="139"/>
      <c r="Q139" s="139"/>
      <c r="R139" s="139"/>
      <c r="S139" s="139"/>
      <c r="T139" s="139"/>
      <c r="U139" s="139"/>
      <c r="V139" s="139" t="s">
        <v>936</v>
      </c>
      <c r="W139" s="139" t="s">
        <v>1703</v>
      </c>
      <c r="X139" s="139" t="s">
        <v>1704</v>
      </c>
      <c r="Y139" s="139"/>
    </row>
    <row r="140" spans="1:25">
      <c r="A140" s="139"/>
      <c r="B140" s="139"/>
      <c r="C140" s="139"/>
      <c r="D140" s="139"/>
      <c r="E140" s="139"/>
      <c r="F140" s="139"/>
      <c r="G140" s="139"/>
      <c r="H140" s="139"/>
      <c r="I140" s="139"/>
      <c r="J140" s="139"/>
      <c r="K140" s="139"/>
      <c r="L140" s="139"/>
      <c r="M140" s="139"/>
      <c r="N140" s="139"/>
      <c r="O140" s="139"/>
      <c r="P140" s="139"/>
      <c r="Q140" s="139"/>
      <c r="R140" s="139"/>
      <c r="S140" s="139"/>
      <c r="T140" s="139"/>
      <c r="U140" s="139"/>
      <c r="V140" s="139" t="s">
        <v>936</v>
      </c>
      <c r="W140" s="139" t="s">
        <v>1705</v>
      </c>
      <c r="X140" s="139" t="s">
        <v>1706</v>
      </c>
      <c r="Y140" s="139"/>
    </row>
    <row r="141" spans="1:25">
      <c r="A141" s="139"/>
      <c r="B141" s="139"/>
      <c r="C141" s="139"/>
      <c r="D141" s="139"/>
      <c r="E141" s="139"/>
      <c r="F141" s="139"/>
      <c r="G141" s="139"/>
      <c r="H141" s="139"/>
      <c r="I141" s="139"/>
      <c r="J141" s="139"/>
      <c r="K141" s="139"/>
      <c r="L141" s="139"/>
      <c r="M141" s="139"/>
      <c r="N141" s="139"/>
      <c r="O141" s="139"/>
      <c r="P141" s="139"/>
      <c r="Q141" s="139"/>
      <c r="R141" s="139"/>
      <c r="S141" s="139"/>
      <c r="T141" s="139"/>
      <c r="U141" s="139"/>
      <c r="V141" s="139" t="s">
        <v>936</v>
      </c>
      <c r="W141" s="139" t="s">
        <v>1707</v>
      </c>
      <c r="X141" s="139" t="s">
        <v>1708</v>
      </c>
      <c r="Y141" s="139"/>
    </row>
    <row r="142" spans="1:25">
      <c r="A142" s="139"/>
      <c r="B142" s="139"/>
      <c r="C142" s="139"/>
      <c r="D142" s="139"/>
      <c r="E142" s="139"/>
      <c r="F142" s="139"/>
      <c r="G142" s="139"/>
      <c r="H142" s="139"/>
      <c r="I142" s="139"/>
      <c r="J142" s="139"/>
      <c r="K142" s="139"/>
      <c r="L142" s="139"/>
      <c r="M142" s="139"/>
      <c r="N142" s="139"/>
      <c r="O142" s="139"/>
      <c r="P142" s="139"/>
      <c r="Q142" s="139"/>
      <c r="R142" s="139"/>
      <c r="S142" s="139"/>
      <c r="T142" s="139"/>
      <c r="U142" s="139"/>
      <c r="V142" s="139" t="s">
        <v>936</v>
      </c>
      <c r="W142" s="139" t="s">
        <v>1709</v>
      </c>
      <c r="X142" s="139" t="s">
        <v>736</v>
      </c>
      <c r="Y142" s="139"/>
    </row>
    <row r="143" spans="1:25">
      <c r="A143" s="139"/>
      <c r="B143" s="139"/>
      <c r="C143" s="139"/>
      <c r="D143" s="139"/>
      <c r="E143" s="139"/>
      <c r="F143" s="139"/>
      <c r="G143" s="139"/>
      <c r="H143" s="139"/>
      <c r="I143" s="139"/>
      <c r="J143" s="139"/>
      <c r="K143" s="139"/>
      <c r="L143" s="139"/>
      <c r="M143" s="139"/>
      <c r="N143" s="139"/>
      <c r="O143" s="139"/>
      <c r="P143" s="139"/>
      <c r="Q143" s="139"/>
      <c r="R143" s="139"/>
      <c r="S143" s="139"/>
      <c r="T143" s="139"/>
      <c r="U143" s="139"/>
      <c r="V143" s="139" t="s">
        <v>936</v>
      </c>
      <c r="W143" s="139" t="s">
        <v>1710</v>
      </c>
      <c r="X143" s="139" t="s">
        <v>1711</v>
      </c>
      <c r="Y143" s="139"/>
    </row>
    <row r="144" spans="1:25">
      <c r="A144" s="139"/>
      <c r="B144" s="139"/>
      <c r="C144" s="139"/>
      <c r="D144" s="139"/>
      <c r="E144" s="139"/>
      <c r="F144" s="139"/>
      <c r="G144" s="139"/>
      <c r="H144" s="139"/>
      <c r="I144" s="139"/>
      <c r="J144" s="139"/>
      <c r="K144" s="139"/>
      <c r="L144" s="139"/>
      <c r="M144" s="139"/>
      <c r="N144" s="139"/>
      <c r="O144" s="139"/>
      <c r="P144" s="139"/>
      <c r="Q144" s="139"/>
      <c r="R144" s="139"/>
      <c r="S144" s="139"/>
      <c r="T144" s="139"/>
      <c r="U144" s="139"/>
      <c r="V144" s="139" t="s">
        <v>936</v>
      </c>
      <c r="W144" s="139" t="s">
        <v>1712</v>
      </c>
      <c r="X144" s="139" t="s">
        <v>1713</v>
      </c>
      <c r="Y144" s="139"/>
    </row>
    <row r="145" spans="1:25">
      <c r="A145" s="139"/>
      <c r="B145" s="139"/>
      <c r="C145" s="139"/>
      <c r="D145" s="139"/>
      <c r="E145" s="139"/>
      <c r="F145" s="139"/>
      <c r="G145" s="139"/>
      <c r="H145" s="139"/>
      <c r="I145" s="139"/>
      <c r="J145" s="139"/>
      <c r="K145" s="139"/>
      <c r="L145" s="139"/>
      <c r="M145" s="139"/>
      <c r="N145" s="139"/>
      <c r="O145" s="139"/>
      <c r="P145" s="139"/>
      <c r="Q145" s="139"/>
      <c r="R145" s="139"/>
      <c r="S145" s="139"/>
      <c r="T145" s="139"/>
      <c r="U145" s="139"/>
      <c r="V145" s="139" t="s">
        <v>936</v>
      </c>
      <c r="W145" s="139" t="s">
        <v>1714</v>
      </c>
      <c r="X145" s="139" t="s">
        <v>1715</v>
      </c>
      <c r="Y145" s="139"/>
    </row>
    <row r="146" spans="1:25">
      <c r="A146" s="139"/>
      <c r="B146" s="139"/>
      <c r="C146" s="139"/>
      <c r="D146" s="139"/>
      <c r="E146" s="139"/>
      <c r="F146" s="139"/>
      <c r="G146" s="139"/>
      <c r="H146" s="139"/>
      <c r="I146" s="139"/>
      <c r="J146" s="139"/>
      <c r="K146" s="139"/>
      <c r="L146" s="139"/>
      <c r="M146" s="139"/>
      <c r="N146" s="139"/>
      <c r="O146" s="139"/>
      <c r="P146" s="139"/>
      <c r="Q146" s="139"/>
      <c r="R146" s="139"/>
      <c r="S146" s="139"/>
      <c r="T146" s="139"/>
      <c r="U146" s="139"/>
      <c r="V146" s="139" t="s">
        <v>936</v>
      </c>
      <c r="W146" s="139" t="s">
        <v>1716</v>
      </c>
      <c r="X146" s="139" t="s">
        <v>1717</v>
      </c>
      <c r="Y146" s="139"/>
    </row>
    <row r="147" spans="1:25">
      <c r="A147" s="139"/>
      <c r="B147" s="139"/>
      <c r="C147" s="139"/>
      <c r="D147" s="139"/>
      <c r="E147" s="139"/>
      <c r="F147" s="139"/>
      <c r="G147" s="139"/>
      <c r="H147" s="139"/>
      <c r="I147" s="139"/>
      <c r="J147" s="139"/>
      <c r="K147" s="139"/>
      <c r="L147" s="139"/>
      <c r="M147" s="139"/>
      <c r="N147" s="139"/>
      <c r="O147" s="139"/>
      <c r="P147" s="139"/>
      <c r="Q147" s="139"/>
      <c r="R147" s="139"/>
      <c r="S147" s="139"/>
      <c r="T147" s="139"/>
      <c r="U147" s="139"/>
      <c r="V147" s="139" t="s">
        <v>936</v>
      </c>
      <c r="W147" s="139" t="s">
        <v>1718</v>
      </c>
      <c r="X147" s="139" t="s">
        <v>1719</v>
      </c>
      <c r="Y147" s="139"/>
    </row>
    <row r="148" spans="1:25">
      <c r="A148" s="139"/>
      <c r="B148" s="139"/>
      <c r="C148" s="139"/>
      <c r="D148" s="139"/>
      <c r="E148" s="139"/>
      <c r="F148" s="139"/>
      <c r="G148" s="139"/>
      <c r="H148" s="139"/>
      <c r="I148" s="139"/>
      <c r="J148" s="139"/>
      <c r="K148" s="139"/>
      <c r="L148" s="139"/>
      <c r="M148" s="139"/>
      <c r="N148" s="139"/>
      <c r="O148" s="139"/>
      <c r="P148" s="139"/>
      <c r="Q148" s="139"/>
      <c r="R148" s="139"/>
      <c r="S148" s="139"/>
      <c r="T148" s="139"/>
      <c r="U148" s="139"/>
      <c r="V148" s="139" t="s">
        <v>936</v>
      </c>
      <c r="W148" s="139" t="s">
        <v>1720</v>
      </c>
      <c r="X148" s="139" t="s">
        <v>1039</v>
      </c>
      <c r="Y148" s="139"/>
    </row>
    <row r="149" spans="1:25">
      <c r="A149" s="139"/>
      <c r="B149" s="139"/>
      <c r="C149" s="139"/>
      <c r="D149" s="139"/>
      <c r="E149" s="139"/>
      <c r="F149" s="139"/>
      <c r="G149" s="139"/>
      <c r="H149" s="139"/>
      <c r="I149" s="139"/>
      <c r="J149" s="139"/>
      <c r="K149" s="139"/>
      <c r="L149" s="139"/>
      <c r="M149" s="139"/>
      <c r="N149" s="139"/>
      <c r="O149" s="139"/>
      <c r="P149" s="139"/>
      <c r="Q149" s="139"/>
      <c r="R149" s="139"/>
      <c r="S149" s="139"/>
      <c r="T149" s="139"/>
      <c r="U149" s="139"/>
      <c r="V149" s="139" t="s">
        <v>936</v>
      </c>
      <c r="W149" s="139" t="s">
        <v>1721</v>
      </c>
      <c r="X149" s="139" t="s">
        <v>1722</v>
      </c>
      <c r="Y149" s="139"/>
    </row>
    <row r="150" spans="1:25">
      <c r="A150" s="139"/>
      <c r="B150" s="139"/>
      <c r="C150" s="139"/>
      <c r="D150" s="139"/>
      <c r="E150" s="139"/>
      <c r="F150" s="139"/>
      <c r="G150" s="139"/>
      <c r="H150" s="139"/>
      <c r="I150" s="139"/>
      <c r="J150" s="139"/>
      <c r="K150" s="139"/>
      <c r="L150" s="139"/>
      <c r="M150" s="139"/>
      <c r="N150" s="139"/>
      <c r="O150" s="139"/>
      <c r="P150" s="139"/>
      <c r="Q150" s="139"/>
      <c r="R150" s="139"/>
      <c r="S150" s="139"/>
      <c r="T150" s="139"/>
      <c r="U150" s="139"/>
      <c r="V150" s="139" t="s">
        <v>936</v>
      </c>
      <c r="W150" s="139" t="s">
        <v>1723</v>
      </c>
      <c r="X150" s="139" t="s">
        <v>1318</v>
      </c>
      <c r="Y150" s="139"/>
    </row>
    <row r="151" spans="1:25">
      <c r="A151" s="139"/>
      <c r="B151" s="139"/>
      <c r="C151" s="139"/>
      <c r="D151" s="139"/>
      <c r="E151" s="139"/>
      <c r="F151" s="139"/>
      <c r="G151" s="139"/>
      <c r="H151" s="139"/>
      <c r="I151" s="139"/>
      <c r="J151" s="139"/>
      <c r="K151" s="139"/>
      <c r="L151" s="139"/>
      <c r="M151" s="139"/>
      <c r="N151" s="139"/>
      <c r="O151" s="139"/>
      <c r="P151" s="139"/>
      <c r="Q151" s="139"/>
      <c r="R151" s="139"/>
      <c r="S151" s="139"/>
      <c r="T151" s="139"/>
      <c r="U151" s="139"/>
      <c r="V151" s="139" t="s">
        <v>936</v>
      </c>
      <c r="W151" s="139" t="s">
        <v>1724</v>
      </c>
      <c r="X151" s="139" t="s">
        <v>346</v>
      </c>
      <c r="Y151" s="139"/>
    </row>
    <row r="152" spans="1:25">
      <c r="A152" s="139"/>
      <c r="B152" s="139"/>
      <c r="C152" s="139"/>
      <c r="D152" s="139"/>
      <c r="E152" s="139"/>
      <c r="F152" s="139"/>
      <c r="G152" s="139"/>
      <c r="H152" s="139"/>
      <c r="I152" s="139"/>
      <c r="J152" s="139"/>
      <c r="K152" s="139"/>
      <c r="L152" s="139"/>
      <c r="M152" s="139"/>
      <c r="N152" s="139"/>
      <c r="O152" s="139"/>
      <c r="P152" s="139"/>
      <c r="Q152" s="139"/>
      <c r="R152" s="139"/>
      <c r="S152" s="139"/>
      <c r="T152" s="139"/>
      <c r="U152" s="139"/>
      <c r="V152" s="139" t="s">
        <v>936</v>
      </c>
      <c r="W152" s="139" t="s">
        <v>1725</v>
      </c>
      <c r="X152" s="139" t="s">
        <v>1726</v>
      </c>
      <c r="Y152" s="139"/>
    </row>
    <row r="153" spans="1:25">
      <c r="A153" s="139"/>
      <c r="B153" s="139"/>
      <c r="C153" s="139"/>
      <c r="D153" s="139"/>
      <c r="E153" s="139"/>
      <c r="F153" s="139"/>
      <c r="G153" s="139"/>
      <c r="H153" s="139"/>
      <c r="I153" s="139"/>
      <c r="J153" s="139"/>
      <c r="K153" s="139"/>
      <c r="L153" s="139"/>
      <c r="M153" s="139"/>
      <c r="N153" s="139"/>
      <c r="O153" s="139"/>
      <c r="P153" s="139"/>
      <c r="Q153" s="139"/>
      <c r="R153" s="139"/>
      <c r="S153" s="139"/>
      <c r="T153" s="139"/>
      <c r="U153" s="139"/>
      <c r="V153" s="139" t="s">
        <v>936</v>
      </c>
      <c r="W153" s="139" t="s">
        <v>1727</v>
      </c>
      <c r="X153" s="139" t="s">
        <v>1728</v>
      </c>
      <c r="Y153" s="139"/>
    </row>
    <row r="154" spans="1:25">
      <c r="A154" s="139"/>
      <c r="B154" s="139"/>
      <c r="C154" s="139"/>
      <c r="D154" s="139"/>
      <c r="E154" s="139"/>
      <c r="F154" s="139"/>
      <c r="G154" s="139"/>
      <c r="H154" s="139"/>
      <c r="I154" s="139"/>
      <c r="J154" s="139"/>
      <c r="K154" s="139"/>
      <c r="L154" s="139"/>
      <c r="M154" s="139"/>
      <c r="N154" s="139"/>
      <c r="O154" s="139"/>
      <c r="P154" s="139"/>
      <c r="Q154" s="139"/>
      <c r="R154" s="139"/>
      <c r="S154" s="139"/>
      <c r="T154" s="139"/>
      <c r="U154" s="139"/>
      <c r="V154" s="139" t="s">
        <v>936</v>
      </c>
      <c r="W154" s="139" t="s">
        <v>1729</v>
      </c>
      <c r="X154" s="139" t="s">
        <v>1730</v>
      </c>
      <c r="Y154" s="139"/>
    </row>
    <row r="155" spans="1:25">
      <c r="A155" s="139"/>
      <c r="B155" s="139"/>
      <c r="C155" s="139"/>
      <c r="D155" s="139"/>
      <c r="E155" s="139"/>
      <c r="F155" s="139"/>
      <c r="G155" s="139"/>
      <c r="H155" s="139"/>
      <c r="I155" s="139"/>
      <c r="J155" s="139"/>
      <c r="K155" s="139"/>
      <c r="L155" s="139"/>
      <c r="M155" s="139"/>
      <c r="N155" s="139"/>
      <c r="O155" s="139"/>
      <c r="P155" s="139"/>
      <c r="Q155" s="139"/>
      <c r="R155" s="139"/>
      <c r="S155" s="139"/>
      <c r="T155" s="139"/>
      <c r="U155" s="139"/>
      <c r="V155" s="139" t="s">
        <v>936</v>
      </c>
      <c r="W155" s="139" t="s">
        <v>1731</v>
      </c>
      <c r="X155" s="139" t="s">
        <v>1732</v>
      </c>
      <c r="Y155" s="139"/>
    </row>
    <row r="156" spans="1:25">
      <c r="A156" s="139"/>
      <c r="B156" s="139"/>
      <c r="C156" s="139"/>
      <c r="D156" s="139"/>
      <c r="E156" s="139"/>
      <c r="F156" s="139"/>
      <c r="G156" s="139"/>
      <c r="H156" s="139"/>
      <c r="I156" s="139"/>
      <c r="J156" s="139"/>
      <c r="K156" s="139"/>
      <c r="L156" s="139"/>
      <c r="M156" s="139"/>
      <c r="N156" s="139"/>
      <c r="O156" s="139"/>
      <c r="P156" s="139"/>
      <c r="Q156" s="139"/>
      <c r="R156" s="139"/>
      <c r="S156" s="139"/>
      <c r="T156" s="139"/>
      <c r="U156" s="139"/>
      <c r="V156" s="139" t="s">
        <v>936</v>
      </c>
      <c r="W156" s="139" t="s">
        <v>1733</v>
      </c>
      <c r="X156" s="139" t="s">
        <v>836</v>
      </c>
      <c r="Y156" s="139"/>
    </row>
    <row r="157" spans="1:25">
      <c r="A157" s="139"/>
      <c r="B157" s="139"/>
      <c r="C157" s="139"/>
      <c r="D157" s="139"/>
      <c r="E157" s="139"/>
      <c r="F157" s="139"/>
      <c r="G157" s="139"/>
      <c r="H157" s="139"/>
      <c r="I157" s="139"/>
      <c r="J157" s="139"/>
      <c r="K157" s="139"/>
      <c r="L157" s="139"/>
      <c r="M157" s="139"/>
      <c r="N157" s="139"/>
      <c r="O157" s="139"/>
      <c r="P157" s="139"/>
      <c r="Q157" s="139"/>
      <c r="R157" s="139"/>
      <c r="S157" s="139"/>
      <c r="T157" s="139"/>
      <c r="U157" s="139"/>
      <c r="V157" s="139" t="s">
        <v>936</v>
      </c>
      <c r="W157" s="139" t="s">
        <v>1734</v>
      </c>
      <c r="X157" s="139" t="s">
        <v>1735</v>
      </c>
      <c r="Y157" s="139"/>
    </row>
    <row r="158" spans="1:25">
      <c r="A158" s="139"/>
      <c r="B158" s="139"/>
      <c r="C158" s="139"/>
      <c r="D158" s="139"/>
      <c r="E158" s="139"/>
      <c r="F158" s="139"/>
      <c r="G158" s="139"/>
      <c r="H158" s="139"/>
      <c r="I158" s="139"/>
      <c r="J158" s="139"/>
      <c r="K158" s="139"/>
      <c r="L158" s="139"/>
      <c r="M158" s="139"/>
      <c r="N158" s="139"/>
      <c r="O158" s="139"/>
      <c r="P158" s="139"/>
      <c r="Q158" s="139"/>
      <c r="R158" s="139"/>
      <c r="S158" s="139"/>
      <c r="T158" s="139"/>
      <c r="U158" s="139"/>
      <c r="V158" s="139" t="s">
        <v>936</v>
      </c>
      <c r="W158" s="139" t="s">
        <v>1736</v>
      </c>
      <c r="X158" s="139" t="s">
        <v>1737</v>
      </c>
      <c r="Y158" s="139"/>
    </row>
    <row r="159" spans="1:25">
      <c r="A159" s="139"/>
      <c r="B159" s="139"/>
      <c r="C159" s="139"/>
      <c r="D159" s="139"/>
      <c r="E159" s="139"/>
      <c r="F159" s="139"/>
      <c r="G159" s="139"/>
      <c r="H159" s="139"/>
      <c r="I159" s="139"/>
      <c r="J159" s="139"/>
      <c r="K159" s="139"/>
      <c r="L159" s="139"/>
      <c r="M159" s="139"/>
      <c r="N159" s="139"/>
      <c r="O159" s="139"/>
      <c r="P159" s="139"/>
      <c r="Q159" s="139"/>
      <c r="R159" s="139"/>
      <c r="S159" s="139"/>
      <c r="T159" s="139"/>
      <c r="U159" s="139"/>
      <c r="V159" s="139" t="s">
        <v>936</v>
      </c>
      <c r="W159" s="139" t="s">
        <v>1738</v>
      </c>
      <c r="X159" s="139" t="s">
        <v>1739</v>
      </c>
      <c r="Y159" s="139"/>
    </row>
    <row r="160" spans="1:25">
      <c r="A160" s="139"/>
      <c r="B160" s="139"/>
      <c r="C160" s="139"/>
      <c r="D160" s="139"/>
      <c r="E160" s="139"/>
      <c r="F160" s="139"/>
      <c r="G160" s="139"/>
      <c r="H160" s="139"/>
      <c r="I160" s="139"/>
      <c r="J160" s="139"/>
      <c r="K160" s="139"/>
      <c r="L160" s="139"/>
      <c r="M160" s="139"/>
      <c r="N160" s="139"/>
      <c r="O160" s="139"/>
      <c r="P160" s="139"/>
      <c r="Q160" s="139"/>
      <c r="R160" s="139"/>
      <c r="S160" s="139"/>
      <c r="T160" s="139"/>
      <c r="U160" s="139"/>
      <c r="V160" s="139" t="s">
        <v>936</v>
      </c>
      <c r="W160" s="139" t="s">
        <v>1740</v>
      </c>
      <c r="X160" s="139" t="s">
        <v>1741</v>
      </c>
      <c r="Y160" s="139"/>
    </row>
    <row r="161" spans="1:25">
      <c r="A161" s="139"/>
      <c r="B161" s="139"/>
      <c r="C161" s="139"/>
      <c r="D161" s="139"/>
      <c r="E161" s="139"/>
      <c r="F161" s="139"/>
      <c r="G161" s="139"/>
      <c r="H161" s="139"/>
      <c r="I161" s="139"/>
      <c r="J161" s="139"/>
      <c r="K161" s="139"/>
      <c r="L161" s="139"/>
      <c r="M161" s="139"/>
      <c r="N161" s="139"/>
      <c r="O161" s="139"/>
      <c r="P161" s="139"/>
      <c r="Q161" s="139"/>
      <c r="R161" s="139"/>
      <c r="S161" s="139"/>
      <c r="T161" s="139"/>
      <c r="U161" s="139"/>
      <c r="V161" s="139" t="s">
        <v>936</v>
      </c>
      <c r="W161" s="139" t="s">
        <v>1742</v>
      </c>
      <c r="X161" s="139" t="s">
        <v>1743</v>
      </c>
      <c r="Y161" s="139"/>
    </row>
    <row r="162" spans="1:25">
      <c r="A162" s="139"/>
      <c r="B162" s="139"/>
      <c r="C162" s="139"/>
      <c r="D162" s="139"/>
      <c r="E162" s="139"/>
      <c r="F162" s="139"/>
      <c r="G162" s="139"/>
      <c r="H162" s="139"/>
      <c r="I162" s="139"/>
      <c r="J162" s="139"/>
      <c r="K162" s="139"/>
      <c r="L162" s="139"/>
      <c r="M162" s="139"/>
      <c r="N162" s="139"/>
      <c r="O162" s="139"/>
      <c r="P162" s="139"/>
      <c r="Q162" s="139"/>
      <c r="R162" s="139"/>
      <c r="S162" s="139"/>
      <c r="T162" s="139"/>
      <c r="U162" s="139"/>
      <c r="V162" s="139" t="s">
        <v>936</v>
      </c>
      <c r="W162" s="139" t="s">
        <v>1744</v>
      </c>
      <c r="X162" s="139" t="s">
        <v>1116</v>
      </c>
      <c r="Y162" s="139"/>
    </row>
    <row r="163" spans="1:25">
      <c r="A163" s="139"/>
      <c r="B163" s="139"/>
      <c r="C163" s="139"/>
      <c r="D163" s="139"/>
      <c r="E163" s="139"/>
      <c r="F163" s="139"/>
      <c r="G163" s="139"/>
      <c r="H163" s="139"/>
      <c r="I163" s="139"/>
      <c r="J163" s="139"/>
      <c r="K163" s="139"/>
      <c r="L163" s="139"/>
      <c r="M163" s="139"/>
      <c r="N163" s="139"/>
      <c r="O163" s="139"/>
      <c r="P163" s="139"/>
      <c r="Q163" s="139"/>
      <c r="R163" s="139"/>
      <c r="S163" s="139"/>
      <c r="T163" s="139"/>
      <c r="U163" s="139"/>
      <c r="V163" s="139" t="s">
        <v>936</v>
      </c>
      <c r="W163" s="139" t="s">
        <v>1745</v>
      </c>
      <c r="X163" s="139" t="s">
        <v>1746</v>
      </c>
      <c r="Y163" s="139"/>
    </row>
    <row r="164" spans="1:25">
      <c r="A164" s="139"/>
      <c r="B164" s="139"/>
      <c r="C164" s="139"/>
      <c r="D164" s="139"/>
      <c r="E164" s="139"/>
      <c r="F164" s="139"/>
      <c r="G164" s="139"/>
      <c r="H164" s="139"/>
      <c r="I164" s="139"/>
      <c r="J164" s="139"/>
      <c r="K164" s="139"/>
      <c r="L164" s="139"/>
      <c r="M164" s="139"/>
      <c r="N164" s="139"/>
      <c r="O164" s="139"/>
      <c r="P164" s="139"/>
      <c r="Q164" s="139"/>
      <c r="R164" s="139"/>
      <c r="S164" s="139"/>
      <c r="T164" s="139"/>
      <c r="U164" s="139"/>
      <c r="V164" s="139" t="s">
        <v>936</v>
      </c>
      <c r="W164" s="139" t="s">
        <v>1747</v>
      </c>
      <c r="X164" s="139" t="s">
        <v>1748</v>
      </c>
      <c r="Y164" s="139"/>
    </row>
    <row r="165" spans="1:25">
      <c r="A165" s="139"/>
      <c r="B165" s="139"/>
      <c r="C165" s="139"/>
      <c r="D165" s="139"/>
      <c r="E165" s="139"/>
      <c r="F165" s="139"/>
      <c r="G165" s="139"/>
      <c r="H165" s="139"/>
      <c r="I165" s="139"/>
      <c r="J165" s="139"/>
      <c r="K165" s="139"/>
      <c r="L165" s="139"/>
      <c r="M165" s="139"/>
      <c r="N165" s="139"/>
      <c r="O165" s="139"/>
      <c r="P165" s="139"/>
      <c r="Q165" s="139"/>
      <c r="R165" s="139"/>
      <c r="S165" s="139"/>
      <c r="T165" s="139"/>
      <c r="U165" s="139"/>
      <c r="V165" s="139" t="s">
        <v>936</v>
      </c>
      <c r="W165" s="139" t="s">
        <v>1749</v>
      </c>
      <c r="X165" s="139" t="s">
        <v>1750</v>
      </c>
      <c r="Y165" s="139"/>
    </row>
    <row r="166" spans="1:25">
      <c r="A166" s="139"/>
      <c r="B166" s="139"/>
      <c r="C166" s="139"/>
      <c r="D166" s="139"/>
      <c r="E166" s="139"/>
      <c r="F166" s="139"/>
      <c r="G166" s="139"/>
      <c r="H166" s="139"/>
      <c r="I166" s="139"/>
      <c r="J166" s="139"/>
      <c r="K166" s="139"/>
      <c r="L166" s="139"/>
      <c r="M166" s="139"/>
      <c r="N166" s="139"/>
      <c r="O166" s="139"/>
      <c r="P166" s="139"/>
      <c r="Q166" s="139"/>
      <c r="R166" s="139"/>
      <c r="S166" s="139"/>
      <c r="T166" s="139"/>
      <c r="U166" s="139"/>
      <c r="V166" s="139" t="s">
        <v>936</v>
      </c>
      <c r="W166" s="139" t="s">
        <v>1751</v>
      </c>
      <c r="X166" s="139" t="s">
        <v>1752</v>
      </c>
      <c r="Y166" s="139"/>
    </row>
    <row r="167" spans="1:25">
      <c r="A167" s="139"/>
      <c r="B167" s="139"/>
      <c r="C167" s="139"/>
      <c r="D167" s="139"/>
      <c r="E167" s="139"/>
      <c r="F167" s="139"/>
      <c r="G167" s="139"/>
      <c r="H167" s="139"/>
      <c r="I167" s="139"/>
      <c r="J167" s="139"/>
      <c r="K167" s="139"/>
      <c r="L167" s="139"/>
      <c r="M167" s="139"/>
      <c r="N167" s="139"/>
      <c r="O167" s="139"/>
      <c r="P167" s="139"/>
      <c r="Q167" s="139"/>
      <c r="R167" s="139"/>
      <c r="S167" s="139"/>
      <c r="T167" s="139"/>
      <c r="U167" s="139"/>
      <c r="V167" s="139" t="s">
        <v>936</v>
      </c>
      <c r="W167" s="139" t="s">
        <v>1753</v>
      </c>
      <c r="X167" s="139" t="s">
        <v>1754</v>
      </c>
      <c r="Y167" s="139"/>
    </row>
    <row r="168" spans="1:25">
      <c r="A168" s="139"/>
      <c r="B168" s="139"/>
      <c r="C168" s="139"/>
      <c r="D168" s="139"/>
      <c r="E168" s="139"/>
      <c r="F168" s="139"/>
      <c r="G168" s="139"/>
      <c r="H168" s="139"/>
      <c r="I168" s="139"/>
      <c r="J168" s="139"/>
      <c r="K168" s="139"/>
      <c r="L168" s="139"/>
      <c r="M168" s="139"/>
      <c r="N168" s="139"/>
      <c r="O168" s="139"/>
      <c r="P168" s="139"/>
      <c r="Q168" s="139"/>
      <c r="R168" s="139"/>
      <c r="S168" s="139"/>
      <c r="T168" s="139"/>
      <c r="U168" s="139"/>
      <c r="V168" s="139" t="s">
        <v>936</v>
      </c>
      <c r="W168" s="139" t="s">
        <v>1755</v>
      </c>
      <c r="X168" s="139" t="s">
        <v>1756</v>
      </c>
      <c r="Y168" s="139"/>
    </row>
    <row r="169" spans="1:25">
      <c r="A169" s="139"/>
      <c r="B169" s="139"/>
      <c r="C169" s="139"/>
      <c r="D169" s="139"/>
      <c r="E169" s="139"/>
      <c r="F169" s="139"/>
      <c r="G169" s="139"/>
      <c r="H169" s="139"/>
      <c r="I169" s="139"/>
      <c r="J169" s="139"/>
      <c r="K169" s="139"/>
      <c r="L169" s="139"/>
      <c r="M169" s="139"/>
      <c r="N169" s="139"/>
      <c r="O169" s="139"/>
      <c r="P169" s="139"/>
      <c r="Q169" s="139"/>
      <c r="R169" s="139"/>
      <c r="S169" s="139"/>
      <c r="T169" s="139"/>
      <c r="U169" s="139"/>
      <c r="V169" s="139" t="s">
        <v>936</v>
      </c>
      <c r="W169" s="139" t="s">
        <v>1757</v>
      </c>
      <c r="X169" s="139" t="s">
        <v>1758</v>
      </c>
      <c r="Y169" s="139"/>
    </row>
    <row r="170" spans="1:25">
      <c r="A170" s="139"/>
      <c r="B170" s="139"/>
      <c r="C170" s="139"/>
      <c r="D170" s="139"/>
      <c r="E170" s="139"/>
      <c r="F170" s="139"/>
      <c r="G170" s="139"/>
      <c r="H170" s="139"/>
      <c r="I170" s="139"/>
      <c r="J170" s="139"/>
      <c r="K170" s="139"/>
      <c r="L170" s="139"/>
      <c r="M170" s="139"/>
      <c r="N170" s="139"/>
      <c r="O170" s="139"/>
      <c r="P170" s="139"/>
      <c r="Q170" s="139"/>
      <c r="R170" s="139"/>
      <c r="S170" s="139"/>
      <c r="T170" s="139"/>
      <c r="U170" s="139"/>
      <c r="V170" s="139" t="s">
        <v>936</v>
      </c>
      <c r="W170" s="139" t="s">
        <v>1759</v>
      </c>
      <c r="X170" s="139" t="s">
        <v>1760</v>
      </c>
      <c r="Y170" s="139"/>
    </row>
    <row r="171" spans="1:25">
      <c r="A171" s="139"/>
      <c r="B171" s="139"/>
      <c r="C171" s="139"/>
      <c r="D171" s="139"/>
      <c r="E171" s="139"/>
      <c r="F171" s="139"/>
      <c r="G171" s="139"/>
      <c r="H171" s="139"/>
      <c r="I171" s="139"/>
      <c r="J171" s="139"/>
      <c r="K171" s="139"/>
      <c r="L171" s="139"/>
      <c r="M171" s="139"/>
      <c r="N171" s="139"/>
      <c r="O171" s="139"/>
      <c r="P171" s="139"/>
      <c r="Q171" s="139"/>
      <c r="R171" s="139"/>
      <c r="S171" s="139"/>
      <c r="T171" s="139"/>
      <c r="U171" s="139"/>
      <c r="V171" s="139" t="s">
        <v>936</v>
      </c>
      <c r="W171" s="139" t="s">
        <v>1761</v>
      </c>
      <c r="X171" s="139" t="s">
        <v>1124</v>
      </c>
      <c r="Y171" s="139"/>
    </row>
    <row r="172" spans="1:25">
      <c r="A172" s="139"/>
      <c r="B172" s="139"/>
      <c r="C172" s="139"/>
      <c r="D172" s="139"/>
      <c r="E172" s="139"/>
      <c r="F172" s="139"/>
      <c r="G172" s="139"/>
      <c r="H172" s="139"/>
      <c r="I172" s="139"/>
      <c r="J172" s="139"/>
      <c r="K172" s="139"/>
      <c r="L172" s="139"/>
      <c r="M172" s="139"/>
      <c r="N172" s="139"/>
      <c r="O172" s="139"/>
      <c r="P172" s="139"/>
      <c r="Q172" s="139"/>
      <c r="R172" s="139"/>
      <c r="S172" s="139"/>
      <c r="T172" s="139"/>
      <c r="U172" s="139"/>
      <c r="V172" s="139" t="s">
        <v>936</v>
      </c>
      <c r="W172" s="139" t="s">
        <v>1762</v>
      </c>
      <c r="X172" s="139" t="s">
        <v>1763</v>
      </c>
      <c r="Y172" s="139"/>
    </row>
    <row r="173" spans="1:25">
      <c r="A173" s="139"/>
      <c r="B173" s="139"/>
      <c r="C173" s="139"/>
      <c r="D173" s="139"/>
      <c r="E173" s="139"/>
      <c r="F173" s="139"/>
      <c r="G173" s="139"/>
      <c r="H173" s="139"/>
      <c r="I173" s="139"/>
      <c r="J173" s="139"/>
      <c r="K173" s="139"/>
      <c r="L173" s="139"/>
      <c r="M173" s="139"/>
      <c r="N173" s="139"/>
      <c r="O173" s="139"/>
      <c r="P173" s="139"/>
      <c r="Q173" s="139"/>
      <c r="R173" s="139"/>
      <c r="S173" s="139"/>
      <c r="T173" s="139"/>
      <c r="U173" s="139"/>
      <c r="V173" s="139" t="s">
        <v>936</v>
      </c>
      <c r="W173" s="139" t="s">
        <v>1764</v>
      </c>
      <c r="X173" s="139" t="s">
        <v>1765</v>
      </c>
      <c r="Y173" s="139"/>
    </row>
    <row r="174" spans="1:25">
      <c r="A174" s="139"/>
      <c r="B174" s="139"/>
      <c r="C174" s="139"/>
      <c r="D174" s="139"/>
      <c r="E174" s="139"/>
      <c r="F174" s="139"/>
      <c r="G174" s="139"/>
      <c r="H174" s="139"/>
      <c r="I174" s="139"/>
      <c r="J174" s="139"/>
      <c r="K174" s="139"/>
      <c r="L174" s="139"/>
      <c r="M174" s="139"/>
      <c r="N174" s="139"/>
      <c r="O174" s="139"/>
      <c r="P174" s="139"/>
      <c r="Q174" s="139"/>
      <c r="R174" s="139"/>
      <c r="S174" s="139"/>
      <c r="T174" s="139"/>
      <c r="U174" s="139"/>
      <c r="V174" s="139" t="s">
        <v>936</v>
      </c>
      <c r="W174" s="139" t="s">
        <v>1766</v>
      </c>
      <c r="X174" s="139" t="s">
        <v>1767</v>
      </c>
      <c r="Y174" s="139"/>
    </row>
    <row r="175" spans="1:25">
      <c r="A175" s="139"/>
      <c r="B175" s="139"/>
      <c r="C175" s="139"/>
      <c r="D175" s="139"/>
      <c r="E175" s="139"/>
      <c r="F175" s="139"/>
      <c r="G175" s="139"/>
      <c r="H175" s="139"/>
      <c r="I175" s="139"/>
      <c r="J175" s="139"/>
      <c r="K175" s="139"/>
      <c r="L175" s="139"/>
      <c r="M175" s="139"/>
      <c r="N175" s="139"/>
      <c r="O175" s="139"/>
      <c r="P175" s="139"/>
      <c r="Q175" s="139"/>
      <c r="R175" s="139"/>
      <c r="S175" s="139"/>
      <c r="T175" s="139"/>
      <c r="U175" s="139"/>
      <c r="V175" s="139" t="s">
        <v>936</v>
      </c>
      <c r="W175" s="139" t="s">
        <v>1768</v>
      </c>
      <c r="X175" s="139" t="s">
        <v>1769</v>
      </c>
      <c r="Y175" s="139"/>
    </row>
    <row r="176" spans="1:25">
      <c r="A176" s="139"/>
      <c r="B176" s="139"/>
      <c r="C176" s="139"/>
      <c r="D176" s="139"/>
      <c r="E176" s="139"/>
      <c r="F176" s="139"/>
      <c r="G176" s="139"/>
      <c r="H176" s="139"/>
      <c r="I176" s="139"/>
      <c r="J176" s="139"/>
      <c r="K176" s="139"/>
      <c r="L176" s="139"/>
      <c r="M176" s="139"/>
      <c r="N176" s="139"/>
      <c r="O176" s="139"/>
      <c r="P176" s="139"/>
      <c r="Q176" s="139"/>
      <c r="R176" s="139"/>
      <c r="S176" s="139"/>
      <c r="T176" s="139"/>
      <c r="U176" s="139"/>
      <c r="V176" s="139" t="s">
        <v>936</v>
      </c>
      <c r="W176" s="139" t="s">
        <v>1770</v>
      </c>
      <c r="X176" s="139" t="s">
        <v>1771</v>
      </c>
      <c r="Y176" s="139"/>
    </row>
    <row r="177" spans="1:25">
      <c r="A177" s="139"/>
      <c r="B177" s="139"/>
      <c r="C177" s="139"/>
      <c r="D177" s="139"/>
      <c r="E177" s="139"/>
      <c r="F177" s="139"/>
      <c r="G177" s="139"/>
      <c r="H177" s="139"/>
      <c r="I177" s="139"/>
      <c r="J177" s="139"/>
      <c r="K177" s="139"/>
      <c r="L177" s="139"/>
      <c r="M177" s="139"/>
      <c r="N177" s="139"/>
      <c r="O177" s="139"/>
      <c r="P177" s="139"/>
      <c r="Q177" s="139"/>
      <c r="R177" s="139"/>
      <c r="S177" s="139"/>
      <c r="T177" s="139"/>
      <c r="U177" s="139"/>
      <c r="V177" s="139" t="s">
        <v>936</v>
      </c>
      <c r="W177" s="139" t="s">
        <v>1772</v>
      </c>
      <c r="X177" s="139" t="s">
        <v>1773</v>
      </c>
      <c r="Y177" s="139"/>
    </row>
    <row r="178" spans="1:25">
      <c r="A178" s="139"/>
      <c r="B178" s="139"/>
      <c r="C178" s="139"/>
      <c r="D178" s="139"/>
      <c r="E178" s="139"/>
      <c r="F178" s="139"/>
      <c r="G178" s="139"/>
      <c r="H178" s="139"/>
      <c r="I178" s="139"/>
      <c r="J178" s="139"/>
      <c r="K178" s="139"/>
      <c r="L178" s="139"/>
      <c r="M178" s="139"/>
      <c r="N178" s="139"/>
      <c r="O178" s="139"/>
      <c r="P178" s="139"/>
      <c r="Q178" s="139"/>
      <c r="R178" s="139"/>
      <c r="S178" s="139"/>
      <c r="T178" s="139"/>
      <c r="U178" s="139"/>
      <c r="V178" s="139" t="s">
        <v>936</v>
      </c>
      <c r="W178" s="139" t="s">
        <v>1774</v>
      </c>
      <c r="X178" s="139" t="s">
        <v>1775</v>
      </c>
      <c r="Y178" s="139"/>
    </row>
    <row r="179" spans="1:25">
      <c r="A179" s="139"/>
      <c r="B179" s="139"/>
      <c r="C179" s="139"/>
      <c r="D179" s="139"/>
      <c r="E179" s="139"/>
      <c r="F179" s="139"/>
      <c r="G179" s="139"/>
      <c r="H179" s="139"/>
      <c r="I179" s="139"/>
      <c r="J179" s="139"/>
      <c r="K179" s="139"/>
      <c r="L179" s="139"/>
      <c r="M179" s="139"/>
      <c r="N179" s="139"/>
      <c r="O179" s="139"/>
      <c r="P179" s="139"/>
      <c r="Q179" s="139"/>
      <c r="R179" s="139"/>
      <c r="S179" s="139"/>
      <c r="T179" s="139"/>
      <c r="U179" s="139"/>
      <c r="V179" s="139" t="s">
        <v>936</v>
      </c>
      <c r="W179" s="139" t="s">
        <v>1776</v>
      </c>
      <c r="X179" s="139" t="s">
        <v>1777</v>
      </c>
      <c r="Y179" s="139"/>
    </row>
    <row r="180" spans="1:25">
      <c r="A180" s="139"/>
      <c r="B180" s="139"/>
      <c r="C180" s="139"/>
      <c r="D180" s="139"/>
      <c r="E180" s="139"/>
      <c r="F180" s="139"/>
      <c r="G180" s="139"/>
      <c r="H180" s="139"/>
      <c r="I180" s="139"/>
      <c r="J180" s="139"/>
      <c r="K180" s="139"/>
      <c r="L180" s="139"/>
      <c r="M180" s="139"/>
      <c r="N180" s="139"/>
      <c r="O180" s="139"/>
      <c r="P180" s="139"/>
      <c r="Q180" s="139"/>
      <c r="R180" s="139"/>
      <c r="S180" s="139"/>
      <c r="T180" s="139"/>
      <c r="U180" s="139"/>
      <c r="V180" s="139" t="s">
        <v>936</v>
      </c>
      <c r="W180" s="139" t="s">
        <v>1778</v>
      </c>
      <c r="X180" s="139" t="s">
        <v>1779</v>
      </c>
      <c r="Y180" s="139"/>
    </row>
    <row r="181" spans="1:25">
      <c r="A181" s="139"/>
      <c r="B181" s="139"/>
      <c r="C181" s="139"/>
      <c r="D181" s="139"/>
      <c r="E181" s="139"/>
      <c r="F181" s="139"/>
      <c r="G181" s="139"/>
      <c r="H181" s="139"/>
      <c r="I181" s="139"/>
      <c r="J181" s="139"/>
      <c r="K181" s="139"/>
      <c r="L181" s="139"/>
      <c r="M181" s="139"/>
      <c r="N181" s="139"/>
      <c r="O181" s="139"/>
      <c r="P181" s="139"/>
      <c r="Q181" s="139"/>
      <c r="R181" s="139"/>
      <c r="S181" s="139"/>
      <c r="T181" s="139"/>
      <c r="U181" s="139"/>
      <c r="V181" s="139" t="s">
        <v>936</v>
      </c>
      <c r="W181" s="139" t="s">
        <v>1780</v>
      </c>
      <c r="X181" s="139" t="s">
        <v>1781</v>
      </c>
      <c r="Y181" s="139"/>
    </row>
    <row r="182" spans="1:25">
      <c r="A182" s="139"/>
      <c r="B182" s="139"/>
      <c r="C182" s="139"/>
      <c r="D182" s="139"/>
      <c r="E182" s="139"/>
      <c r="F182" s="139"/>
      <c r="G182" s="139"/>
      <c r="H182" s="139"/>
      <c r="I182" s="139"/>
      <c r="J182" s="139"/>
      <c r="K182" s="139"/>
      <c r="L182" s="139"/>
      <c r="M182" s="139"/>
      <c r="N182" s="139"/>
      <c r="O182" s="139"/>
      <c r="P182" s="139"/>
      <c r="Q182" s="139"/>
      <c r="R182" s="139"/>
      <c r="S182" s="139"/>
      <c r="T182" s="139"/>
      <c r="U182" s="139"/>
      <c r="V182" s="139" t="s">
        <v>936</v>
      </c>
      <c r="W182" s="139" t="s">
        <v>1782</v>
      </c>
      <c r="X182" s="139" t="s">
        <v>1040</v>
      </c>
      <c r="Y182" s="139"/>
    </row>
    <row r="183" spans="1:25">
      <c r="A183" s="139"/>
      <c r="B183" s="139"/>
      <c r="C183" s="139"/>
      <c r="D183" s="139"/>
      <c r="E183" s="139"/>
      <c r="F183" s="139"/>
      <c r="G183" s="139"/>
      <c r="H183" s="139"/>
      <c r="I183" s="139"/>
      <c r="J183" s="139"/>
      <c r="K183" s="139"/>
      <c r="L183" s="139"/>
      <c r="M183" s="139"/>
      <c r="N183" s="139"/>
      <c r="O183" s="139"/>
      <c r="P183" s="139"/>
      <c r="Q183" s="139"/>
      <c r="R183" s="139"/>
      <c r="S183" s="139"/>
      <c r="T183" s="139"/>
      <c r="U183" s="139"/>
      <c r="V183" s="139" t="s">
        <v>936</v>
      </c>
      <c r="W183" s="139" t="s">
        <v>1783</v>
      </c>
      <c r="X183" s="139" t="s">
        <v>1784</v>
      </c>
      <c r="Y183" s="139"/>
    </row>
    <row r="184" spans="1:25">
      <c r="A184" s="139"/>
      <c r="B184" s="139"/>
      <c r="C184" s="139"/>
      <c r="D184" s="139"/>
      <c r="E184" s="139"/>
      <c r="F184" s="139"/>
      <c r="G184" s="139"/>
      <c r="H184" s="139"/>
      <c r="I184" s="139"/>
      <c r="J184" s="139"/>
      <c r="K184" s="139"/>
      <c r="L184" s="139"/>
      <c r="M184" s="139"/>
      <c r="N184" s="139"/>
      <c r="O184" s="139"/>
      <c r="P184" s="139"/>
      <c r="Q184" s="139"/>
      <c r="R184" s="139"/>
      <c r="S184" s="139"/>
      <c r="T184" s="139"/>
      <c r="U184" s="139"/>
      <c r="V184" s="139" t="s">
        <v>936</v>
      </c>
      <c r="W184" s="139" t="s">
        <v>1785</v>
      </c>
      <c r="X184" s="139" t="s">
        <v>1786</v>
      </c>
      <c r="Y184" s="139"/>
    </row>
    <row r="185" spans="1:25">
      <c r="A185" s="139"/>
      <c r="B185" s="139"/>
      <c r="C185" s="139"/>
      <c r="D185" s="139"/>
      <c r="E185" s="139"/>
      <c r="F185" s="139"/>
      <c r="G185" s="139"/>
      <c r="H185" s="139"/>
      <c r="I185" s="139"/>
      <c r="J185" s="139"/>
      <c r="K185" s="139"/>
      <c r="L185" s="139"/>
      <c r="M185" s="139"/>
      <c r="N185" s="139"/>
      <c r="O185" s="139"/>
      <c r="P185" s="139"/>
      <c r="Q185" s="139"/>
      <c r="R185" s="139"/>
      <c r="S185" s="139"/>
      <c r="T185" s="139"/>
      <c r="U185" s="139"/>
      <c r="V185" s="139" t="s">
        <v>936</v>
      </c>
      <c r="W185" s="139" t="s">
        <v>1787</v>
      </c>
      <c r="X185" s="139" t="s">
        <v>340</v>
      </c>
      <c r="Y185" s="139"/>
    </row>
    <row r="186" spans="1:25">
      <c r="A186" s="139"/>
      <c r="B186" s="139"/>
      <c r="C186" s="139"/>
      <c r="D186" s="139"/>
      <c r="E186" s="139"/>
      <c r="F186" s="139"/>
      <c r="G186" s="139"/>
      <c r="H186" s="139"/>
      <c r="I186" s="139"/>
      <c r="J186" s="139"/>
      <c r="K186" s="139"/>
      <c r="L186" s="139"/>
      <c r="M186" s="139"/>
      <c r="N186" s="139"/>
      <c r="O186" s="139"/>
      <c r="P186" s="139"/>
      <c r="Q186" s="139"/>
      <c r="R186" s="139"/>
      <c r="S186" s="139"/>
      <c r="T186" s="139"/>
      <c r="U186" s="139"/>
      <c r="V186" s="139" t="s">
        <v>936</v>
      </c>
      <c r="W186" s="139" t="s">
        <v>1788</v>
      </c>
      <c r="X186" s="139" t="s">
        <v>1789</v>
      </c>
      <c r="Y186" s="139"/>
    </row>
    <row r="187" spans="1:25">
      <c r="A187" s="139"/>
      <c r="B187" s="139"/>
      <c r="C187" s="139"/>
      <c r="D187" s="139"/>
      <c r="E187" s="139"/>
      <c r="F187" s="139"/>
      <c r="G187" s="139"/>
      <c r="H187" s="139"/>
      <c r="I187" s="139"/>
      <c r="J187" s="139"/>
      <c r="K187" s="139"/>
      <c r="L187" s="139"/>
      <c r="M187" s="139"/>
      <c r="N187" s="139"/>
      <c r="O187" s="139"/>
      <c r="P187" s="139"/>
      <c r="Q187" s="139"/>
      <c r="R187" s="139"/>
      <c r="S187" s="139"/>
      <c r="T187" s="139"/>
      <c r="U187" s="139"/>
      <c r="V187" s="139" t="s">
        <v>936</v>
      </c>
      <c r="W187" s="139" t="s">
        <v>1790</v>
      </c>
      <c r="X187" s="139" t="s">
        <v>1791</v>
      </c>
      <c r="Y187" s="139"/>
    </row>
    <row r="188" spans="1:25">
      <c r="A188" s="139"/>
      <c r="B188" s="139"/>
      <c r="C188" s="139"/>
      <c r="D188" s="139"/>
      <c r="E188" s="139"/>
      <c r="F188" s="139"/>
      <c r="G188" s="139"/>
      <c r="H188" s="139"/>
      <c r="I188" s="139"/>
      <c r="J188" s="139"/>
      <c r="K188" s="139"/>
      <c r="L188" s="139"/>
      <c r="M188" s="139"/>
      <c r="N188" s="139"/>
      <c r="O188" s="139"/>
      <c r="P188" s="139"/>
      <c r="Q188" s="139"/>
      <c r="R188" s="139"/>
      <c r="S188" s="139"/>
      <c r="T188" s="139"/>
      <c r="U188" s="139"/>
      <c r="V188" s="139" t="s">
        <v>936</v>
      </c>
      <c r="W188" s="139" t="s">
        <v>1792</v>
      </c>
      <c r="X188" s="139" t="s">
        <v>1793</v>
      </c>
      <c r="Y188" s="139"/>
    </row>
    <row r="189" spans="1:25">
      <c r="A189" s="139"/>
      <c r="B189" s="139"/>
      <c r="C189" s="139"/>
      <c r="D189" s="139"/>
      <c r="E189" s="139"/>
      <c r="F189" s="139"/>
      <c r="G189" s="139"/>
      <c r="H189" s="139"/>
      <c r="I189" s="139"/>
      <c r="J189" s="139"/>
      <c r="K189" s="139"/>
      <c r="L189" s="139"/>
      <c r="M189" s="139"/>
      <c r="N189" s="139"/>
      <c r="O189" s="139"/>
      <c r="P189" s="139"/>
      <c r="Q189" s="139"/>
      <c r="R189" s="139"/>
      <c r="S189" s="139"/>
      <c r="T189" s="139"/>
      <c r="U189" s="139"/>
      <c r="V189" s="139" t="s">
        <v>936</v>
      </c>
      <c r="W189" s="139" t="s">
        <v>1794</v>
      </c>
      <c r="X189" s="139" t="s">
        <v>1795</v>
      </c>
      <c r="Y189" s="139"/>
    </row>
    <row r="190" spans="1:25">
      <c r="A190" s="139"/>
      <c r="B190" s="139"/>
      <c r="C190" s="139"/>
      <c r="D190" s="139"/>
      <c r="E190" s="139"/>
      <c r="F190" s="139"/>
      <c r="G190" s="139"/>
      <c r="H190" s="139"/>
      <c r="I190" s="139"/>
      <c r="J190" s="139"/>
      <c r="K190" s="139"/>
      <c r="L190" s="139"/>
      <c r="M190" s="139"/>
      <c r="N190" s="139"/>
      <c r="O190" s="139"/>
      <c r="P190" s="139"/>
      <c r="Q190" s="139"/>
      <c r="R190" s="139"/>
      <c r="S190" s="139"/>
      <c r="T190" s="139"/>
      <c r="U190" s="139"/>
      <c r="V190" s="139" t="s">
        <v>936</v>
      </c>
      <c r="W190" s="139" t="s">
        <v>1796</v>
      </c>
      <c r="X190" s="139" t="s">
        <v>1797</v>
      </c>
      <c r="Y190" s="139"/>
    </row>
    <row r="191" spans="1:25">
      <c r="A191" s="139"/>
      <c r="B191" s="139"/>
      <c r="C191" s="139"/>
      <c r="D191" s="139"/>
      <c r="E191" s="139"/>
      <c r="F191" s="139"/>
      <c r="G191" s="139"/>
      <c r="H191" s="139"/>
      <c r="I191" s="139"/>
      <c r="J191" s="139"/>
      <c r="K191" s="139"/>
      <c r="L191" s="139"/>
      <c r="M191" s="139"/>
      <c r="N191" s="139"/>
      <c r="O191" s="139"/>
      <c r="P191" s="139"/>
      <c r="Q191" s="139"/>
      <c r="R191" s="139"/>
      <c r="S191" s="139"/>
      <c r="T191" s="139"/>
      <c r="U191" s="139"/>
      <c r="V191" s="139" t="s">
        <v>936</v>
      </c>
      <c r="W191" s="139" t="s">
        <v>1798</v>
      </c>
      <c r="X191" s="139" t="s">
        <v>1799</v>
      </c>
      <c r="Y191" s="139"/>
    </row>
    <row r="192" spans="1:25">
      <c r="A192" s="139"/>
      <c r="B192" s="139"/>
      <c r="C192" s="139"/>
      <c r="D192" s="139"/>
      <c r="E192" s="139"/>
      <c r="F192" s="139"/>
      <c r="G192" s="139"/>
      <c r="H192" s="139"/>
      <c r="I192" s="139"/>
      <c r="J192" s="139"/>
      <c r="K192" s="139"/>
      <c r="L192" s="139"/>
      <c r="M192" s="139"/>
      <c r="N192" s="139"/>
      <c r="O192" s="139"/>
      <c r="P192" s="139"/>
      <c r="Q192" s="139"/>
      <c r="R192" s="139"/>
      <c r="S192" s="139"/>
      <c r="T192" s="139"/>
      <c r="U192" s="139"/>
      <c r="V192" s="139" t="s">
        <v>936</v>
      </c>
      <c r="W192" s="139" t="s">
        <v>1800</v>
      </c>
      <c r="X192" s="139" t="s">
        <v>1801</v>
      </c>
      <c r="Y192" s="139"/>
    </row>
    <row r="193" spans="1:25">
      <c r="A193" s="139"/>
      <c r="B193" s="139"/>
      <c r="C193" s="139"/>
      <c r="D193" s="139"/>
      <c r="E193" s="139"/>
      <c r="F193" s="139"/>
      <c r="G193" s="139"/>
      <c r="H193" s="139"/>
      <c r="I193" s="139"/>
      <c r="J193" s="139"/>
      <c r="K193" s="139"/>
      <c r="L193" s="139"/>
      <c r="M193" s="139"/>
      <c r="N193" s="139"/>
      <c r="O193" s="139"/>
      <c r="P193" s="139"/>
      <c r="Q193" s="139"/>
      <c r="R193" s="139"/>
      <c r="S193" s="139"/>
      <c r="T193" s="139"/>
      <c r="U193" s="139"/>
      <c r="V193" s="139" t="s">
        <v>936</v>
      </c>
      <c r="W193" s="139" t="s">
        <v>1802</v>
      </c>
      <c r="X193" s="139" t="s">
        <v>1273</v>
      </c>
      <c r="Y193" s="139"/>
    </row>
    <row r="194" spans="1:25">
      <c r="A194" s="139"/>
      <c r="B194" s="139"/>
      <c r="C194" s="139"/>
      <c r="D194" s="139"/>
      <c r="E194" s="139"/>
      <c r="F194" s="139"/>
      <c r="G194" s="139"/>
      <c r="H194" s="139"/>
      <c r="I194" s="139"/>
      <c r="J194" s="139"/>
      <c r="K194" s="139"/>
      <c r="L194" s="139"/>
      <c r="M194" s="139"/>
      <c r="N194" s="139"/>
      <c r="O194" s="139"/>
      <c r="P194" s="139"/>
      <c r="Q194" s="139"/>
      <c r="R194" s="139"/>
      <c r="S194" s="139"/>
      <c r="T194" s="139"/>
      <c r="U194" s="139"/>
      <c r="V194" s="139" t="s">
        <v>936</v>
      </c>
      <c r="W194" s="139" t="s">
        <v>1803</v>
      </c>
      <c r="X194" s="139" t="s">
        <v>1804</v>
      </c>
      <c r="Y194" s="139"/>
    </row>
    <row r="195" spans="1:25">
      <c r="A195" s="139"/>
      <c r="B195" s="139"/>
      <c r="C195" s="139"/>
      <c r="D195" s="139"/>
      <c r="E195" s="139"/>
      <c r="F195" s="139"/>
      <c r="G195" s="139"/>
      <c r="H195" s="139"/>
      <c r="I195" s="139"/>
      <c r="J195" s="139"/>
      <c r="K195" s="139"/>
      <c r="L195" s="139"/>
      <c r="M195" s="139"/>
      <c r="N195" s="139"/>
      <c r="O195" s="139"/>
      <c r="P195" s="139"/>
      <c r="Q195" s="139"/>
      <c r="R195" s="139"/>
      <c r="S195" s="139"/>
      <c r="T195" s="139"/>
      <c r="U195" s="139"/>
      <c r="V195" s="139" t="s">
        <v>936</v>
      </c>
      <c r="W195" s="139" t="s">
        <v>1805</v>
      </c>
      <c r="X195" s="139" t="s">
        <v>1806</v>
      </c>
      <c r="Y195" s="139"/>
    </row>
    <row r="196" spans="1:25">
      <c r="A196" s="139"/>
      <c r="B196" s="139"/>
      <c r="C196" s="139"/>
      <c r="D196" s="139"/>
      <c r="E196" s="139"/>
      <c r="F196" s="139"/>
      <c r="G196" s="139"/>
      <c r="H196" s="139"/>
      <c r="I196" s="139"/>
      <c r="J196" s="139"/>
      <c r="K196" s="139"/>
      <c r="L196" s="139"/>
      <c r="M196" s="139"/>
      <c r="N196" s="139"/>
      <c r="O196" s="139"/>
      <c r="P196" s="139"/>
      <c r="Q196" s="139"/>
      <c r="R196" s="139"/>
      <c r="S196" s="139"/>
      <c r="T196" s="139"/>
      <c r="U196" s="139"/>
      <c r="V196" s="139" t="s">
        <v>936</v>
      </c>
      <c r="W196" s="139" t="s">
        <v>1807</v>
      </c>
      <c r="X196" s="139" t="s">
        <v>1808</v>
      </c>
      <c r="Y196" s="139"/>
    </row>
    <row r="197" spans="1:25">
      <c r="A197" s="139"/>
      <c r="B197" s="139"/>
      <c r="C197" s="139"/>
      <c r="D197" s="139"/>
      <c r="E197" s="139"/>
      <c r="F197" s="139"/>
      <c r="G197" s="139"/>
      <c r="H197" s="139"/>
      <c r="I197" s="139"/>
      <c r="J197" s="139"/>
      <c r="K197" s="139"/>
      <c r="L197" s="139"/>
      <c r="M197" s="139"/>
      <c r="N197" s="139"/>
      <c r="O197" s="139"/>
      <c r="P197" s="139"/>
      <c r="Q197" s="139"/>
      <c r="R197" s="139"/>
      <c r="S197" s="139"/>
      <c r="T197" s="139"/>
      <c r="U197" s="139"/>
      <c r="V197" s="139" t="s">
        <v>936</v>
      </c>
      <c r="W197" s="139" t="s">
        <v>1809</v>
      </c>
      <c r="X197" s="139" t="s">
        <v>1810</v>
      </c>
      <c r="Y197" s="139"/>
    </row>
    <row r="198" spans="1:25">
      <c r="A198" s="139"/>
      <c r="B198" s="139"/>
      <c r="C198" s="139"/>
      <c r="D198" s="139"/>
      <c r="E198" s="139"/>
      <c r="F198" s="139"/>
      <c r="G198" s="139"/>
      <c r="H198" s="139"/>
      <c r="I198" s="139"/>
      <c r="J198" s="139"/>
      <c r="K198" s="139"/>
      <c r="L198" s="139"/>
      <c r="M198" s="139"/>
      <c r="N198" s="139"/>
      <c r="O198" s="139"/>
      <c r="P198" s="139"/>
      <c r="Q198" s="139"/>
      <c r="R198" s="139"/>
      <c r="S198" s="139"/>
      <c r="T198" s="139"/>
      <c r="U198" s="139"/>
      <c r="V198" s="139" t="s">
        <v>936</v>
      </c>
      <c r="W198" s="139" t="s">
        <v>1811</v>
      </c>
      <c r="X198" s="139" t="s">
        <v>1812</v>
      </c>
      <c r="Y198" s="139"/>
    </row>
    <row r="199" spans="1:25">
      <c r="A199" s="139"/>
      <c r="B199" s="139"/>
      <c r="C199" s="139"/>
      <c r="D199" s="139"/>
      <c r="E199" s="139"/>
      <c r="F199" s="139"/>
      <c r="G199" s="139"/>
      <c r="H199" s="139"/>
      <c r="I199" s="139"/>
      <c r="J199" s="139"/>
      <c r="K199" s="139"/>
      <c r="L199" s="139"/>
      <c r="M199" s="139"/>
      <c r="N199" s="139"/>
      <c r="O199" s="139"/>
      <c r="P199" s="139"/>
      <c r="Q199" s="139"/>
      <c r="R199" s="139"/>
      <c r="S199" s="139"/>
      <c r="T199" s="139"/>
      <c r="U199" s="139"/>
      <c r="V199" s="139" t="s">
        <v>936</v>
      </c>
      <c r="W199" s="139" t="s">
        <v>1813</v>
      </c>
      <c r="X199" s="139" t="s">
        <v>1814</v>
      </c>
      <c r="Y199" s="139"/>
    </row>
    <row r="200" spans="1:25">
      <c r="A200" s="139"/>
      <c r="B200" s="139"/>
      <c r="C200" s="139"/>
      <c r="D200" s="139"/>
      <c r="E200" s="139"/>
      <c r="F200" s="139"/>
      <c r="G200" s="139"/>
      <c r="H200" s="139"/>
      <c r="I200" s="139"/>
      <c r="J200" s="139"/>
      <c r="K200" s="139"/>
      <c r="L200" s="139"/>
      <c r="M200" s="139"/>
      <c r="N200" s="139"/>
      <c r="O200" s="139"/>
      <c r="P200" s="139"/>
      <c r="Q200" s="139"/>
      <c r="R200" s="139"/>
      <c r="S200" s="139"/>
      <c r="T200" s="139"/>
      <c r="U200" s="139"/>
      <c r="V200" s="139" t="s">
        <v>936</v>
      </c>
      <c r="W200" s="139" t="s">
        <v>1815</v>
      </c>
      <c r="X200" s="139" t="s">
        <v>1816</v>
      </c>
      <c r="Y200" s="139"/>
    </row>
    <row r="201" spans="1:25">
      <c r="A201" s="139"/>
      <c r="B201" s="139"/>
      <c r="C201" s="139"/>
      <c r="D201" s="139"/>
      <c r="E201" s="139"/>
      <c r="F201" s="139"/>
      <c r="G201" s="139"/>
      <c r="H201" s="139"/>
      <c r="I201" s="139"/>
      <c r="J201" s="139"/>
      <c r="K201" s="139"/>
      <c r="L201" s="139"/>
      <c r="M201" s="139"/>
      <c r="N201" s="139"/>
      <c r="O201" s="139"/>
      <c r="P201" s="139"/>
      <c r="Q201" s="139"/>
      <c r="R201" s="139"/>
      <c r="S201" s="139"/>
      <c r="T201" s="139"/>
      <c r="U201" s="139"/>
      <c r="V201" s="139" t="s">
        <v>936</v>
      </c>
      <c r="W201" s="139" t="s">
        <v>1817</v>
      </c>
      <c r="X201" s="139" t="s">
        <v>1818</v>
      </c>
      <c r="Y201" s="139"/>
    </row>
    <row r="202" spans="1:25">
      <c r="A202" s="139"/>
      <c r="B202" s="139"/>
      <c r="C202" s="139"/>
      <c r="D202" s="139"/>
      <c r="E202" s="139"/>
      <c r="F202" s="139"/>
      <c r="G202" s="139"/>
      <c r="H202" s="139"/>
      <c r="I202" s="139"/>
      <c r="J202" s="139"/>
      <c r="K202" s="139"/>
      <c r="L202" s="139"/>
      <c r="M202" s="139"/>
      <c r="N202" s="139"/>
      <c r="O202" s="139"/>
      <c r="P202" s="139"/>
      <c r="Q202" s="139"/>
      <c r="R202" s="139"/>
      <c r="S202" s="139"/>
      <c r="T202" s="139"/>
      <c r="U202" s="139"/>
      <c r="V202" s="139" t="s">
        <v>936</v>
      </c>
      <c r="W202" s="139" t="s">
        <v>1819</v>
      </c>
      <c r="X202" s="139" t="s">
        <v>1820</v>
      </c>
      <c r="Y202" s="139"/>
    </row>
    <row r="203" spans="1:25">
      <c r="A203" s="139"/>
      <c r="B203" s="139"/>
      <c r="C203" s="139"/>
      <c r="D203" s="139"/>
      <c r="E203" s="139"/>
      <c r="F203" s="139"/>
      <c r="G203" s="139"/>
      <c r="H203" s="139"/>
      <c r="I203" s="139"/>
      <c r="J203" s="139"/>
      <c r="K203" s="139"/>
      <c r="L203" s="139"/>
      <c r="M203" s="139"/>
      <c r="N203" s="139"/>
      <c r="O203" s="139"/>
      <c r="P203" s="139"/>
      <c r="Q203" s="139"/>
      <c r="R203" s="139"/>
      <c r="S203" s="139"/>
      <c r="T203" s="139"/>
      <c r="U203" s="139"/>
      <c r="V203" s="139" t="s">
        <v>936</v>
      </c>
      <c r="W203" s="139" t="s">
        <v>1821</v>
      </c>
      <c r="X203" s="139" t="s">
        <v>1822</v>
      </c>
      <c r="Y203" s="139"/>
    </row>
    <row r="204" spans="1:25">
      <c r="A204" s="139"/>
      <c r="B204" s="139"/>
      <c r="C204" s="139"/>
      <c r="D204" s="139"/>
      <c r="E204" s="139"/>
      <c r="F204" s="139"/>
      <c r="G204" s="139"/>
      <c r="H204" s="139"/>
      <c r="I204" s="139"/>
      <c r="J204" s="139"/>
      <c r="K204" s="139"/>
      <c r="L204" s="139"/>
      <c r="M204" s="139"/>
      <c r="N204" s="139"/>
      <c r="O204" s="139"/>
      <c r="P204" s="139"/>
      <c r="Q204" s="139"/>
      <c r="R204" s="139"/>
      <c r="S204" s="139"/>
      <c r="T204" s="139"/>
      <c r="U204" s="139"/>
      <c r="V204" s="139" t="s">
        <v>936</v>
      </c>
      <c r="W204" s="139" t="s">
        <v>1823</v>
      </c>
      <c r="X204" s="139" t="s">
        <v>1824</v>
      </c>
      <c r="Y204" s="139"/>
    </row>
    <row r="205" spans="1:25">
      <c r="A205" s="139"/>
      <c r="B205" s="139"/>
      <c r="C205" s="139"/>
      <c r="D205" s="139"/>
      <c r="E205" s="139"/>
      <c r="F205" s="139"/>
      <c r="G205" s="139"/>
      <c r="H205" s="139"/>
      <c r="I205" s="139"/>
      <c r="J205" s="139"/>
      <c r="K205" s="139"/>
      <c r="L205" s="139"/>
      <c r="M205" s="139"/>
      <c r="N205" s="139"/>
      <c r="O205" s="139"/>
      <c r="P205" s="139"/>
      <c r="Q205" s="139"/>
      <c r="R205" s="139"/>
      <c r="S205" s="139"/>
      <c r="T205" s="139"/>
      <c r="U205" s="139"/>
      <c r="V205" s="139" t="s">
        <v>936</v>
      </c>
      <c r="W205" s="139" t="s">
        <v>1825</v>
      </c>
      <c r="X205" s="139" t="s">
        <v>357</v>
      </c>
      <c r="Y205" s="139"/>
    </row>
    <row r="206" spans="1:25">
      <c r="A206" s="139"/>
      <c r="B206" s="139"/>
      <c r="C206" s="139"/>
      <c r="D206" s="139"/>
      <c r="E206" s="139"/>
      <c r="F206" s="139"/>
      <c r="G206" s="139"/>
      <c r="H206" s="139"/>
      <c r="I206" s="139"/>
      <c r="J206" s="139"/>
      <c r="K206" s="139"/>
      <c r="L206" s="139"/>
      <c r="M206" s="139"/>
      <c r="N206" s="139"/>
      <c r="O206" s="139"/>
      <c r="P206" s="139"/>
      <c r="Q206" s="139"/>
      <c r="R206" s="139"/>
      <c r="S206" s="139"/>
      <c r="T206" s="139"/>
      <c r="U206" s="139"/>
      <c r="V206" s="139" t="s">
        <v>936</v>
      </c>
      <c r="W206" s="139" t="s">
        <v>1826</v>
      </c>
      <c r="X206" s="139" t="s">
        <v>1827</v>
      </c>
      <c r="Y206" s="139"/>
    </row>
    <row r="207" spans="1:25">
      <c r="A207" s="139"/>
      <c r="B207" s="139"/>
      <c r="C207" s="139"/>
      <c r="D207" s="139"/>
      <c r="E207" s="139"/>
      <c r="F207" s="139"/>
      <c r="G207" s="139"/>
      <c r="H207" s="139"/>
      <c r="I207" s="139"/>
      <c r="J207" s="139"/>
      <c r="K207" s="139"/>
      <c r="L207" s="139"/>
      <c r="M207" s="139"/>
      <c r="N207" s="139"/>
      <c r="O207" s="139"/>
      <c r="P207" s="139"/>
      <c r="Q207" s="139"/>
      <c r="R207" s="139"/>
      <c r="S207" s="139"/>
      <c r="T207" s="139"/>
      <c r="U207" s="139"/>
      <c r="V207" s="139" t="s">
        <v>936</v>
      </c>
      <c r="W207" s="139" t="s">
        <v>1828</v>
      </c>
      <c r="X207" s="139" t="s">
        <v>1829</v>
      </c>
      <c r="Y207" s="139"/>
    </row>
    <row r="208" spans="1:25">
      <c r="A208" s="139"/>
      <c r="B208" s="139"/>
      <c r="C208" s="139"/>
      <c r="D208" s="139"/>
      <c r="E208" s="139"/>
      <c r="F208" s="139"/>
      <c r="G208" s="139"/>
      <c r="H208" s="139"/>
      <c r="I208" s="139"/>
      <c r="J208" s="139"/>
      <c r="K208" s="139"/>
      <c r="L208" s="139"/>
      <c r="M208" s="139"/>
      <c r="N208" s="139"/>
      <c r="O208" s="139"/>
      <c r="P208" s="139"/>
      <c r="Q208" s="139"/>
      <c r="R208" s="139"/>
      <c r="S208" s="139"/>
      <c r="T208" s="139"/>
      <c r="U208" s="139"/>
      <c r="V208" s="139" t="s">
        <v>936</v>
      </c>
      <c r="W208" s="139" t="s">
        <v>1830</v>
      </c>
      <c r="X208" s="139" t="s">
        <v>1831</v>
      </c>
      <c r="Y208" s="139"/>
    </row>
    <row r="209" spans="1:25">
      <c r="A209" s="139"/>
      <c r="B209" s="139"/>
      <c r="C209" s="139"/>
      <c r="D209" s="139"/>
      <c r="E209" s="139"/>
      <c r="F209" s="139"/>
      <c r="G209" s="139"/>
      <c r="H209" s="139"/>
      <c r="I209" s="139"/>
      <c r="J209" s="139"/>
      <c r="K209" s="139"/>
      <c r="L209" s="139"/>
      <c r="M209" s="139"/>
      <c r="N209" s="139"/>
      <c r="O209" s="139"/>
      <c r="P209" s="139"/>
      <c r="Q209" s="139"/>
      <c r="R209" s="139"/>
      <c r="S209" s="139"/>
      <c r="T209" s="139"/>
      <c r="U209" s="139"/>
      <c r="V209" s="139" t="s">
        <v>936</v>
      </c>
      <c r="W209" s="139" t="s">
        <v>1832</v>
      </c>
      <c r="X209" s="139" t="s">
        <v>1833</v>
      </c>
      <c r="Y209" s="139"/>
    </row>
    <row r="210" spans="1:25">
      <c r="A210" s="139"/>
      <c r="B210" s="139"/>
      <c r="C210" s="139"/>
      <c r="D210" s="139"/>
      <c r="E210" s="139"/>
      <c r="F210" s="139"/>
      <c r="G210" s="139"/>
      <c r="H210" s="139"/>
      <c r="I210" s="139"/>
      <c r="J210" s="139"/>
      <c r="K210" s="139"/>
      <c r="L210" s="139"/>
      <c r="M210" s="139"/>
      <c r="N210" s="139"/>
      <c r="O210" s="139"/>
      <c r="P210" s="139"/>
      <c r="Q210" s="139"/>
      <c r="R210" s="139"/>
      <c r="S210" s="139"/>
      <c r="T210" s="139"/>
      <c r="U210" s="139"/>
      <c r="V210" s="139" t="s">
        <v>936</v>
      </c>
      <c r="W210" s="139" t="s">
        <v>1834</v>
      </c>
      <c r="X210" s="139" t="s">
        <v>1835</v>
      </c>
      <c r="Y210" s="139"/>
    </row>
    <row r="211" spans="1:25">
      <c r="A211" s="139"/>
      <c r="B211" s="139"/>
      <c r="C211" s="139"/>
      <c r="D211" s="139"/>
      <c r="E211" s="139"/>
      <c r="F211" s="139"/>
      <c r="G211" s="139"/>
      <c r="H211" s="139"/>
      <c r="I211" s="139"/>
      <c r="J211" s="139"/>
      <c r="K211" s="139"/>
      <c r="L211" s="139"/>
      <c r="M211" s="139"/>
      <c r="N211" s="139"/>
      <c r="O211" s="139"/>
      <c r="P211" s="139"/>
      <c r="Q211" s="139"/>
      <c r="R211" s="139"/>
      <c r="S211" s="139"/>
      <c r="T211" s="139"/>
      <c r="U211" s="139"/>
      <c r="V211" s="139" t="s">
        <v>936</v>
      </c>
      <c r="W211" s="139" t="s">
        <v>1710</v>
      </c>
      <c r="X211" s="139" t="s">
        <v>1836</v>
      </c>
      <c r="Y211" s="139"/>
    </row>
    <row r="212" spans="1:25">
      <c r="A212" s="139"/>
      <c r="B212" s="139"/>
      <c r="C212" s="139"/>
      <c r="D212" s="139"/>
      <c r="E212" s="139"/>
      <c r="F212" s="139"/>
      <c r="G212" s="139"/>
      <c r="H212" s="139"/>
      <c r="I212" s="139"/>
      <c r="J212" s="139"/>
      <c r="K212" s="139"/>
      <c r="L212" s="139"/>
      <c r="M212" s="139"/>
      <c r="N212" s="139"/>
      <c r="O212" s="139"/>
      <c r="P212" s="139"/>
      <c r="Q212" s="139"/>
      <c r="R212" s="139"/>
      <c r="S212" s="139"/>
      <c r="T212" s="139"/>
      <c r="U212" s="139"/>
      <c r="V212" s="139" t="s">
        <v>936</v>
      </c>
      <c r="W212" s="139" t="s">
        <v>1837</v>
      </c>
      <c r="X212" s="139" t="s">
        <v>1838</v>
      </c>
      <c r="Y212" s="139"/>
    </row>
    <row r="213" spans="1:25">
      <c r="A213" s="139"/>
      <c r="B213" s="139"/>
      <c r="C213" s="139"/>
      <c r="D213" s="139"/>
      <c r="E213" s="139"/>
      <c r="F213" s="139"/>
      <c r="G213" s="139"/>
      <c r="H213" s="139"/>
      <c r="I213" s="139"/>
      <c r="J213" s="139"/>
      <c r="K213" s="139"/>
      <c r="L213" s="139"/>
      <c r="M213" s="139"/>
      <c r="N213" s="139"/>
      <c r="O213" s="139"/>
      <c r="P213" s="139"/>
      <c r="Q213" s="139"/>
      <c r="R213" s="139"/>
      <c r="S213" s="139"/>
      <c r="T213" s="139"/>
      <c r="U213" s="139"/>
      <c r="V213" s="139" t="s">
        <v>936</v>
      </c>
      <c r="W213" s="139" t="s">
        <v>1839</v>
      </c>
      <c r="X213" s="139" t="s">
        <v>1840</v>
      </c>
      <c r="Y213" s="139"/>
    </row>
    <row r="214" spans="1:25">
      <c r="A214" s="139"/>
      <c r="B214" s="139"/>
      <c r="C214" s="139"/>
      <c r="D214" s="139"/>
      <c r="E214" s="139"/>
      <c r="F214" s="139"/>
      <c r="G214" s="139"/>
      <c r="H214" s="139"/>
      <c r="I214" s="139"/>
      <c r="J214" s="139"/>
      <c r="K214" s="139"/>
      <c r="L214" s="139"/>
      <c r="M214" s="139"/>
      <c r="N214" s="139"/>
      <c r="O214" s="139"/>
      <c r="P214" s="139"/>
      <c r="Q214" s="139"/>
      <c r="R214" s="139"/>
      <c r="S214" s="139"/>
      <c r="T214" s="139"/>
      <c r="U214" s="139"/>
      <c r="V214" s="139" t="s">
        <v>936</v>
      </c>
      <c r="W214" s="139" t="s">
        <v>1841</v>
      </c>
      <c r="X214" s="139" t="s">
        <v>1286</v>
      </c>
      <c r="Y214" s="139"/>
    </row>
    <row r="215" spans="1:25">
      <c r="A215" s="139"/>
      <c r="B215" s="139"/>
      <c r="C215" s="139"/>
      <c r="D215" s="139"/>
      <c r="E215" s="139"/>
      <c r="F215" s="139"/>
      <c r="G215" s="139"/>
      <c r="H215" s="139"/>
      <c r="I215" s="139"/>
      <c r="J215" s="139"/>
      <c r="K215" s="139"/>
      <c r="L215" s="139"/>
      <c r="M215" s="139"/>
      <c r="N215" s="139"/>
      <c r="O215" s="139"/>
      <c r="P215" s="139"/>
      <c r="Q215" s="139"/>
      <c r="R215" s="139"/>
      <c r="S215" s="139"/>
      <c r="T215" s="139"/>
      <c r="U215" s="139"/>
      <c r="V215" s="139" t="s">
        <v>936</v>
      </c>
      <c r="W215" s="139" t="s">
        <v>1842</v>
      </c>
      <c r="X215" s="139" t="s">
        <v>1843</v>
      </c>
      <c r="Y215" s="139"/>
    </row>
    <row r="216" spans="1:25">
      <c r="A216" s="139"/>
      <c r="B216" s="139"/>
      <c r="C216" s="139"/>
      <c r="D216" s="139"/>
      <c r="E216" s="139"/>
      <c r="F216" s="139"/>
      <c r="G216" s="139"/>
      <c r="H216" s="139"/>
      <c r="I216" s="139"/>
      <c r="J216" s="139"/>
      <c r="K216" s="139"/>
      <c r="L216" s="139"/>
      <c r="M216" s="139"/>
      <c r="N216" s="139"/>
      <c r="O216" s="139"/>
      <c r="P216" s="139"/>
      <c r="Q216" s="139"/>
      <c r="R216" s="139"/>
      <c r="S216" s="139"/>
      <c r="T216" s="139"/>
      <c r="U216" s="139"/>
      <c r="V216" s="139" t="s">
        <v>936</v>
      </c>
      <c r="W216" s="139" t="s">
        <v>1844</v>
      </c>
      <c r="X216" s="139" t="s">
        <v>1845</v>
      </c>
      <c r="Y216" s="139"/>
    </row>
    <row r="217" spans="1:25">
      <c r="A217" s="139"/>
      <c r="B217" s="139"/>
      <c r="C217" s="139"/>
      <c r="D217" s="139"/>
      <c r="E217" s="139"/>
      <c r="F217" s="139"/>
      <c r="G217" s="139"/>
      <c r="H217" s="139"/>
      <c r="I217" s="139"/>
      <c r="J217" s="139"/>
      <c r="K217" s="139"/>
      <c r="L217" s="139"/>
      <c r="M217" s="139"/>
      <c r="N217" s="139"/>
      <c r="O217" s="139"/>
      <c r="P217" s="139"/>
      <c r="Q217" s="139"/>
      <c r="R217" s="139"/>
      <c r="S217" s="139"/>
      <c r="T217" s="139"/>
      <c r="U217" s="139"/>
      <c r="V217" s="139" t="s">
        <v>936</v>
      </c>
      <c r="W217" s="139" t="s">
        <v>1846</v>
      </c>
      <c r="X217" s="139" t="s">
        <v>1847</v>
      </c>
      <c r="Y217" s="139"/>
    </row>
    <row r="218" spans="1:25">
      <c r="A218" s="139"/>
      <c r="B218" s="139"/>
      <c r="C218" s="139"/>
      <c r="D218" s="139"/>
      <c r="E218" s="139"/>
      <c r="F218" s="139"/>
      <c r="G218" s="139"/>
      <c r="H218" s="139"/>
      <c r="I218" s="139"/>
      <c r="J218" s="139"/>
      <c r="K218" s="139"/>
      <c r="L218" s="139"/>
      <c r="M218" s="139"/>
      <c r="N218" s="139"/>
      <c r="O218" s="139"/>
      <c r="P218" s="139"/>
      <c r="Q218" s="139"/>
      <c r="R218" s="139"/>
      <c r="S218" s="139"/>
      <c r="T218" s="139"/>
      <c r="U218" s="139"/>
      <c r="V218" s="139" t="s">
        <v>936</v>
      </c>
      <c r="W218" s="139" t="s">
        <v>1848</v>
      </c>
      <c r="X218" s="139" t="s">
        <v>1849</v>
      </c>
      <c r="Y218" s="139"/>
    </row>
    <row r="219" spans="1:25">
      <c r="A219" s="139"/>
      <c r="B219" s="139"/>
      <c r="C219" s="139"/>
      <c r="D219" s="139"/>
      <c r="E219" s="139"/>
      <c r="F219" s="139"/>
      <c r="G219" s="139"/>
      <c r="H219" s="139"/>
      <c r="I219" s="139"/>
      <c r="J219" s="139"/>
      <c r="K219" s="139"/>
      <c r="L219" s="139"/>
      <c r="M219" s="139"/>
      <c r="N219" s="139"/>
      <c r="O219" s="139"/>
      <c r="P219" s="139"/>
      <c r="Q219" s="139"/>
      <c r="R219" s="139"/>
      <c r="S219" s="139"/>
      <c r="T219" s="139"/>
      <c r="U219" s="139"/>
      <c r="V219" s="139" t="s">
        <v>936</v>
      </c>
      <c r="W219" s="139" t="s">
        <v>1850</v>
      </c>
      <c r="X219" s="139" t="s">
        <v>1851</v>
      </c>
      <c r="Y219" s="139"/>
    </row>
    <row r="220" spans="1:25">
      <c r="A220" s="139"/>
      <c r="B220" s="139"/>
      <c r="C220" s="139"/>
      <c r="D220" s="139"/>
      <c r="E220" s="139"/>
      <c r="F220" s="139"/>
      <c r="G220" s="139"/>
      <c r="H220" s="139"/>
      <c r="I220" s="139"/>
      <c r="J220" s="139"/>
      <c r="K220" s="139"/>
      <c r="L220" s="139"/>
      <c r="M220" s="139"/>
      <c r="N220" s="139"/>
      <c r="O220" s="139"/>
      <c r="P220" s="139"/>
      <c r="Q220" s="139"/>
      <c r="R220" s="139"/>
      <c r="S220" s="139"/>
      <c r="T220" s="139"/>
      <c r="U220" s="139"/>
      <c r="V220" s="139" t="s">
        <v>936</v>
      </c>
      <c r="W220" s="139" t="s">
        <v>1852</v>
      </c>
      <c r="X220" s="139" t="s">
        <v>1853</v>
      </c>
      <c r="Y220" s="139"/>
    </row>
    <row r="221" spans="1:25">
      <c r="A221" s="139"/>
      <c r="B221" s="139"/>
      <c r="C221" s="139"/>
      <c r="D221" s="139"/>
      <c r="E221" s="139"/>
      <c r="F221" s="139"/>
      <c r="G221" s="139"/>
      <c r="H221" s="139"/>
      <c r="I221" s="139"/>
      <c r="J221" s="139"/>
      <c r="K221" s="139"/>
      <c r="L221" s="139"/>
      <c r="M221" s="139"/>
      <c r="N221" s="139"/>
      <c r="O221" s="139"/>
      <c r="P221" s="139"/>
      <c r="Q221" s="139"/>
      <c r="R221" s="139"/>
      <c r="S221" s="139"/>
      <c r="T221" s="139"/>
      <c r="U221" s="139"/>
      <c r="V221" s="139" t="s">
        <v>936</v>
      </c>
      <c r="W221" s="139" t="s">
        <v>1854</v>
      </c>
      <c r="X221" s="139" t="s">
        <v>1855</v>
      </c>
      <c r="Y221" s="139"/>
    </row>
    <row r="222" spans="1:25">
      <c r="A222" s="139"/>
      <c r="B222" s="139"/>
      <c r="C222" s="139"/>
      <c r="D222" s="139"/>
      <c r="E222" s="139"/>
      <c r="F222" s="139"/>
      <c r="G222" s="139"/>
      <c r="H222" s="139"/>
      <c r="I222" s="139"/>
      <c r="J222" s="139"/>
      <c r="K222" s="139"/>
      <c r="L222" s="139"/>
      <c r="M222" s="139"/>
      <c r="N222" s="139"/>
      <c r="O222" s="139"/>
      <c r="P222" s="139"/>
      <c r="Q222" s="139"/>
      <c r="R222" s="139"/>
      <c r="S222" s="139"/>
      <c r="T222" s="139"/>
      <c r="U222" s="139"/>
      <c r="V222" s="139" t="s">
        <v>936</v>
      </c>
      <c r="W222" s="139" t="s">
        <v>1856</v>
      </c>
      <c r="X222" s="139" t="s">
        <v>1857</v>
      </c>
      <c r="Y222" s="139"/>
    </row>
    <row r="223" spans="1:25">
      <c r="A223" s="139"/>
      <c r="B223" s="139"/>
      <c r="C223" s="139"/>
      <c r="D223" s="139"/>
      <c r="E223" s="139"/>
      <c r="F223" s="139"/>
      <c r="G223" s="139"/>
      <c r="H223" s="139"/>
      <c r="I223" s="139"/>
      <c r="J223" s="139"/>
      <c r="K223" s="139"/>
      <c r="L223" s="139"/>
      <c r="M223" s="139"/>
      <c r="N223" s="139"/>
      <c r="O223" s="139"/>
      <c r="P223" s="139"/>
      <c r="Q223" s="139"/>
      <c r="R223" s="139"/>
      <c r="S223" s="139"/>
      <c r="T223" s="139"/>
      <c r="U223" s="139"/>
      <c r="V223" s="139" t="s">
        <v>936</v>
      </c>
      <c r="W223" s="139" t="s">
        <v>1858</v>
      </c>
      <c r="X223" s="139" t="s">
        <v>1859</v>
      </c>
      <c r="Y223" s="139"/>
    </row>
    <row r="224" spans="1:25">
      <c r="A224" s="139"/>
      <c r="B224" s="139"/>
      <c r="C224" s="139"/>
      <c r="D224" s="139"/>
      <c r="E224" s="139"/>
      <c r="F224" s="139"/>
      <c r="G224" s="139"/>
      <c r="H224" s="139"/>
      <c r="I224" s="139"/>
      <c r="J224" s="139"/>
      <c r="K224" s="139"/>
      <c r="L224" s="139"/>
      <c r="M224" s="139"/>
      <c r="N224" s="139"/>
      <c r="O224" s="139"/>
      <c r="P224" s="139"/>
      <c r="Q224" s="139"/>
      <c r="R224" s="139"/>
      <c r="S224" s="139"/>
      <c r="T224" s="139"/>
      <c r="U224" s="139"/>
      <c r="V224" s="139" t="s">
        <v>936</v>
      </c>
      <c r="W224" s="139" t="s">
        <v>1860</v>
      </c>
      <c r="X224" s="139" t="s">
        <v>1861</v>
      </c>
      <c r="Y224" s="139"/>
    </row>
    <row r="225" spans="1:25">
      <c r="A225" s="139"/>
      <c r="B225" s="139"/>
      <c r="C225" s="139"/>
      <c r="D225" s="139"/>
      <c r="E225" s="139"/>
      <c r="F225" s="139"/>
      <c r="G225" s="139"/>
      <c r="H225" s="139"/>
      <c r="I225" s="139"/>
      <c r="J225" s="139"/>
      <c r="K225" s="139"/>
      <c r="L225" s="139"/>
      <c r="M225" s="139"/>
      <c r="N225" s="139"/>
      <c r="O225" s="139"/>
      <c r="P225" s="139"/>
      <c r="Q225" s="139"/>
      <c r="R225" s="139"/>
      <c r="S225" s="139"/>
      <c r="T225" s="139"/>
      <c r="U225" s="139"/>
      <c r="V225" s="139" t="s">
        <v>936</v>
      </c>
      <c r="W225" s="139" t="s">
        <v>1862</v>
      </c>
      <c r="X225" s="139" t="s">
        <v>1863</v>
      </c>
      <c r="Y225" s="139"/>
    </row>
    <row r="226" spans="1:25">
      <c r="A226" s="139"/>
      <c r="B226" s="139"/>
      <c r="C226" s="139"/>
      <c r="D226" s="139"/>
      <c r="E226" s="139"/>
      <c r="F226" s="139"/>
      <c r="G226" s="139"/>
      <c r="H226" s="139"/>
      <c r="I226" s="139"/>
      <c r="J226" s="139"/>
      <c r="K226" s="139"/>
      <c r="L226" s="139"/>
      <c r="M226" s="139"/>
      <c r="N226" s="139"/>
      <c r="O226" s="139"/>
      <c r="P226" s="139"/>
      <c r="Q226" s="139"/>
      <c r="R226" s="139"/>
      <c r="S226" s="139"/>
      <c r="T226" s="139"/>
      <c r="U226" s="139"/>
      <c r="V226" s="139" t="s">
        <v>936</v>
      </c>
      <c r="W226" s="139" t="s">
        <v>1864</v>
      </c>
      <c r="X226" s="139" t="s">
        <v>1865</v>
      </c>
      <c r="Y226" s="139"/>
    </row>
    <row r="227" spans="1:25">
      <c r="A227" s="139"/>
      <c r="B227" s="139"/>
      <c r="C227" s="139"/>
      <c r="D227" s="139"/>
      <c r="E227" s="139"/>
      <c r="F227" s="139"/>
      <c r="G227" s="139"/>
      <c r="H227" s="139"/>
      <c r="I227" s="139"/>
      <c r="J227" s="139"/>
      <c r="K227" s="139"/>
      <c r="L227" s="139"/>
      <c r="M227" s="139"/>
      <c r="N227" s="139"/>
      <c r="O227" s="139"/>
      <c r="P227" s="139"/>
      <c r="Q227" s="139"/>
      <c r="R227" s="139"/>
      <c r="S227" s="139"/>
      <c r="T227" s="139"/>
      <c r="U227" s="139"/>
      <c r="V227" s="139" t="s">
        <v>936</v>
      </c>
      <c r="W227" s="139" t="s">
        <v>1866</v>
      </c>
      <c r="X227" s="139" t="s">
        <v>1867</v>
      </c>
      <c r="Y227" s="139"/>
    </row>
    <row r="228" spans="1:25">
      <c r="A228" s="139"/>
      <c r="B228" s="139"/>
      <c r="C228" s="139"/>
      <c r="D228" s="139"/>
      <c r="E228" s="139"/>
      <c r="F228" s="139"/>
      <c r="G228" s="139"/>
      <c r="H228" s="139"/>
      <c r="I228" s="139"/>
      <c r="J228" s="139"/>
      <c r="K228" s="139"/>
      <c r="L228" s="139"/>
      <c r="M228" s="139"/>
      <c r="N228" s="139"/>
      <c r="O228" s="139"/>
      <c r="P228" s="139"/>
      <c r="Q228" s="139"/>
      <c r="R228" s="139"/>
      <c r="S228" s="139"/>
      <c r="T228" s="139"/>
      <c r="U228" s="139"/>
      <c r="V228" s="139" t="s">
        <v>936</v>
      </c>
      <c r="W228" s="139" t="s">
        <v>1868</v>
      </c>
      <c r="X228" s="139" t="s">
        <v>1869</v>
      </c>
      <c r="Y228" s="139"/>
    </row>
    <row r="229" spans="1:25">
      <c r="A229" s="139"/>
      <c r="B229" s="139"/>
      <c r="C229" s="139"/>
      <c r="D229" s="139"/>
      <c r="E229" s="139"/>
      <c r="F229" s="139"/>
      <c r="G229" s="139"/>
      <c r="H229" s="139"/>
      <c r="I229" s="139"/>
      <c r="J229" s="139"/>
      <c r="K229" s="139"/>
      <c r="L229" s="139"/>
      <c r="M229" s="139"/>
      <c r="N229" s="139"/>
      <c r="O229" s="139"/>
      <c r="P229" s="139"/>
      <c r="Q229" s="139"/>
      <c r="R229" s="139"/>
      <c r="S229" s="139"/>
      <c r="T229" s="139"/>
      <c r="U229" s="139"/>
      <c r="V229" s="139" t="s">
        <v>936</v>
      </c>
      <c r="W229" s="139" t="s">
        <v>1870</v>
      </c>
      <c r="X229" s="139" t="s">
        <v>1871</v>
      </c>
      <c r="Y229" s="139"/>
    </row>
    <row r="230" spans="1:25">
      <c r="A230" s="139"/>
      <c r="B230" s="139"/>
      <c r="C230" s="139"/>
      <c r="D230" s="139"/>
      <c r="E230" s="139"/>
      <c r="F230" s="139"/>
      <c r="G230" s="139"/>
      <c r="H230" s="139"/>
      <c r="I230" s="139"/>
      <c r="J230" s="139"/>
      <c r="K230" s="139"/>
      <c r="L230" s="139"/>
      <c r="M230" s="139"/>
      <c r="N230" s="139"/>
      <c r="O230" s="139"/>
      <c r="P230" s="139"/>
      <c r="Q230" s="139"/>
      <c r="R230" s="139"/>
      <c r="S230" s="139"/>
      <c r="T230" s="139"/>
      <c r="U230" s="139"/>
      <c r="V230" s="139" t="s">
        <v>936</v>
      </c>
      <c r="W230" s="139" t="s">
        <v>1872</v>
      </c>
      <c r="X230" s="139" t="s">
        <v>1873</v>
      </c>
      <c r="Y230" s="139"/>
    </row>
    <row r="231" spans="1:25">
      <c r="A231" s="139"/>
      <c r="B231" s="139"/>
      <c r="C231" s="139"/>
      <c r="D231" s="139"/>
      <c r="E231" s="139"/>
      <c r="F231" s="139"/>
      <c r="G231" s="139"/>
      <c r="H231" s="139"/>
      <c r="I231" s="139"/>
      <c r="J231" s="139"/>
      <c r="K231" s="139"/>
      <c r="L231" s="139"/>
      <c r="M231" s="139"/>
      <c r="N231" s="139"/>
      <c r="O231" s="139"/>
      <c r="P231" s="139"/>
      <c r="Q231" s="139"/>
      <c r="R231" s="139"/>
      <c r="S231" s="139"/>
      <c r="T231" s="139"/>
      <c r="U231" s="139"/>
      <c r="V231" s="139" t="s">
        <v>936</v>
      </c>
      <c r="W231" s="139" t="s">
        <v>1129</v>
      </c>
      <c r="X231" s="139" t="s">
        <v>1874</v>
      </c>
      <c r="Y231" s="139"/>
    </row>
    <row r="232" spans="1:25">
      <c r="A232" s="139"/>
      <c r="B232" s="139"/>
      <c r="C232" s="139"/>
      <c r="D232" s="139"/>
      <c r="E232" s="139"/>
      <c r="F232" s="139"/>
      <c r="G232" s="139"/>
      <c r="H232" s="139"/>
      <c r="I232" s="139"/>
      <c r="J232" s="139"/>
      <c r="K232" s="139"/>
      <c r="L232" s="139"/>
      <c r="M232" s="139"/>
      <c r="N232" s="139"/>
      <c r="O232" s="139"/>
      <c r="P232" s="139"/>
      <c r="Q232" s="139"/>
      <c r="R232" s="139"/>
      <c r="S232" s="139"/>
      <c r="T232" s="139"/>
      <c r="U232" s="139"/>
      <c r="V232" s="139" t="s">
        <v>936</v>
      </c>
      <c r="W232" s="139" t="s">
        <v>1875</v>
      </c>
      <c r="X232" s="139" t="s">
        <v>1876</v>
      </c>
      <c r="Y232" s="139"/>
    </row>
    <row r="233" spans="1:25">
      <c r="A233" s="139"/>
      <c r="B233" s="139"/>
      <c r="C233" s="139"/>
      <c r="D233" s="139"/>
      <c r="E233" s="139"/>
      <c r="F233" s="139"/>
      <c r="G233" s="139"/>
      <c r="H233" s="139"/>
      <c r="I233" s="139"/>
      <c r="J233" s="139"/>
      <c r="K233" s="139"/>
      <c r="L233" s="139"/>
      <c r="M233" s="139"/>
      <c r="N233" s="139"/>
      <c r="O233" s="139"/>
      <c r="P233" s="139"/>
      <c r="Q233" s="139"/>
      <c r="R233" s="139"/>
      <c r="S233" s="139"/>
      <c r="T233" s="139"/>
      <c r="U233" s="139"/>
      <c r="V233" s="139" t="s">
        <v>936</v>
      </c>
      <c r="W233" s="139" t="s">
        <v>1877</v>
      </c>
      <c r="X233" s="139" t="s">
        <v>1878</v>
      </c>
      <c r="Y233" s="139"/>
    </row>
    <row r="234" spans="1:25">
      <c r="A234" s="139"/>
      <c r="B234" s="139"/>
      <c r="C234" s="139"/>
      <c r="D234" s="139"/>
      <c r="E234" s="139"/>
      <c r="F234" s="139"/>
      <c r="G234" s="139"/>
      <c r="H234" s="139"/>
      <c r="I234" s="139"/>
      <c r="J234" s="139"/>
      <c r="K234" s="139"/>
      <c r="L234" s="139"/>
      <c r="M234" s="139"/>
      <c r="N234" s="139"/>
      <c r="O234" s="139"/>
      <c r="P234" s="139"/>
      <c r="Q234" s="139"/>
      <c r="R234" s="139"/>
      <c r="S234" s="139"/>
      <c r="T234" s="139"/>
      <c r="U234" s="139"/>
      <c r="V234" s="139" t="s">
        <v>936</v>
      </c>
      <c r="W234" s="139" t="s">
        <v>1879</v>
      </c>
      <c r="X234" s="139" t="s">
        <v>1880</v>
      </c>
      <c r="Y234" s="139"/>
    </row>
    <row r="235" spans="1:25">
      <c r="A235" s="139"/>
      <c r="B235" s="139"/>
      <c r="C235" s="139"/>
      <c r="D235" s="139"/>
      <c r="E235" s="139"/>
      <c r="F235" s="139"/>
      <c r="G235" s="139"/>
      <c r="H235" s="139"/>
      <c r="I235" s="139"/>
      <c r="J235" s="139"/>
      <c r="K235" s="139"/>
      <c r="L235" s="139"/>
      <c r="M235" s="139"/>
      <c r="N235" s="139"/>
      <c r="O235" s="139"/>
      <c r="P235" s="139"/>
      <c r="Q235" s="139"/>
      <c r="R235" s="139"/>
      <c r="S235" s="139"/>
      <c r="T235" s="139"/>
      <c r="U235" s="139"/>
      <c r="V235" s="139" t="s">
        <v>936</v>
      </c>
      <c r="W235" s="139" t="s">
        <v>1881</v>
      </c>
      <c r="X235" s="139" t="s">
        <v>1882</v>
      </c>
      <c r="Y235" s="139"/>
    </row>
    <row r="236" spans="1:25">
      <c r="A236" s="139"/>
      <c r="B236" s="139"/>
      <c r="C236" s="139"/>
      <c r="D236" s="139"/>
      <c r="E236" s="139"/>
      <c r="F236" s="139"/>
      <c r="G236" s="139"/>
      <c r="H236" s="139"/>
      <c r="I236" s="139"/>
      <c r="J236" s="139"/>
      <c r="K236" s="139"/>
      <c r="L236" s="139"/>
      <c r="M236" s="139"/>
      <c r="N236" s="139"/>
      <c r="O236" s="139"/>
      <c r="P236" s="139"/>
      <c r="Q236" s="139"/>
      <c r="R236" s="139"/>
      <c r="S236" s="139"/>
      <c r="T236" s="139"/>
      <c r="U236" s="139"/>
      <c r="V236" s="139" t="s">
        <v>936</v>
      </c>
      <c r="W236" s="139" t="s">
        <v>1883</v>
      </c>
      <c r="X236" s="139" t="s">
        <v>1884</v>
      </c>
      <c r="Y236" s="139"/>
    </row>
    <row r="237" spans="1:25">
      <c r="A237" s="139"/>
      <c r="B237" s="139"/>
      <c r="C237" s="139"/>
      <c r="D237" s="139"/>
      <c r="E237" s="139"/>
      <c r="F237" s="139"/>
      <c r="G237" s="139"/>
      <c r="H237" s="139"/>
      <c r="I237" s="139"/>
      <c r="J237" s="139"/>
      <c r="K237" s="139"/>
      <c r="L237" s="139"/>
      <c r="M237" s="139"/>
      <c r="N237" s="139"/>
      <c r="O237" s="139"/>
      <c r="P237" s="139"/>
      <c r="Q237" s="139"/>
      <c r="R237" s="139"/>
      <c r="S237" s="139"/>
      <c r="T237" s="139"/>
      <c r="U237" s="139"/>
      <c r="V237" s="139" t="s">
        <v>936</v>
      </c>
      <c r="W237" s="139" t="s">
        <v>1885</v>
      </c>
      <c r="X237" s="139" t="s">
        <v>1886</v>
      </c>
      <c r="Y237" s="139"/>
    </row>
    <row r="238" spans="1:25">
      <c r="A238" s="139"/>
      <c r="B238" s="139"/>
      <c r="C238" s="139"/>
      <c r="D238" s="139"/>
      <c r="E238" s="139"/>
      <c r="F238" s="139"/>
      <c r="G238" s="139"/>
      <c r="H238" s="139"/>
      <c r="I238" s="139"/>
      <c r="J238" s="139"/>
      <c r="K238" s="139"/>
      <c r="L238" s="139"/>
      <c r="M238" s="139"/>
      <c r="N238" s="139"/>
      <c r="O238" s="139"/>
      <c r="P238" s="139"/>
      <c r="Q238" s="139"/>
      <c r="R238" s="139"/>
      <c r="S238" s="139"/>
      <c r="T238" s="139"/>
      <c r="U238" s="139"/>
      <c r="V238" s="139" t="s">
        <v>936</v>
      </c>
      <c r="W238" s="139" t="s">
        <v>1887</v>
      </c>
      <c r="X238" s="139" t="s">
        <v>1888</v>
      </c>
      <c r="Y238" s="139"/>
    </row>
    <row r="239" spans="1:25">
      <c r="A239" s="139"/>
      <c r="B239" s="139"/>
      <c r="C239" s="139"/>
      <c r="D239" s="139"/>
      <c r="E239" s="139"/>
      <c r="F239" s="139"/>
      <c r="G239" s="139"/>
      <c r="H239" s="139"/>
      <c r="I239" s="139"/>
      <c r="J239" s="139"/>
      <c r="K239" s="139"/>
      <c r="L239" s="139"/>
      <c r="M239" s="139"/>
      <c r="N239" s="139"/>
      <c r="O239" s="139"/>
      <c r="P239" s="139"/>
      <c r="Q239" s="139"/>
      <c r="R239" s="139"/>
      <c r="S239" s="139"/>
      <c r="T239" s="139"/>
      <c r="U239" s="139"/>
      <c r="V239" s="139" t="s">
        <v>936</v>
      </c>
      <c r="W239" s="139" t="s">
        <v>1889</v>
      </c>
      <c r="X239" s="139" t="s">
        <v>1890</v>
      </c>
      <c r="Y239" s="139"/>
    </row>
    <row r="240" spans="1:25">
      <c r="A240" s="139"/>
      <c r="B240" s="139"/>
      <c r="C240" s="139"/>
      <c r="D240" s="139"/>
      <c r="E240" s="139"/>
      <c r="F240" s="139"/>
      <c r="G240" s="139"/>
      <c r="H240" s="139"/>
      <c r="I240" s="139"/>
      <c r="J240" s="139"/>
      <c r="K240" s="139"/>
      <c r="L240" s="139"/>
      <c r="M240" s="139"/>
      <c r="N240" s="139"/>
      <c r="O240" s="139"/>
      <c r="P240" s="139"/>
      <c r="Q240" s="139"/>
      <c r="R240" s="139"/>
      <c r="S240" s="139"/>
      <c r="T240" s="139"/>
      <c r="U240" s="139"/>
      <c r="V240" s="139" t="s">
        <v>936</v>
      </c>
      <c r="W240" s="139" t="s">
        <v>1891</v>
      </c>
      <c r="X240" s="139" t="s">
        <v>344</v>
      </c>
      <c r="Y240" s="139"/>
    </row>
    <row r="241" spans="1:25">
      <c r="A241" s="139"/>
      <c r="B241" s="139"/>
      <c r="C241" s="139"/>
      <c r="D241" s="139"/>
      <c r="E241" s="139"/>
      <c r="F241" s="139"/>
      <c r="G241" s="139"/>
      <c r="H241" s="139"/>
      <c r="I241" s="139"/>
      <c r="J241" s="139"/>
      <c r="K241" s="139"/>
      <c r="L241" s="139"/>
      <c r="M241" s="139"/>
      <c r="N241" s="139"/>
      <c r="O241" s="139"/>
      <c r="P241" s="139"/>
      <c r="Q241" s="139"/>
      <c r="R241" s="139"/>
      <c r="S241" s="139"/>
      <c r="T241" s="139"/>
      <c r="U241" s="139"/>
      <c r="V241" s="139" t="s">
        <v>936</v>
      </c>
      <c r="W241" s="139" t="s">
        <v>1892</v>
      </c>
      <c r="X241" s="139" t="s">
        <v>1893</v>
      </c>
      <c r="Y241" s="139"/>
    </row>
    <row r="242" spans="1:25">
      <c r="A242" s="139"/>
      <c r="B242" s="139"/>
      <c r="C242" s="139"/>
      <c r="D242" s="139"/>
      <c r="E242" s="139"/>
      <c r="F242" s="139"/>
      <c r="G242" s="139"/>
      <c r="H242" s="139"/>
      <c r="I242" s="139"/>
      <c r="J242" s="139"/>
      <c r="K242" s="139"/>
      <c r="L242" s="139"/>
      <c r="M242" s="139"/>
      <c r="N242" s="139"/>
      <c r="O242" s="139"/>
      <c r="P242" s="139"/>
      <c r="Q242" s="139"/>
      <c r="R242" s="139"/>
      <c r="S242" s="139"/>
      <c r="T242" s="139"/>
      <c r="U242" s="139"/>
      <c r="V242" s="139" t="s">
        <v>936</v>
      </c>
      <c r="W242" s="139" t="s">
        <v>1894</v>
      </c>
      <c r="X242" s="139" t="s">
        <v>1895</v>
      </c>
      <c r="Y242" s="139"/>
    </row>
    <row r="243" spans="1:25">
      <c r="A243" s="139"/>
      <c r="B243" s="139"/>
      <c r="C243" s="139"/>
      <c r="D243" s="139"/>
      <c r="E243" s="139"/>
      <c r="F243" s="139"/>
      <c r="G243" s="139"/>
      <c r="H243" s="139"/>
      <c r="I243" s="139"/>
      <c r="J243" s="139"/>
      <c r="K243" s="139"/>
      <c r="L243" s="139"/>
      <c r="M243" s="139"/>
      <c r="N243" s="139"/>
      <c r="O243" s="139"/>
      <c r="P243" s="139"/>
      <c r="Q243" s="139"/>
      <c r="R243" s="139"/>
      <c r="S243" s="139"/>
      <c r="T243" s="139"/>
      <c r="U243" s="139"/>
      <c r="V243" s="139" t="s">
        <v>936</v>
      </c>
      <c r="W243" s="139" t="s">
        <v>1896</v>
      </c>
      <c r="X243" s="139" t="s">
        <v>1897</v>
      </c>
      <c r="Y243" s="139"/>
    </row>
    <row r="244" spans="1:25">
      <c r="A244" s="139"/>
      <c r="B244" s="139"/>
      <c r="C244" s="139"/>
      <c r="D244" s="139"/>
      <c r="E244" s="139"/>
      <c r="F244" s="139"/>
      <c r="G244" s="139"/>
      <c r="H244" s="139"/>
      <c r="I244" s="139"/>
      <c r="J244" s="139"/>
      <c r="K244" s="139"/>
      <c r="L244" s="139"/>
      <c r="M244" s="139"/>
      <c r="N244" s="139"/>
      <c r="O244" s="139"/>
      <c r="P244" s="139"/>
      <c r="Q244" s="139"/>
      <c r="R244" s="139"/>
      <c r="S244" s="139"/>
      <c r="T244" s="139"/>
      <c r="U244" s="139"/>
      <c r="V244" s="139" t="s">
        <v>936</v>
      </c>
      <c r="W244" s="139" t="s">
        <v>1898</v>
      </c>
      <c r="X244" s="139" t="s">
        <v>1899</v>
      </c>
      <c r="Y244" s="139"/>
    </row>
    <row r="245" spans="1:25">
      <c r="A245" s="139"/>
      <c r="B245" s="139"/>
      <c r="C245" s="139"/>
      <c r="D245" s="139"/>
      <c r="E245" s="139"/>
      <c r="F245" s="139"/>
      <c r="G245" s="139"/>
      <c r="H245" s="139"/>
      <c r="I245" s="139"/>
      <c r="J245" s="139"/>
      <c r="K245" s="139"/>
      <c r="L245" s="139"/>
      <c r="M245" s="139"/>
      <c r="N245" s="139"/>
      <c r="O245" s="139"/>
      <c r="P245" s="139"/>
      <c r="Q245" s="139"/>
      <c r="R245" s="139"/>
      <c r="S245" s="139"/>
      <c r="T245" s="139"/>
      <c r="U245" s="139"/>
      <c r="V245" s="139" t="s">
        <v>936</v>
      </c>
      <c r="W245" s="139" t="s">
        <v>1900</v>
      </c>
      <c r="X245" s="139" t="s">
        <v>1901</v>
      </c>
      <c r="Y245" s="139"/>
    </row>
    <row r="246" spans="1:25">
      <c r="A246" s="139"/>
      <c r="B246" s="139"/>
      <c r="C246" s="139"/>
      <c r="D246" s="139"/>
      <c r="E246" s="139"/>
      <c r="F246" s="139"/>
      <c r="G246" s="139"/>
      <c r="H246" s="139"/>
      <c r="I246" s="139"/>
      <c r="J246" s="139"/>
      <c r="K246" s="139"/>
      <c r="L246" s="139"/>
      <c r="M246" s="139"/>
      <c r="N246" s="139"/>
      <c r="O246" s="139"/>
      <c r="P246" s="139"/>
      <c r="Q246" s="139"/>
      <c r="R246" s="139"/>
      <c r="S246" s="139"/>
      <c r="T246" s="139"/>
      <c r="U246" s="139"/>
      <c r="V246" s="139" t="s">
        <v>936</v>
      </c>
      <c r="W246" s="139" t="s">
        <v>1902</v>
      </c>
      <c r="X246" s="139" t="s">
        <v>1903</v>
      </c>
      <c r="Y246" s="139"/>
    </row>
    <row r="247" spans="1:25">
      <c r="A247" s="139"/>
      <c r="B247" s="139"/>
      <c r="C247" s="139"/>
      <c r="D247" s="139"/>
      <c r="E247" s="139"/>
      <c r="F247" s="139"/>
      <c r="G247" s="139"/>
      <c r="H247" s="139"/>
      <c r="I247" s="139"/>
      <c r="J247" s="139"/>
      <c r="K247" s="139"/>
      <c r="L247" s="139"/>
      <c r="M247" s="139"/>
      <c r="N247" s="139"/>
      <c r="O247" s="139"/>
      <c r="P247" s="139"/>
      <c r="Q247" s="139"/>
      <c r="R247" s="139"/>
      <c r="S247" s="139"/>
      <c r="T247" s="139"/>
      <c r="U247" s="139"/>
      <c r="V247" s="139" t="s">
        <v>936</v>
      </c>
      <c r="W247" s="139" t="s">
        <v>1904</v>
      </c>
      <c r="X247" s="139" t="s">
        <v>1905</v>
      </c>
      <c r="Y247" s="139"/>
    </row>
    <row r="248" spans="1:25">
      <c r="A248" s="139"/>
      <c r="B248" s="139"/>
      <c r="C248" s="139"/>
      <c r="D248" s="139"/>
      <c r="E248" s="139"/>
      <c r="F248" s="139"/>
      <c r="G248" s="139"/>
      <c r="H248" s="139"/>
      <c r="I248" s="139"/>
      <c r="J248" s="139"/>
      <c r="K248" s="139"/>
      <c r="L248" s="139"/>
      <c r="M248" s="139"/>
      <c r="N248" s="139"/>
      <c r="O248" s="139"/>
      <c r="P248" s="139"/>
      <c r="Q248" s="139"/>
      <c r="R248" s="139"/>
      <c r="S248" s="139"/>
      <c r="T248" s="139"/>
      <c r="U248" s="139"/>
      <c r="V248" s="139" t="s">
        <v>936</v>
      </c>
      <c r="W248" s="139" t="s">
        <v>1906</v>
      </c>
      <c r="X248" s="139" t="s">
        <v>1907</v>
      </c>
      <c r="Y248" s="139"/>
    </row>
    <row r="249" spans="1:25">
      <c r="A249" s="139"/>
      <c r="B249" s="139"/>
      <c r="C249" s="139"/>
      <c r="D249" s="139"/>
      <c r="E249" s="139"/>
      <c r="F249" s="139"/>
      <c r="G249" s="139"/>
      <c r="H249" s="139"/>
      <c r="I249" s="139"/>
      <c r="J249" s="139"/>
      <c r="K249" s="139"/>
      <c r="L249" s="139"/>
      <c r="M249" s="139"/>
      <c r="N249" s="139"/>
      <c r="O249" s="139"/>
      <c r="P249" s="139"/>
      <c r="Q249" s="139"/>
      <c r="R249" s="139"/>
      <c r="S249" s="139"/>
      <c r="T249" s="139"/>
      <c r="U249" s="139"/>
      <c r="V249" s="139" t="s">
        <v>936</v>
      </c>
      <c r="W249" s="139" t="s">
        <v>1908</v>
      </c>
      <c r="X249" s="139" t="s">
        <v>1909</v>
      </c>
      <c r="Y249" s="139"/>
    </row>
    <row r="250" spans="1:25">
      <c r="A250" s="139"/>
      <c r="B250" s="139"/>
      <c r="C250" s="139"/>
      <c r="D250" s="139"/>
      <c r="E250" s="139"/>
      <c r="F250" s="139"/>
      <c r="G250" s="139"/>
      <c r="H250" s="139"/>
      <c r="I250" s="139"/>
      <c r="J250" s="139"/>
      <c r="K250" s="139"/>
      <c r="L250" s="139"/>
      <c r="M250" s="139"/>
      <c r="N250" s="139"/>
      <c r="O250" s="139"/>
      <c r="P250" s="139"/>
      <c r="Q250" s="139"/>
      <c r="R250" s="139"/>
      <c r="S250" s="139"/>
      <c r="T250" s="139"/>
      <c r="U250" s="139"/>
      <c r="V250" s="139" t="s">
        <v>936</v>
      </c>
      <c r="W250" s="139" t="s">
        <v>1910</v>
      </c>
      <c r="X250" s="139" t="s">
        <v>1911</v>
      </c>
      <c r="Y250" s="139"/>
    </row>
    <row r="251" spans="1:25">
      <c r="A251" s="139"/>
      <c r="B251" s="139"/>
      <c r="C251" s="139"/>
      <c r="D251" s="139"/>
      <c r="E251" s="139"/>
      <c r="F251" s="139"/>
      <c r="G251" s="139"/>
      <c r="H251" s="139"/>
      <c r="I251" s="139"/>
      <c r="J251" s="139"/>
      <c r="K251" s="139"/>
      <c r="L251" s="139"/>
      <c r="M251" s="139"/>
      <c r="N251" s="139"/>
      <c r="O251" s="139"/>
      <c r="P251" s="139"/>
      <c r="Q251" s="139"/>
      <c r="R251" s="139"/>
      <c r="S251" s="139"/>
      <c r="T251" s="139"/>
      <c r="U251" s="139"/>
      <c r="V251" s="139" t="s">
        <v>936</v>
      </c>
      <c r="W251" s="139" t="s">
        <v>1912</v>
      </c>
      <c r="X251" s="139" t="s">
        <v>1913</v>
      </c>
      <c r="Y251" s="139"/>
    </row>
    <row r="252" spans="1:25">
      <c r="A252" s="139"/>
      <c r="B252" s="139"/>
      <c r="C252" s="139"/>
      <c r="D252" s="139"/>
      <c r="E252" s="139"/>
      <c r="F252" s="139"/>
      <c r="G252" s="139"/>
      <c r="H252" s="139"/>
      <c r="I252" s="139"/>
      <c r="J252" s="139"/>
      <c r="K252" s="139"/>
      <c r="L252" s="139"/>
      <c r="M252" s="139"/>
      <c r="N252" s="139"/>
      <c r="O252" s="139"/>
      <c r="P252" s="139"/>
      <c r="Q252" s="139"/>
      <c r="R252" s="139"/>
      <c r="S252" s="139"/>
      <c r="T252" s="139"/>
      <c r="U252" s="139"/>
      <c r="V252" s="139" t="s">
        <v>936</v>
      </c>
      <c r="W252" s="139" t="s">
        <v>1914</v>
      </c>
      <c r="X252" s="139" t="s">
        <v>1915</v>
      </c>
      <c r="Y252" s="139"/>
    </row>
    <row r="253" spans="1:25">
      <c r="A253" s="139"/>
      <c r="B253" s="139"/>
      <c r="C253" s="139"/>
      <c r="D253" s="139"/>
      <c r="E253" s="139"/>
      <c r="F253" s="139"/>
      <c r="G253" s="139"/>
      <c r="H253" s="139"/>
      <c r="I253" s="139"/>
      <c r="J253" s="139"/>
      <c r="K253" s="139"/>
      <c r="L253" s="139"/>
      <c r="M253" s="139"/>
      <c r="N253" s="139"/>
      <c r="O253" s="139"/>
      <c r="P253" s="139"/>
      <c r="Q253" s="139"/>
      <c r="R253" s="139"/>
      <c r="S253" s="139"/>
      <c r="T253" s="139"/>
      <c r="U253" s="139"/>
      <c r="V253" s="139" t="s">
        <v>936</v>
      </c>
      <c r="W253" s="139" t="s">
        <v>1916</v>
      </c>
      <c r="X253" s="139" t="s">
        <v>1917</v>
      </c>
      <c r="Y253" s="139"/>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35F12-4989-472B-9FEF-3B1853D1625C}">
  <sheetPr>
    <tabColor rgb="FFFF0000"/>
  </sheetPr>
  <dimension ref="A1:AJ59"/>
  <sheetViews>
    <sheetView topLeftCell="Q1" workbookViewId="0">
      <selection activeCell="P1" sqref="P1"/>
    </sheetView>
  </sheetViews>
  <sheetFormatPr baseColWidth="10" defaultRowHeight="13.5"/>
  <cols>
    <col min="1" max="1" width="15.140625" bestFit="1" customWidth="1"/>
    <col min="2" max="2" width="33.85546875" bestFit="1" customWidth="1"/>
    <col min="4" max="4" width="19.5703125" bestFit="1" customWidth="1"/>
    <col min="5" max="5" width="32.42578125" bestFit="1" customWidth="1"/>
    <col min="6" max="6" width="15" bestFit="1" customWidth="1"/>
    <col min="7" max="7" width="16.7109375" bestFit="1" customWidth="1"/>
    <col min="8" max="8" width="11.5703125" bestFit="1" customWidth="1"/>
    <col min="9" max="9" width="13.28515625" bestFit="1" customWidth="1"/>
    <col min="10" max="10" width="15.140625" bestFit="1" customWidth="1"/>
    <col min="11" max="11" width="12.42578125" bestFit="1" customWidth="1"/>
    <col min="12" max="12" width="17.5703125" bestFit="1" customWidth="1"/>
    <col min="13" max="13" width="31.28515625" bestFit="1" customWidth="1"/>
    <col min="14" max="14" width="21.140625" bestFit="1" customWidth="1"/>
    <col min="15" max="15" width="16.85546875" bestFit="1" customWidth="1"/>
    <col min="16" max="16" width="22.42578125" bestFit="1" customWidth="1"/>
    <col min="17" max="17" width="12.42578125" bestFit="1" customWidth="1"/>
    <col min="18" max="18" width="50.42578125" bestFit="1" customWidth="1"/>
    <col min="19" max="19" width="31" bestFit="1" customWidth="1"/>
    <col min="20" max="20" width="12.42578125" bestFit="1" customWidth="1"/>
    <col min="21" max="21" width="17.42578125" bestFit="1" customWidth="1"/>
    <col min="22" max="22" width="29.140625" bestFit="1" customWidth="1"/>
    <col min="23" max="23" width="23.5703125" bestFit="1" customWidth="1"/>
    <col min="24" max="24" width="17.42578125" bestFit="1" customWidth="1"/>
    <col min="25" max="25" width="19.28515625" bestFit="1" customWidth="1"/>
    <col min="26" max="26" width="18.140625" bestFit="1" customWidth="1"/>
    <col min="27" max="27" width="12.42578125" bestFit="1" customWidth="1"/>
    <col min="28" max="28" width="16.85546875" bestFit="1" customWidth="1"/>
    <col min="29" max="29" width="32" bestFit="1" customWidth="1"/>
    <col min="30" max="30" width="21.7109375" bestFit="1" customWidth="1"/>
    <col min="31" max="31" width="27.5703125" bestFit="1" customWidth="1"/>
    <col min="32" max="32" width="22.5703125" bestFit="1" customWidth="1"/>
    <col min="33" max="33" width="33.5703125" bestFit="1" customWidth="1"/>
    <col min="34" max="34" width="12.42578125" bestFit="1" customWidth="1"/>
    <col min="35" max="35" width="14.85546875" bestFit="1" customWidth="1"/>
    <col min="36" max="36" width="22.7109375" bestFit="1" customWidth="1"/>
  </cols>
  <sheetData>
    <row r="1" spans="1:36">
      <c r="A1" t="s">
        <v>2946</v>
      </c>
      <c r="B1" t="s">
        <v>2947</v>
      </c>
      <c r="C1" t="s">
        <v>944</v>
      </c>
      <c r="D1" t="s">
        <v>2948</v>
      </c>
      <c r="E1" t="s">
        <v>2949</v>
      </c>
      <c r="F1" t="s">
        <v>2950</v>
      </c>
      <c r="G1" t="s">
        <v>2951</v>
      </c>
      <c r="H1" t="s">
        <v>2952</v>
      </c>
      <c r="I1" t="s">
        <v>2953</v>
      </c>
      <c r="J1" t="s">
        <v>2954</v>
      </c>
      <c r="K1" t="s">
        <v>1100</v>
      </c>
      <c r="L1" t="s">
        <v>2955</v>
      </c>
      <c r="M1" t="s">
        <v>2956</v>
      </c>
      <c r="N1" t="s">
        <v>2957</v>
      </c>
      <c r="O1" t="s">
        <v>2958</v>
      </c>
      <c r="P1" t="s">
        <v>2959</v>
      </c>
      <c r="Q1" t="s">
        <v>1105</v>
      </c>
      <c r="R1" t="s">
        <v>2960</v>
      </c>
      <c r="S1" t="s">
        <v>2961</v>
      </c>
      <c r="T1" t="s">
        <v>1108</v>
      </c>
      <c r="U1" t="s">
        <v>2962</v>
      </c>
      <c r="V1" t="s">
        <v>2963</v>
      </c>
      <c r="W1" t="s">
        <v>2964</v>
      </c>
      <c r="X1" t="s">
        <v>2965</v>
      </c>
      <c r="Y1" t="s">
        <v>2966</v>
      </c>
      <c r="Z1" t="s">
        <v>2967</v>
      </c>
      <c r="AA1" t="s">
        <v>2968</v>
      </c>
      <c r="AB1" t="s">
        <v>2969</v>
      </c>
      <c r="AC1" t="s">
        <v>2970</v>
      </c>
      <c r="AD1" t="s">
        <v>2971</v>
      </c>
      <c r="AE1" t="s">
        <v>2972</v>
      </c>
      <c r="AF1" t="s">
        <v>2973</v>
      </c>
      <c r="AG1" t="s">
        <v>2974</v>
      </c>
      <c r="AH1" t="s">
        <v>2975</v>
      </c>
      <c r="AI1" t="s">
        <v>32</v>
      </c>
      <c r="AJ1" t="s">
        <v>2976</v>
      </c>
    </row>
    <row r="2" spans="1:36">
      <c r="A2" s="139" t="s">
        <v>2977</v>
      </c>
      <c r="B2" s="139" t="s">
        <v>2978</v>
      </c>
      <c r="C2" s="139" t="s">
        <v>2979</v>
      </c>
      <c r="D2" s="139" t="s">
        <v>2980</v>
      </c>
      <c r="E2" s="139" t="s">
        <v>1402</v>
      </c>
      <c r="F2" s="9">
        <v>6</v>
      </c>
      <c r="G2" s="139" t="s">
        <v>2981</v>
      </c>
      <c r="H2" s="139" t="s">
        <v>2982</v>
      </c>
      <c r="I2" s="9">
        <v>78</v>
      </c>
      <c r="J2" s="139" t="s">
        <v>2983</v>
      </c>
      <c r="K2" s="139" t="s">
        <v>2979</v>
      </c>
      <c r="L2" s="139" t="s">
        <v>2984</v>
      </c>
      <c r="M2" s="139" t="s">
        <v>13</v>
      </c>
      <c r="N2" s="139" t="s">
        <v>2985</v>
      </c>
      <c r="O2" s="139" t="s">
        <v>2986</v>
      </c>
      <c r="P2" s="139" t="s">
        <v>2987</v>
      </c>
      <c r="Q2" s="139" t="s">
        <v>2979</v>
      </c>
      <c r="R2" s="139" t="s">
        <v>2987</v>
      </c>
      <c r="S2" s="139" t="s">
        <v>2988</v>
      </c>
      <c r="T2" s="139" t="s">
        <v>2979</v>
      </c>
      <c r="U2" s="139" t="s">
        <v>3</v>
      </c>
      <c r="V2" s="139" t="s">
        <v>4</v>
      </c>
      <c r="W2" s="139" t="s">
        <v>45</v>
      </c>
      <c r="X2" s="139" t="s">
        <v>2989</v>
      </c>
      <c r="Y2" s="139" t="s">
        <v>2984</v>
      </c>
      <c r="Z2" s="139" t="s">
        <v>2990</v>
      </c>
      <c r="AA2" s="139" t="s">
        <v>2979</v>
      </c>
      <c r="AB2" s="139" t="s">
        <v>2991</v>
      </c>
      <c r="AC2" s="139" t="s">
        <v>2992</v>
      </c>
      <c r="AD2" s="139" t="s">
        <v>2993</v>
      </c>
      <c r="AE2" s="139" t="s">
        <v>2994</v>
      </c>
      <c r="AF2" s="139" t="s">
        <v>2995</v>
      </c>
      <c r="AG2" s="139" t="s">
        <v>2996</v>
      </c>
      <c r="AH2" s="139" t="s">
        <v>2979</v>
      </c>
      <c r="AI2" s="139" t="s">
        <v>2997</v>
      </c>
      <c r="AJ2" s="139" t="s">
        <v>920</v>
      </c>
    </row>
    <row r="3" spans="1:36">
      <c r="A3" s="139" t="s">
        <v>2998</v>
      </c>
      <c r="B3" s="139" t="s">
        <v>2999</v>
      </c>
      <c r="C3" s="139" t="s">
        <v>2979</v>
      </c>
      <c r="D3" s="139" t="s">
        <v>3000</v>
      </c>
      <c r="E3" s="139" t="s">
        <v>1156</v>
      </c>
      <c r="F3" s="9">
        <v>13</v>
      </c>
      <c r="G3" s="139" t="s">
        <v>3001</v>
      </c>
      <c r="H3" s="139" t="s">
        <v>3002</v>
      </c>
      <c r="I3" s="9">
        <v>78</v>
      </c>
      <c r="J3" s="139" t="s">
        <v>2983</v>
      </c>
      <c r="K3" s="139" t="s">
        <v>2979</v>
      </c>
      <c r="L3" s="139" t="s">
        <v>3003</v>
      </c>
      <c r="M3" s="139" t="s">
        <v>14</v>
      </c>
      <c r="N3" s="139" t="s">
        <v>2985</v>
      </c>
      <c r="O3" s="139" t="s">
        <v>2986</v>
      </c>
      <c r="P3" s="139" t="s">
        <v>3004</v>
      </c>
      <c r="Q3" s="139" t="s">
        <v>2979</v>
      </c>
      <c r="R3" s="139" t="s">
        <v>3005</v>
      </c>
      <c r="S3" s="139" t="s">
        <v>3006</v>
      </c>
      <c r="T3" s="139" t="s">
        <v>2979</v>
      </c>
      <c r="U3" s="139" t="s">
        <v>5</v>
      </c>
      <c r="V3" s="139" t="s">
        <v>1142</v>
      </c>
      <c r="W3" s="139" t="s">
        <v>45</v>
      </c>
      <c r="X3" s="139" t="s">
        <v>2989</v>
      </c>
      <c r="Y3" s="139" t="s">
        <v>2984</v>
      </c>
      <c r="Z3" s="139" t="s">
        <v>2990</v>
      </c>
      <c r="AA3" s="139" t="s">
        <v>2979</v>
      </c>
      <c r="AB3" s="139" t="s">
        <v>2980</v>
      </c>
      <c r="AC3" s="139" t="s">
        <v>3007</v>
      </c>
      <c r="AD3" s="139" t="s">
        <v>2993</v>
      </c>
      <c r="AE3" s="139" t="s">
        <v>2994</v>
      </c>
      <c r="AF3" s="139" t="s">
        <v>2987</v>
      </c>
      <c r="AG3" s="139" t="s">
        <v>3008</v>
      </c>
      <c r="AH3" s="139" t="s">
        <v>2979</v>
      </c>
      <c r="AI3" s="139" t="s">
        <v>3009</v>
      </c>
      <c r="AJ3" s="139" t="s">
        <v>3010</v>
      </c>
    </row>
    <row r="4" spans="1:36">
      <c r="A4" s="139" t="s">
        <v>3011</v>
      </c>
      <c r="B4" s="139" t="s">
        <v>3012</v>
      </c>
      <c r="C4" s="139" t="s">
        <v>2979</v>
      </c>
      <c r="D4" s="139" t="s">
        <v>3013</v>
      </c>
      <c r="E4" s="139" t="s">
        <v>1167</v>
      </c>
      <c r="F4" s="9">
        <v>4</v>
      </c>
      <c r="G4" s="139" t="s">
        <v>2981</v>
      </c>
      <c r="H4" s="139" t="s">
        <v>2982</v>
      </c>
      <c r="I4" s="9">
        <v>78</v>
      </c>
      <c r="J4" s="139" t="s">
        <v>2983</v>
      </c>
      <c r="K4" s="139" t="s">
        <v>2979</v>
      </c>
      <c r="L4" s="139" t="s">
        <v>3014</v>
      </c>
      <c r="M4" s="139" t="s">
        <v>1154</v>
      </c>
      <c r="N4" s="139" t="s">
        <v>2985</v>
      </c>
      <c r="O4" s="139" t="s">
        <v>2986</v>
      </c>
      <c r="P4" s="139" t="s">
        <v>2987</v>
      </c>
      <c r="Q4" s="139" t="s">
        <v>2979</v>
      </c>
      <c r="R4" s="139" t="s">
        <v>3015</v>
      </c>
      <c r="S4" s="139" t="s">
        <v>3016</v>
      </c>
      <c r="T4" s="139" t="s">
        <v>2979</v>
      </c>
      <c r="U4" s="139" t="s">
        <v>6</v>
      </c>
      <c r="V4" s="139" t="s">
        <v>7</v>
      </c>
      <c r="W4" s="139" t="s">
        <v>45</v>
      </c>
      <c r="X4" s="139" t="s">
        <v>2989</v>
      </c>
      <c r="Y4" s="139" t="s">
        <v>2984</v>
      </c>
      <c r="Z4" s="139" t="s">
        <v>2990</v>
      </c>
      <c r="AA4" s="139" t="s">
        <v>2979</v>
      </c>
      <c r="AB4" s="139" t="s">
        <v>3000</v>
      </c>
      <c r="AC4" s="139" t="s">
        <v>3017</v>
      </c>
      <c r="AD4" s="139" t="s">
        <v>2993</v>
      </c>
      <c r="AE4" s="139" t="s">
        <v>2994</v>
      </c>
      <c r="AF4" s="139" t="s">
        <v>2993</v>
      </c>
      <c r="AG4" s="139" t="s">
        <v>3018</v>
      </c>
      <c r="AH4" s="139" t="s">
        <v>2979</v>
      </c>
      <c r="AI4" s="139" t="s">
        <v>3019</v>
      </c>
      <c r="AJ4" s="139" t="s">
        <v>3020</v>
      </c>
    </row>
    <row r="5" spans="1:36">
      <c r="A5" s="139" t="s">
        <v>3021</v>
      </c>
      <c r="B5" s="139" t="s">
        <v>3022</v>
      </c>
      <c r="C5" s="139" t="s">
        <v>2979</v>
      </c>
      <c r="D5" s="139" t="s">
        <v>3023</v>
      </c>
      <c r="E5" s="139" t="s">
        <v>1249</v>
      </c>
      <c r="F5" s="9">
        <v>16</v>
      </c>
      <c r="G5" s="139" t="s">
        <v>3024</v>
      </c>
      <c r="H5" s="139" t="s">
        <v>3025</v>
      </c>
      <c r="I5" s="9">
        <v>4</v>
      </c>
      <c r="J5" s="139" t="s">
        <v>3026</v>
      </c>
      <c r="K5" s="139" t="s">
        <v>2979</v>
      </c>
      <c r="L5" s="139" t="s">
        <v>3027</v>
      </c>
      <c r="M5" s="139" t="s">
        <v>1165</v>
      </c>
      <c r="N5" s="139" t="s">
        <v>2985</v>
      </c>
      <c r="O5" s="139" t="s">
        <v>2986</v>
      </c>
      <c r="P5" s="139" t="s">
        <v>3015</v>
      </c>
      <c r="Q5" s="139" t="s">
        <v>2979</v>
      </c>
      <c r="R5" s="139" t="s">
        <v>3028</v>
      </c>
      <c r="S5" s="139" t="s">
        <v>3029</v>
      </c>
      <c r="T5" s="139" t="s">
        <v>2979</v>
      </c>
      <c r="U5" s="139" t="s">
        <v>8</v>
      </c>
      <c r="V5" s="139" t="s">
        <v>3030</v>
      </c>
      <c r="W5" s="139" t="s">
        <v>45</v>
      </c>
      <c r="X5" s="139" t="s">
        <v>2989</v>
      </c>
      <c r="Y5" s="139" t="s">
        <v>2984</v>
      </c>
      <c r="Z5" s="139" t="s">
        <v>2990</v>
      </c>
      <c r="AA5" s="139" t="s">
        <v>2979</v>
      </c>
      <c r="AB5" s="139" t="s">
        <v>3013</v>
      </c>
      <c r="AC5" s="139" t="s">
        <v>3031</v>
      </c>
      <c r="AD5" s="139" t="s">
        <v>2993</v>
      </c>
      <c r="AE5" s="139" t="s">
        <v>2994</v>
      </c>
      <c r="AF5" s="139" t="s">
        <v>2993</v>
      </c>
      <c r="AG5" s="139" t="s">
        <v>3018</v>
      </c>
      <c r="AH5" s="139" t="s">
        <v>2979</v>
      </c>
      <c r="AI5" s="139" t="s">
        <v>3032</v>
      </c>
      <c r="AJ5" s="139" t="s">
        <v>3033</v>
      </c>
    </row>
    <row r="6" spans="1:36">
      <c r="A6" s="139" t="s">
        <v>3034</v>
      </c>
      <c r="B6" s="139" t="s">
        <v>3035</v>
      </c>
      <c r="C6" s="139" t="s">
        <v>2979</v>
      </c>
      <c r="D6" s="139" t="s">
        <v>3036</v>
      </c>
      <c r="E6" s="139" t="s">
        <v>1259</v>
      </c>
      <c r="F6" s="9">
        <v>14</v>
      </c>
      <c r="G6" s="139" t="s">
        <v>3001</v>
      </c>
      <c r="H6" s="139" t="s">
        <v>3002</v>
      </c>
      <c r="I6" s="9">
        <v>78</v>
      </c>
      <c r="J6" s="139" t="s">
        <v>2983</v>
      </c>
      <c r="K6" s="139" t="s">
        <v>2979</v>
      </c>
      <c r="L6" s="139" t="s">
        <v>3037</v>
      </c>
      <c r="M6" s="139" t="s">
        <v>1176</v>
      </c>
      <c r="N6" s="139" t="s">
        <v>2985</v>
      </c>
      <c r="O6" s="139" t="s">
        <v>2986</v>
      </c>
      <c r="P6" s="139" t="s">
        <v>3038</v>
      </c>
      <c r="Q6" s="139" t="s">
        <v>2979</v>
      </c>
      <c r="R6" s="139" t="s">
        <v>3004</v>
      </c>
      <c r="S6" s="139" t="s">
        <v>3039</v>
      </c>
      <c r="T6" s="139" t="s">
        <v>2979</v>
      </c>
      <c r="U6" s="139" t="s">
        <v>3040</v>
      </c>
      <c r="V6" s="139" t="s">
        <v>3041</v>
      </c>
      <c r="W6" s="139" t="s">
        <v>45</v>
      </c>
      <c r="X6" s="139" t="s">
        <v>2989</v>
      </c>
      <c r="Y6" s="139" t="s">
        <v>2984</v>
      </c>
      <c r="Z6" s="139" t="s">
        <v>2990</v>
      </c>
      <c r="AA6" s="139" t="s">
        <v>2979</v>
      </c>
      <c r="AB6" s="139" t="s">
        <v>3023</v>
      </c>
      <c r="AC6" s="139" t="s">
        <v>3042</v>
      </c>
      <c r="AD6" s="139" t="s">
        <v>2993</v>
      </c>
      <c r="AE6" s="139" t="s">
        <v>2994</v>
      </c>
      <c r="AF6" s="139" t="s">
        <v>3043</v>
      </c>
      <c r="AG6" s="139" t="s">
        <v>14</v>
      </c>
      <c r="AH6" s="139" t="s">
        <v>2979</v>
      </c>
      <c r="AI6" s="139" t="s">
        <v>3044</v>
      </c>
      <c r="AJ6" s="139" t="s">
        <v>3045</v>
      </c>
    </row>
    <row r="7" spans="1:36">
      <c r="A7" s="139" t="s">
        <v>3046</v>
      </c>
      <c r="B7" s="139" t="s">
        <v>3047</v>
      </c>
      <c r="C7" s="139" t="s">
        <v>2979</v>
      </c>
      <c r="D7" s="139" t="s">
        <v>3048</v>
      </c>
      <c r="E7" s="139" t="s">
        <v>1143</v>
      </c>
      <c r="F7" s="9">
        <v>8</v>
      </c>
      <c r="G7" s="139" t="s">
        <v>2981</v>
      </c>
      <c r="H7" s="139" t="s">
        <v>2982</v>
      </c>
      <c r="I7" s="9">
        <v>78</v>
      </c>
      <c r="J7" s="139" t="s">
        <v>2983</v>
      </c>
      <c r="K7" s="139" t="s">
        <v>2979</v>
      </c>
      <c r="L7" s="139" t="s">
        <v>3049</v>
      </c>
      <c r="M7" s="139" t="s">
        <v>1189</v>
      </c>
      <c r="N7" s="139" t="s">
        <v>3050</v>
      </c>
      <c r="O7" s="139" t="s">
        <v>3005</v>
      </c>
      <c r="P7" s="139" t="s">
        <v>3005</v>
      </c>
      <c r="Q7" s="139" t="s">
        <v>2979</v>
      </c>
      <c r="R7" s="139" t="s">
        <v>3038</v>
      </c>
      <c r="S7" s="139" t="s">
        <v>414</v>
      </c>
      <c r="T7" s="139" t="s">
        <v>2979</v>
      </c>
      <c r="U7" s="139" t="s">
        <v>9</v>
      </c>
      <c r="V7" s="139" t="s">
        <v>3051</v>
      </c>
      <c r="W7" s="139" t="s">
        <v>40</v>
      </c>
      <c r="X7" s="139" t="s">
        <v>41</v>
      </c>
      <c r="Y7" s="139" t="s">
        <v>2984</v>
      </c>
      <c r="Z7" s="139" t="s">
        <v>2990</v>
      </c>
      <c r="AA7" s="139" t="s">
        <v>2979</v>
      </c>
      <c r="AB7" s="139" t="s">
        <v>3036</v>
      </c>
      <c r="AC7" s="139" t="s">
        <v>3052</v>
      </c>
      <c r="AD7" s="139" t="s">
        <v>2993</v>
      </c>
      <c r="AE7" s="139" t="s">
        <v>2994</v>
      </c>
      <c r="AF7" s="139" t="s">
        <v>3015</v>
      </c>
      <c r="AG7" s="139" t="s">
        <v>3053</v>
      </c>
      <c r="AH7" s="139" t="s">
        <v>2979</v>
      </c>
      <c r="AI7" s="139" t="s">
        <v>3054</v>
      </c>
      <c r="AJ7" s="139" t="s">
        <v>3055</v>
      </c>
    </row>
    <row r="8" spans="1:36">
      <c r="A8" s="139" t="s">
        <v>3056</v>
      </c>
      <c r="B8" s="139" t="s">
        <v>3057</v>
      </c>
      <c r="C8" s="139"/>
      <c r="D8" s="139" t="s">
        <v>3058</v>
      </c>
      <c r="E8" s="139" t="s">
        <v>1409</v>
      </c>
      <c r="F8" s="9">
        <v>33</v>
      </c>
      <c r="G8" s="139" t="s">
        <v>3024</v>
      </c>
      <c r="H8" s="139" t="s">
        <v>3025</v>
      </c>
      <c r="I8" s="9">
        <v>78</v>
      </c>
      <c r="J8" s="139" t="s">
        <v>2983</v>
      </c>
      <c r="K8" s="139"/>
      <c r="L8" s="139" t="s">
        <v>3059</v>
      </c>
      <c r="M8" s="139" t="s">
        <v>1202</v>
      </c>
      <c r="N8" s="139" t="s">
        <v>3050</v>
      </c>
      <c r="O8" s="139" t="s">
        <v>3005</v>
      </c>
      <c r="P8" s="139" t="s">
        <v>3005</v>
      </c>
      <c r="Q8" s="139"/>
      <c r="R8" s="139" t="s">
        <v>394</v>
      </c>
      <c r="S8" s="139" t="s">
        <v>394</v>
      </c>
      <c r="T8" s="139"/>
      <c r="U8" s="139" t="s">
        <v>10</v>
      </c>
      <c r="V8" s="139" t="s">
        <v>3060</v>
      </c>
      <c r="W8" s="139" t="s">
        <v>40</v>
      </c>
      <c r="X8" s="139" t="s">
        <v>41</v>
      </c>
      <c r="Y8" s="139" t="s">
        <v>2984</v>
      </c>
      <c r="Z8" s="139" t="s">
        <v>2990</v>
      </c>
      <c r="AA8" s="139"/>
      <c r="AB8" s="139" t="s">
        <v>3048</v>
      </c>
      <c r="AC8" s="139" t="s">
        <v>3061</v>
      </c>
      <c r="AD8" s="139" t="s">
        <v>2993</v>
      </c>
      <c r="AE8" s="139" t="s">
        <v>2994</v>
      </c>
      <c r="AF8" s="139" t="s">
        <v>3062</v>
      </c>
      <c r="AG8" s="139" t="s">
        <v>3063</v>
      </c>
      <c r="AH8" s="139"/>
      <c r="AI8" s="139" t="s">
        <v>3064</v>
      </c>
      <c r="AJ8" s="139" t="s">
        <v>36</v>
      </c>
    </row>
    <row r="9" spans="1:36">
      <c r="A9" s="139" t="s">
        <v>3065</v>
      </c>
      <c r="B9" s="139" t="s">
        <v>3066</v>
      </c>
      <c r="C9" s="139" t="s">
        <v>2979</v>
      </c>
      <c r="D9" s="139" t="s">
        <v>3067</v>
      </c>
      <c r="E9" s="139" t="s">
        <v>1239</v>
      </c>
      <c r="F9" s="9">
        <v>29</v>
      </c>
      <c r="G9" s="139" t="s">
        <v>3024</v>
      </c>
      <c r="H9" s="139" t="s">
        <v>3025</v>
      </c>
      <c r="I9" s="9">
        <v>78</v>
      </c>
      <c r="J9" s="139" t="s">
        <v>2983</v>
      </c>
      <c r="K9" s="139" t="s">
        <v>2979</v>
      </c>
      <c r="L9" s="139" t="s">
        <v>3068</v>
      </c>
      <c r="M9" s="139" t="s">
        <v>1215</v>
      </c>
      <c r="N9" s="139" t="s">
        <v>3050</v>
      </c>
      <c r="O9" s="139" t="s">
        <v>3005</v>
      </c>
      <c r="P9" s="139" t="s">
        <v>3005</v>
      </c>
      <c r="Q9" s="139" t="s">
        <v>2979</v>
      </c>
      <c r="R9" s="139"/>
      <c r="S9" s="139"/>
      <c r="T9" s="139" t="s">
        <v>2979</v>
      </c>
      <c r="U9" s="139" t="s">
        <v>11</v>
      </c>
      <c r="V9" s="139" t="s">
        <v>3069</v>
      </c>
      <c r="W9" s="139" t="s">
        <v>40</v>
      </c>
      <c r="X9" s="139" t="s">
        <v>41</v>
      </c>
      <c r="Y9" s="139" t="s">
        <v>2984</v>
      </c>
      <c r="Z9" s="139" t="s">
        <v>2990</v>
      </c>
      <c r="AA9" s="139" t="s">
        <v>2979</v>
      </c>
      <c r="AB9" s="139" t="s">
        <v>3070</v>
      </c>
      <c r="AC9" s="139" t="s">
        <v>3071</v>
      </c>
      <c r="AD9" s="139" t="s">
        <v>2993</v>
      </c>
      <c r="AE9" s="139" t="s">
        <v>2994</v>
      </c>
      <c r="AF9" s="139" t="s">
        <v>3072</v>
      </c>
      <c r="AG9" s="139" t="s">
        <v>3073</v>
      </c>
      <c r="AH9" s="139" t="s">
        <v>2979</v>
      </c>
      <c r="AI9" s="139" t="s">
        <v>3074</v>
      </c>
      <c r="AJ9" s="139" t="s">
        <v>1193</v>
      </c>
    </row>
    <row r="10" spans="1:36">
      <c r="A10" s="139" t="s">
        <v>3075</v>
      </c>
      <c r="B10" s="139" t="s">
        <v>3076</v>
      </c>
      <c r="C10" s="139" t="s">
        <v>2979</v>
      </c>
      <c r="D10" s="139" t="s">
        <v>3077</v>
      </c>
      <c r="E10" s="139" t="s">
        <v>1217</v>
      </c>
      <c r="F10" s="9">
        <v>35</v>
      </c>
      <c r="G10" s="139" t="s">
        <v>2981</v>
      </c>
      <c r="H10" s="139" t="s">
        <v>2982</v>
      </c>
      <c r="I10" s="9">
        <v>78</v>
      </c>
      <c r="J10" s="139" t="s">
        <v>2983</v>
      </c>
      <c r="K10" s="139" t="s">
        <v>2979</v>
      </c>
      <c r="L10" s="139" t="s">
        <v>2990</v>
      </c>
      <c r="M10" s="139" t="s">
        <v>1225</v>
      </c>
      <c r="N10" s="139" t="s">
        <v>3050</v>
      </c>
      <c r="O10" s="139" t="s">
        <v>3005</v>
      </c>
      <c r="P10" s="139" t="s">
        <v>3005</v>
      </c>
      <c r="Q10" s="139" t="s">
        <v>2979</v>
      </c>
      <c r="R10" s="139"/>
      <c r="S10" s="139"/>
      <c r="T10" s="139" t="s">
        <v>2979</v>
      </c>
      <c r="U10" s="139" t="s">
        <v>3078</v>
      </c>
      <c r="V10" s="139" t="s">
        <v>3079</v>
      </c>
      <c r="W10" s="139" t="s">
        <v>40</v>
      </c>
      <c r="X10" s="139" t="s">
        <v>41</v>
      </c>
      <c r="Y10" s="139" t="s">
        <v>2984</v>
      </c>
      <c r="Z10" s="139" t="s">
        <v>2990</v>
      </c>
      <c r="AA10" s="139" t="s">
        <v>2979</v>
      </c>
      <c r="AB10" s="139" t="s">
        <v>3080</v>
      </c>
      <c r="AC10" s="139" t="s">
        <v>3081</v>
      </c>
      <c r="AD10" s="139" t="s">
        <v>2993</v>
      </c>
      <c r="AE10" s="139" t="s">
        <v>2994</v>
      </c>
      <c r="AF10" s="139" t="s">
        <v>3072</v>
      </c>
      <c r="AG10" s="139" t="s">
        <v>3073</v>
      </c>
      <c r="AH10" s="139" t="s">
        <v>2979</v>
      </c>
      <c r="AI10" s="139" t="s">
        <v>3082</v>
      </c>
      <c r="AJ10" s="139" t="s">
        <v>1205</v>
      </c>
    </row>
    <row r="11" spans="1:36">
      <c r="A11" s="139" t="s">
        <v>3083</v>
      </c>
      <c r="B11" s="139" t="s">
        <v>3084</v>
      </c>
      <c r="C11" s="139" t="s">
        <v>2979</v>
      </c>
      <c r="D11" s="139" t="s">
        <v>3070</v>
      </c>
      <c r="E11" s="139" t="s">
        <v>1204</v>
      </c>
      <c r="F11" s="9">
        <v>24</v>
      </c>
      <c r="G11" s="139" t="s">
        <v>3024</v>
      </c>
      <c r="H11" s="139" t="s">
        <v>3025</v>
      </c>
      <c r="I11" s="9">
        <v>10</v>
      </c>
      <c r="J11" s="139" t="s">
        <v>3085</v>
      </c>
      <c r="K11" s="139" t="s">
        <v>2979</v>
      </c>
      <c r="L11" s="139" t="s">
        <v>3086</v>
      </c>
      <c r="M11" s="139" t="s">
        <v>1237</v>
      </c>
      <c r="N11" s="139" t="s">
        <v>3087</v>
      </c>
      <c r="O11" s="139" t="s">
        <v>3088</v>
      </c>
      <c r="P11" s="139" t="s">
        <v>394</v>
      </c>
      <c r="Q11" s="139" t="s">
        <v>2979</v>
      </c>
      <c r="R11" s="139"/>
      <c r="S11" s="139"/>
      <c r="T11" s="139" t="s">
        <v>2979</v>
      </c>
      <c r="U11" s="139" t="s">
        <v>3021</v>
      </c>
      <c r="V11" s="139" t="s">
        <v>1235</v>
      </c>
      <c r="W11" s="139" t="s">
        <v>45</v>
      </c>
      <c r="X11" s="139" t="s">
        <v>2989</v>
      </c>
      <c r="Y11" s="139" t="s">
        <v>2984</v>
      </c>
      <c r="Z11" s="139" t="s">
        <v>2990</v>
      </c>
      <c r="AA11" s="139" t="s">
        <v>2979</v>
      </c>
      <c r="AB11" s="139" t="s">
        <v>3089</v>
      </c>
      <c r="AC11" s="139" t="s">
        <v>3090</v>
      </c>
      <c r="AD11" s="139" t="s">
        <v>2993</v>
      </c>
      <c r="AE11" s="139" t="s">
        <v>2994</v>
      </c>
      <c r="AF11" s="139" t="s">
        <v>2995</v>
      </c>
      <c r="AG11" s="139" t="s">
        <v>3091</v>
      </c>
      <c r="AH11" s="139" t="s">
        <v>2979</v>
      </c>
      <c r="AI11" s="139"/>
      <c r="AJ11" s="139"/>
    </row>
    <row r="12" spans="1:36">
      <c r="A12" s="139"/>
      <c r="B12" s="139"/>
      <c r="C12" s="139"/>
      <c r="D12" s="139" t="s">
        <v>3092</v>
      </c>
      <c r="E12" s="139" t="s">
        <v>3093</v>
      </c>
      <c r="F12" s="9">
        <v>19</v>
      </c>
      <c r="G12" s="139" t="s">
        <v>3024</v>
      </c>
      <c r="H12" s="139" t="s">
        <v>3025</v>
      </c>
      <c r="I12" s="9">
        <v>76</v>
      </c>
      <c r="J12" s="139" t="s">
        <v>3094</v>
      </c>
      <c r="K12" s="139"/>
      <c r="L12" s="139" t="s">
        <v>3095</v>
      </c>
      <c r="M12" s="139" t="s">
        <v>3096</v>
      </c>
      <c r="N12" s="139" t="s">
        <v>3087</v>
      </c>
      <c r="O12" s="139" t="s">
        <v>3088</v>
      </c>
      <c r="P12" s="139" t="s">
        <v>394</v>
      </c>
      <c r="Q12" s="139"/>
      <c r="R12" s="139" t="s">
        <v>3097</v>
      </c>
      <c r="S12" s="139"/>
      <c r="T12" s="139"/>
      <c r="U12" s="139" t="s">
        <v>3098</v>
      </c>
      <c r="V12" s="139" t="s">
        <v>3099</v>
      </c>
      <c r="W12" s="139" t="s">
        <v>420</v>
      </c>
      <c r="X12" s="139" t="s">
        <v>419</v>
      </c>
      <c r="Y12" s="139" t="s">
        <v>3086</v>
      </c>
      <c r="Z12" s="139" t="s">
        <v>3086</v>
      </c>
      <c r="AA12" s="139"/>
      <c r="AB12" s="139" t="s">
        <v>3100</v>
      </c>
      <c r="AC12" s="139" t="s">
        <v>3101</v>
      </c>
      <c r="AD12" s="139" t="s">
        <v>2993</v>
      </c>
      <c r="AE12" s="139" t="s">
        <v>2994</v>
      </c>
      <c r="AF12" s="139" t="s">
        <v>2995</v>
      </c>
      <c r="AG12" s="139" t="s">
        <v>3091</v>
      </c>
      <c r="AH12" s="139"/>
      <c r="AI12" s="139"/>
      <c r="AJ12" s="139"/>
    </row>
    <row r="13" spans="1:36">
      <c r="A13" s="139"/>
      <c r="B13" s="139"/>
      <c r="C13" s="139"/>
      <c r="D13" s="139" t="s">
        <v>3102</v>
      </c>
      <c r="E13" s="139" t="s">
        <v>3103</v>
      </c>
      <c r="F13" s="9">
        <v>21</v>
      </c>
      <c r="G13" s="139" t="s">
        <v>3024</v>
      </c>
      <c r="H13" s="139" t="s">
        <v>3025</v>
      </c>
      <c r="I13" s="9">
        <v>76</v>
      </c>
      <c r="J13" s="139" t="s">
        <v>3094</v>
      </c>
      <c r="K13" s="139"/>
      <c r="L13" s="139" t="s">
        <v>3104</v>
      </c>
      <c r="M13" s="139" t="s">
        <v>3105</v>
      </c>
      <c r="N13" s="139" t="s">
        <v>3087</v>
      </c>
      <c r="O13" s="139" t="s">
        <v>3088</v>
      </c>
      <c r="P13" s="139" t="s">
        <v>394</v>
      </c>
      <c r="Q13" s="139"/>
      <c r="R13" s="139" t="s">
        <v>3106</v>
      </c>
      <c r="S13" s="139"/>
      <c r="T13" s="139"/>
      <c r="U13" s="139" t="s">
        <v>3107</v>
      </c>
      <c r="V13" s="139" t="s">
        <v>1280</v>
      </c>
      <c r="W13" s="139" t="s">
        <v>420</v>
      </c>
      <c r="X13" s="139" t="s">
        <v>419</v>
      </c>
      <c r="Y13" s="139" t="s">
        <v>3086</v>
      </c>
      <c r="Z13" s="139" t="s">
        <v>3086</v>
      </c>
      <c r="AA13" s="139"/>
      <c r="AB13" s="139" t="s">
        <v>3108</v>
      </c>
      <c r="AC13" s="139" t="s">
        <v>3109</v>
      </c>
      <c r="AD13" s="139" t="s">
        <v>2987</v>
      </c>
      <c r="AE13" s="139" t="s">
        <v>3110</v>
      </c>
      <c r="AF13" s="139" t="s">
        <v>3072</v>
      </c>
      <c r="AG13" s="139" t="s">
        <v>3111</v>
      </c>
      <c r="AH13" s="139"/>
      <c r="AI13" s="139"/>
      <c r="AJ13" s="139"/>
    </row>
    <row r="14" spans="1:36">
      <c r="A14" s="139"/>
      <c r="B14" s="139"/>
      <c r="C14" s="139"/>
      <c r="D14" s="139" t="s">
        <v>3112</v>
      </c>
      <c r="E14" s="139" t="s">
        <v>905</v>
      </c>
      <c r="F14" s="9">
        <v>12</v>
      </c>
      <c r="G14" s="139" t="s">
        <v>3001</v>
      </c>
      <c r="H14" s="139" t="s">
        <v>3002</v>
      </c>
      <c r="I14" s="9">
        <v>14</v>
      </c>
      <c r="J14" s="139" t="s">
        <v>3113</v>
      </c>
      <c r="K14" s="139"/>
      <c r="L14" s="139" t="s">
        <v>3114</v>
      </c>
      <c r="M14" s="139" t="s">
        <v>1269</v>
      </c>
      <c r="N14" s="139" t="s">
        <v>3087</v>
      </c>
      <c r="O14" s="139" t="s">
        <v>3088</v>
      </c>
      <c r="P14" s="139" t="s">
        <v>394</v>
      </c>
      <c r="Q14" s="139"/>
      <c r="R14" s="139"/>
      <c r="S14" s="139"/>
      <c r="T14" s="139"/>
      <c r="U14" s="139" t="s">
        <v>3115</v>
      </c>
      <c r="V14" s="139" t="s">
        <v>3116</v>
      </c>
      <c r="W14" s="139" t="s">
        <v>420</v>
      </c>
      <c r="X14" s="139" t="s">
        <v>419</v>
      </c>
      <c r="Y14" s="139" t="s">
        <v>3095</v>
      </c>
      <c r="Z14" s="139" t="s">
        <v>3104</v>
      </c>
      <c r="AA14" s="139"/>
      <c r="AB14" s="139" t="s">
        <v>3117</v>
      </c>
      <c r="AC14" s="139" t="s">
        <v>3118</v>
      </c>
      <c r="AD14" s="139" t="s">
        <v>2987</v>
      </c>
      <c r="AE14" s="139" t="s">
        <v>3110</v>
      </c>
      <c r="AF14" s="139" t="s">
        <v>3072</v>
      </c>
      <c r="AG14" s="139" t="s">
        <v>3111</v>
      </c>
      <c r="AH14" s="139"/>
      <c r="AI14" s="139"/>
      <c r="AJ14" s="139"/>
    </row>
    <row r="15" spans="1:36">
      <c r="A15" s="139"/>
      <c r="B15" s="139"/>
      <c r="C15" s="139"/>
      <c r="D15" s="139" t="s">
        <v>3080</v>
      </c>
      <c r="E15" s="139" t="s">
        <v>1353</v>
      </c>
      <c r="F15" s="9">
        <v>5</v>
      </c>
      <c r="G15" s="139" t="s">
        <v>2981</v>
      </c>
      <c r="H15" s="139" t="s">
        <v>2982</v>
      </c>
      <c r="I15" s="9">
        <v>78</v>
      </c>
      <c r="J15" s="139" t="s">
        <v>3119</v>
      </c>
      <c r="K15" s="139"/>
      <c r="L15" s="139" t="s">
        <v>3120</v>
      </c>
      <c r="M15" s="139" t="s">
        <v>1294</v>
      </c>
      <c r="N15" s="139" t="s">
        <v>3121</v>
      </c>
      <c r="O15" s="139" t="s">
        <v>3122</v>
      </c>
      <c r="P15" s="139" t="s">
        <v>3005</v>
      </c>
      <c r="Q15" s="139"/>
      <c r="R15" s="139"/>
      <c r="S15" s="139"/>
      <c r="T15" s="139"/>
      <c r="U15" s="139" t="s">
        <v>3123</v>
      </c>
      <c r="V15" s="139" t="s">
        <v>3124</v>
      </c>
      <c r="W15" s="139" t="s">
        <v>420</v>
      </c>
      <c r="X15" s="139" t="s">
        <v>419</v>
      </c>
      <c r="Y15" s="139" t="s">
        <v>3095</v>
      </c>
      <c r="Z15" s="139" t="s">
        <v>3104</v>
      </c>
      <c r="AA15" s="139"/>
      <c r="AB15" s="139" t="s">
        <v>3125</v>
      </c>
      <c r="AC15" s="139" t="s">
        <v>1310</v>
      </c>
      <c r="AD15" s="139" t="s">
        <v>2987</v>
      </c>
      <c r="AE15" s="139" t="s">
        <v>3110</v>
      </c>
      <c r="AF15" s="139" t="s">
        <v>3072</v>
      </c>
      <c r="AG15" s="139" t="s">
        <v>3126</v>
      </c>
      <c r="AH15" s="139"/>
      <c r="AI15" s="139"/>
      <c r="AJ15" s="139"/>
    </row>
    <row r="16" spans="1:36">
      <c r="A16" s="139"/>
      <c r="B16" s="139"/>
      <c r="C16" s="139"/>
      <c r="D16" s="139" t="s">
        <v>3127</v>
      </c>
      <c r="E16" s="139" t="s">
        <v>1133</v>
      </c>
      <c r="F16" s="9">
        <v>3</v>
      </c>
      <c r="G16" s="139" t="s">
        <v>2981</v>
      </c>
      <c r="H16" s="139" t="s">
        <v>2982</v>
      </c>
      <c r="I16" s="9">
        <v>78</v>
      </c>
      <c r="J16" s="139" t="s">
        <v>3128</v>
      </c>
      <c r="K16" s="139"/>
      <c r="L16" s="139" t="s">
        <v>3129</v>
      </c>
      <c r="M16" s="139" t="s">
        <v>1303</v>
      </c>
      <c r="N16" s="139" t="s">
        <v>3121</v>
      </c>
      <c r="O16" s="139" t="s">
        <v>3122</v>
      </c>
      <c r="P16" s="139" t="s">
        <v>3005</v>
      </c>
      <c r="Q16" s="139"/>
      <c r="R16" s="139"/>
      <c r="S16" s="139"/>
      <c r="T16" s="139"/>
      <c r="U16" s="139" t="s">
        <v>2981</v>
      </c>
      <c r="V16" s="139" t="s">
        <v>3130</v>
      </c>
      <c r="W16" s="139" t="s">
        <v>420</v>
      </c>
      <c r="X16" s="139" t="s">
        <v>419</v>
      </c>
      <c r="Y16" s="139" t="s">
        <v>3095</v>
      </c>
      <c r="Z16" s="139" t="s">
        <v>3104</v>
      </c>
      <c r="AA16" s="139"/>
      <c r="AB16" s="139" t="s">
        <v>3131</v>
      </c>
      <c r="AC16" s="139" t="s">
        <v>3132</v>
      </c>
      <c r="AD16" s="139" t="s">
        <v>2987</v>
      </c>
      <c r="AE16" s="139" t="s">
        <v>3110</v>
      </c>
      <c r="AF16" s="139" t="s">
        <v>3072</v>
      </c>
      <c r="AG16" s="139" t="s">
        <v>3126</v>
      </c>
      <c r="AH16" s="139"/>
      <c r="AI16" s="139"/>
      <c r="AJ16" s="139"/>
    </row>
    <row r="17" spans="1:36">
      <c r="A17" s="139"/>
      <c r="B17" s="139"/>
      <c r="C17" s="139"/>
      <c r="D17" s="139" t="s">
        <v>3133</v>
      </c>
      <c r="E17" s="139" t="s">
        <v>1227</v>
      </c>
      <c r="F17" s="9">
        <v>2</v>
      </c>
      <c r="G17" s="139" t="s">
        <v>2981</v>
      </c>
      <c r="H17" s="139" t="s">
        <v>2982</v>
      </c>
      <c r="I17" s="9">
        <v>17</v>
      </c>
      <c r="J17" s="139" t="s">
        <v>3134</v>
      </c>
      <c r="K17" s="139"/>
      <c r="L17" s="139" t="s">
        <v>3135</v>
      </c>
      <c r="M17" s="139" t="s">
        <v>1313</v>
      </c>
      <c r="N17" s="139" t="s">
        <v>3121</v>
      </c>
      <c r="O17" s="139" t="s">
        <v>3122</v>
      </c>
      <c r="P17" s="139" t="s">
        <v>3005</v>
      </c>
      <c r="Q17" s="139"/>
      <c r="R17" s="139"/>
      <c r="S17" s="139"/>
      <c r="T17" s="139"/>
      <c r="U17" s="139" t="s">
        <v>3136</v>
      </c>
      <c r="V17" s="139" t="s">
        <v>3137</v>
      </c>
      <c r="W17" s="139" t="s">
        <v>420</v>
      </c>
      <c r="X17" s="139" t="s">
        <v>419</v>
      </c>
      <c r="Y17" s="139" t="s">
        <v>3114</v>
      </c>
      <c r="Z17" s="139" t="s">
        <v>3114</v>
      </c>
      <c r="AA17" s="139"/>
      <c r="AB17" s="139" t="s">
        <v>3138</v>
      </c>
      <c r="AC17" s="139" t="s">
        <v>1332</v>
      </c>
      <c r="AD17" s="139" t="s">
        <v>2987</v>
      </c>
      <c r="AE17" s="139" t="s">
        <v>3110</v>
      </c>
      <c r="AF17" s="139" t="s">
        <v>3072</v>
      </c>
      <c r="AG17" s="139" t="s">
        <v>3126</v>
      </c>
      <c r="AH17" s="139"/>
      <c r="AI17" s="139"/>
      <c r="AJ17" s="139"/>
    </row>
    <row r="18" spans="1:36">
      <c r="A18" s="139"/>
      <c r="B18" s="139"/>
      <c r="C18" s="139"/>
      <c r="D18" s="139" t="s">
        <v>3089</v>
      </c>
      <c r="E18" s="139" t="s">
        <v>1271</v>
      </c>
      <c r="F18" s="9">
        <v>7</v>
      </c>
      <c r="G18" s="139" t="s">
        <v>2981</v>
      </c>
      <c r="H18" s="139" t="s">
        <v>2982</v>
      </c>
      <c r="I18" s="9">
        <v>78</v>
      </c>
      <c r="J18" s="139" t="s">
        <v>2983</v>
      </c>
      <c r="K18" s="139"/>
      <c r="L18" s="139" t="s">
        <v>3139</v>
      </c>
      <c r="M18" s="139" t="s">
        <v>1324</v>
      </c>
      <c r="N18" s="139" t="s">
        <v>3121</v>
      </c>
      <c r="O18" s="139" t="s">
        <v>3122</v>
      </c>
      <c r="P18" s="139" t="s">
        <v>3005</v>
      </c>
      <c r="Q18" s="139"/>
      <c r="R18" s="139"/>
      <c r="S18" s="139"/>
      <c r="T18" s="139"/>
      <c r="U18" s="139" t="s">
        <v>3140</v>
      </c>
      <c r="V18" s="139" t="s">
        <v>3141</v>
      </c>
      <c r="W18" s="139" t="s">
        <v>420</v>
      </c>
      <c r="X18" s="139" t="s">
        <v>419</v>
      </c>
      <c r="Y18" s="139" t="s">
        <v>3114</v>
      </c>
      <c r="Z18" s="139" t="s">
        <v>3114</v>
      </c>
      <c r="AA18" s="139"/>
      <c r="AB18" s="139" t="s">
        <v>3142</v>
      </c>
      <c r="AC18" s="139" t="s">
        <v>1341</v>
      </c>
      <c r="AD18" s="139" t="s">
        <v>2987</v>
      </c>
      <c r="AE18" s="139" t="s">
        <v>3110</v>
      </c>
      <c r="AF18" s="139" t="s">
        <v>3072</v>
      </c>
      <c r="AG18" s="139" t="s">
        <v>3126</v>
      </c>
      <c r="AH18" s="139"/>
      <c r="AI18" s="139"/>
      <c r="AJ18" s="139"/>
    </row>
    <row r="19" spans="1:36">
      <c r="A19" s="139"/>
      <c r="B19" s="139"/>
      <c r="C19" s="139"/>
      <c r="D19" s="139" t="s">
        <v>3100</v>
      </c>
      <c r="E19" s="139" t="s">
        <v>3143</v>
      </c>
      <c r="F19" s="9">
        <v>22</v>
      </c>
      <c r="G19" s="139" t="s">
        <v>3024</v>
      </c>
      <c r="H19" s="139" t="s">
        <v>3025</v>
      </c>
      <c r="I19" s="9">
        <v>76</v>
      </c>
      <c r="J19" s="139" t="s">
        <v>3094</v>
      </c>
      <c r="K19" s="139"/>
      <c r="L19" s="139"/>
      <c r="M19" s="139"/>
      <c r="N19" s="139"/>
      <c r="O19" s="139"/>
      <c r="P19" s="139"/>
      <c r="Q19" s="139"/>
      <c r="R19" s="139"/>
      <c r="S19" s="139"/>
      <c r="T19" s="139"/>
      <c r="U19" s="139" t="s">
        <v>3144</v>
      </c>
      <c r="V19" s="139" t="s">
        <v>3145</v>
      </c>
      <c r="W19" s="139" t="s">
        <v>420</v>
      </c>
      <c r="X19" s="139" t="s">
        <v>419</v>
      </c>
      <c r="Y19" s="139" t="s">
        <v>3114</v>
      </c>
      <c r="Z19" s="139" t="s">
        <v>3114</v>
      </c>
      <c r="AA19" s="139"/>
      <c r="AB19" s="139" t="s">
        <v>3146</v>
      </c>
      <c r="AC19" s="139" t="s">
        <v>1349</v>
      </c>
      <c r="AD19" s="139" t="s">
        <v>2987</v>
      </c>
      <c r="AE19" s="139" t="s">
        <v>3110</v>
      </c>
      <c r="AF19" s="139" t="s">
        <v>3072</v>
      </c>
      <c r="AG19" s="139" t="s">
        <v>3126</v>
      </c>
      <c r="AH19" s="139"/>
      <c r="AI19" s="139"/>
      <c r="AJ19" s="139"/>
    </row>
    <row r="20" spans="1:36">
      <c r="A20" s="139"/>
      <c r="B20" s="139"/>
      <c r="C20" s="139"/>
      <c r="D20" s="139" t="s">
        <v>3108</v>
      </c>
      <c r="E20" s="139" t="s">
        <v>1178</v>
      </c>
      <c r="F20" s="9">
        <v>17</v>
      </c>
      <c r="G20" s="139" t="s">
        <v>3024</v>
      </c>
      <c r="H20" s="139" t="s">
        <v>3025</v>
      </c>
      <c r="I20" s="9">
        <v>4</v>
      </c>
      <c r="J20" s="139" t="s">
        <v>3147</v>
      </c>
      <c r="K20" s="139"/>
      <c r="L20" s="139"/>
      <c r="M20" s="139"/>
      <c r="N20" s="139"/>
      <c r="O20" s="139"/>
      <c r="P20" s="139"/>
      <c r="Q20" s="139"/>
      <c r="R20" s="139"/>
      <c r="S20" s="139"/>
      <c r="T20" s="139"/>
      <c r="U20" s="139" t="s">
        <v>3148</v>
      </c>
      <c r="V20" s="139" t="s">
        <v>3149</v>
      </c>
      <c r="W20" s="139" t="s">
        <v>420</v>
      </c>
      <c r="X20" s="139" t="s">
        <v>419</v>
      </c>
      <c r="Y20" s="139" t="s">
        <v>3114</v>
      </c>
      <c r="Z20" s="139" t="s">
        <v>3114</v>
      </c>
      <c r="AA20" s="139"/>
      <c r="AB20" s="139" t="s">
        <v>3150</v>
      </c>
      <c r="AC20" s="139" t="s">
        <v>3151</v>
      </c>
      <c r="AD20" s="139" t="s">
        <v>2987</v>
      </c>
      <c r="AE20" s="139" t="s">
        <v>3110</v>
      </c>
      <c r="AF20" s="139" t="s">
        <v>3072</v>
      </c>
      <c r="AG20" s="139" t="s">
        <v>3126</v>
      </c>
      <c r="AH20" s="139"/>
      <c r="AI20" s="139"/>
      <c r="AJ20" s="139"/>
    </row>
    <row r="21" spans="1:36">
      <c r="A21" s="139"/>
      <c r="B21" s="139"/>
      <c r="C21" s="139"/>
      <c r="D21" s="139" t="s">
        <v>3117</v>
      </c>
      <c r="E21" s="139" t="s">
        <v>906</v>
      </c>
      <c r="F21" s="9">
        <v>18</v>
      </c>
      <c r="G21" s="139" t="s">
        <v>3024</v>
      </c>
      <c r="H21" s="139" t="s">
        <v>3025</v>
      </c>
      <c r="I21" s="9">
        <v>21</v>
      </c>
      <c r="J21" s="139" t="s">
        <v>3152</v>
      </c>
      <c r="K21" s="139"/>
      <c r="L21" s="139"/>
      <c r="M21" s="139"/>
      <c r="N21" s="139"/>
      <c r="O21" s="139"/>
      <c r="P21" s="139"/>
      <c r="Q21" s="139"/>
      <c r="R21" s="139"/>
      <c r="S21" s="139"/>
      <c r="T21" s="139"/>
      <c r="U21" s="139" t="s">
        <v>3153</v>
      </c>
      <c r="V21" s="139" t="s">
        <v>1357</v>
      </c>
      <c r="W21" s="139" t="s">
        <v>3154</v>
      </c>
      <c r="X21" s="139" t="s">
        <v>3155</v>
      </c>
      <c r="Y21" s="139" t="s">
        <v>3120</v>
      </c>
      <c r="Z21" s="139" t="s">
        <v>3120</v>
      </c>
      <c r="AA21" s="139"/>
      <c r="AB21" s="139" t="s">
        <v>3156</v>
      </c>
      <c r="AC21" s="139" t="s">
        <v>3157</v>
      </c>
      <c r="AD21" s="139" t="s">
        <v>2987</v>
      </c>
      <c r="AE21" s="139" t="s">
        <v>3110</v>
      </c>
      <c r="AF21" s="139" t="s">
        <v>3072</v>
      </c>
      <c r="AG21" s="139" t="s">
        <v>3126</v>
      </c>
      <c r="AH21" s="139"/>
      <c r="AI21" s="139"/>
      <c r="AJ21" s="139"/>
    </row>
    <row r="22" spans="1:36">
      <c r="A22" s="139"/>
      <c r="B22" s="139"/>
      <c r="C22" s="139"/>
      <c r="D22" s="139" t="s">
        <v>3125</v>
      </c>
      <c r="E22" s="139" t="s">
        <v>1395</v>
      </c>
      <c r="F22" s="9">
        <v>15</v>
      </c>
      <c r="G22" s="139" t="s">
        <v>3001</v>
      </c>
      <c r="H22" s="139" t="s">
        <v>3002</v>
      </c>
      <c r="I22" s="9">
        <v>78</v>
      </c>
      <c r="J22" s="139" t="s">
        <v>2983</v>
      </c>
      <c r="K22" s="139"/>
      <c r="L22" s="139"/>
      <c r="M22" s="139"/>
      <c r="N22" s="139"/>
      <c r="O22" s="139"/>
      <c r="P22" s="139"/>
      <c r="Q22" s="139"/>
      <c r="R22" s="139"/>
      <c r="S22" s="139"/>
      <c r="T22" s="139"/>
      <c r="U22" s="139" t="s">
        <v>3158</v>
      </c>
      <c r="V22" s="139" t="s">
        <v>1367</v>
      </c>
      <c r="W22" s="139" t="s">
        <v>3154</v>
      </c>
      <c r="X22" s="139" t="s">
        <v>3155</v>
      </c>
      <c r="Y22" s="139" t="s">
        <v>3120</v>
      </c>
      <c r="Z22" s="139" t="s">
        <v>3120</v>
      </c>
      <c r="AA22" s="139"/>
      <c r="AB22" s="139" t="s">
        <v>3159</v>
      </c>
      <c r="AC22" s="139" t="s">
        <v>1375</v>
      </c>
      <c r="AD22" s="139" t="s">
        <v>2987</v>
      </c>
      <c r="AE22" s="139" t="s">
        <v>3110</v>
      </c>
      <c r="AF22" s="139" t="s">
        <v>3072</v>
      </c>
      <c r="AG22" s="139" t="s">
        <v>3126</v>
      </c>
      <c r="AH22" s="139"/>
      <c r="AI22" s="139"/>
      <c r="AJ22" s="139"/>
    </row>
    <row r="23" spans="1:36">
      <c r="A23" s="139"/>
      <c r="B23" s="139"/>
      <c r="C23" s="139"/>
      <c r="D23" s="139" t="s">
        <v>3160</v>
      </c>
      <c r="E23" s="139" t="s">
        <v>1346</v>
      </c>
      <c r="F23" s="9">
        <v>1</v>
      </c>
      <c r="G23" s="139" t="s">
        <v>2981</v>
      </c>
      <c r="H23" s="139" t="s">
        <v>2982</v>
      </c>
      <c r="I23" s="9">
        <v>23</v>
      </c>
      <c r="J23" s="139" t="s">
        <v>3161</v>
      </c>
      <c r="K23" s="139"/>
      <c r="L23" s="139"/>
      <c r="M23" s="139"/>
      <c r="N23" s="139"/>
      <c r="O23" s="139"/>
      <c r="P23" s="139"/>
      <c r="Q23" s="139"/>
      <c r="R23" s="139"/>
      <c r="S23" s="139"/>
      <c r="T23" s="139"/>
      <c r="U23" s="139" t="s">
        <v>3162</v>
      </c>
      <c r="V23" s="139" t="s">
        <v>1377</v>
      </c>
      <c r="W23" s="139" t="s">
        <v>3154</v>
      </c>
      <c r="X23" s="139" t="s">
        <v>3155</v>
      </c>
      <c r="Y23" s="139" t="s">
        <v>3120</v>
      </c>
      <c r="Z23" s="139" t="s">
        <v>3120</v>
      </c>
      <c r="AA23" s="139"/>
      <c r="AB23" s="139" t="s">
        <v>3163</v>
      </c>
      <c r="AC23" s="139" t="s">
        <v>3155</v>
      </c>
      <c r="AD23" s="139" t="s">
        <v>3164</v>
      </c>
      <c r="AE23" s="139" t="s">
        <v>3165</v>
      </c>
      <c r="AF23" s="139" t="s">
        <v>2993</v>
      </c>
      <c r="AG23" s="139" t="s">
        <v>3166</v>
      </c>
      <c r="AH23" s="139"/>
      <c r="AI23" s="139"/>
      <c r="AJ23" s="139"/>
    </row>
    <row r="24" spans="1:36">
      <c r="A24" s="139"/>
      <c r="B24" s="139"/>
      <c r="C24" s="139"/>
      <c r="D24" s="139" t="s">
        <v>3167</v>
      </c>
      <c r="E24" s="139" t="s">
        <v>3168</v>
      </c>
      <c r="F24" s="9">
        <v>20</v>
      </c>
      <c r="G24" s="139" t="s">
        <v>3024</v>
      </c>
      <c r="H24" s="139" t="s">
        <v>3025</v>
      </c>
      <c r="I24" s="9">
        <v>76</v>
      </c>
      <c r="J24" s="139" t="s">
        <v>3094</v>
      </c>
      <c r="K24" s="139"/>
      <c r="L24" s="139"/>
      <c r="M24" s="139"/>
      <c r="N24" s="139"/>
      <c r="O24" s="139"/>
      <c r="P24" s="139"/>
      <c r="Q24" s="139"/>
      <c r="R24" s="139"/>
      <c r="S24" s="139"/>
      <c r="T24" s="139"/>
      <c r="U24" s="139" t="s">
        <v>3169</v>
      </c>
      <c r="V24" s="139" t="s">
        <v>1386</v>
      </c>
      <c r="W24" s="139" t="s">
        <v>3154</v>
      </c>
      <c r="X24" s="139" t="s">
        <v>3155</v>
      </c>
      <c r="Y24" s="139" t="s">
        <v>3120</v>
      </c>
      <c r="Z24" s="139" t="s">
        <v>3120</v>
      </c>
      <c r="AA24" s="139"/>
      <c r="AB24" s="139" t="s">
        <v>3170</v>
      </c>
      <c r="AC24" s="139" t="s">
        <v>3171</v>
      </c>
      <c r="AD24" s="139" t="s">
        <v>3164</v>
      </c>
      <c r="AE24" s="139" t="s">
        <v>3172</v>
      </c>
      <c r="AF24" s="139" t="s">
        <v>2987</v>
      </c>
      <c r="AG24" s="139" t="s">
        <v>3173</v>
      </c>
      <c r="AH24" s="139"/>
      <c r="AI24" s="139"/>
      <c r="AJ24" s="139"/>
    </row>
    <row r="25" spans="1:36">
      <c r="A25" s="139"/>
      <c r="B25" s="139"/>
      <c r="C25" s="139"/>
      <c r="D25" s="139" t="s">
        <v>3174</v>
      </c>
      <c r="E25" s="139" t="s">
        <v>3175</v>
      </c>
      <c r="F25" s="9">
        <v>36</v>
      </c>
      <c r="G25" s="139" t="s">
        <v>2981</v>
      </c>
      <c r="H25" s="139" t="s">
        <v>2982</v>
      </c>
      <c r="I25" s="9"/>
      <c r="J25" s="139" t="s">
        <v>2983</v>
      </c>
      <c r="K25" s="139"/>
      <c r="L25" s="139"/>
      <c r="M25" s="139"/>
      <c r="N25" s="139"/>
      <c r="O25" s="139"/>
      <c r="P25" s="139"/>
      <c r="Q25" s="139"/>
      <c r="R25" s="139"/>
      <c r="S25" s="139"/>
      <c r="T25" s="139"/>
      <c r="U25" s="139" t="s">
        <v>3176</v>
      </c>
      <c r="V25" s="139" t="s">
        <v>1393</v>
      </c>
      <c r="W25" s="139" t="s">
        <v>3154</v>
      </c>
      <c r="X25" s="139" t="s">
        <v>3155</v>
      </c>
      <c r="Y25" s="139" t="s">
        <v>3120</v>
      </c>
      <c r="Z25" s="139" t="s">
        <v>3120</v>
      </c>
      <c r="AA25" s="139"/>
      <c r="AB25" s="139" t="s">
        <v>3177</v>
      </c>
      <c r="AC25" s="139" t="s">
        <v>1398</v>
      </c>
      <c r="AD25" s="139" t="s">
        <v>3164</v>
      </c>
      <c r="AE25" s="139" t="s">
        <v>3165</v>
      </c>
      <c r="AF25" s="139" t="s">
        <v>3164</v>
      </c>
      <c r="AG25" s="139" t="s">
        <v>3178</v>
      </c>
      <c r="AH25" s="139"/>
      <c r="AI25" s="139"/>
      <c r="AJ25" s="139"/>
    </row>
    <row r="26" spans="1:36">
      <c r="A26" s="139"/>
      <c r="B26" s="139"/>
      <c r="C26" s="139"/>
      <c r="D26" s="139" t="s">
        <v>3179</v>
      </c>
      <c r="E26" s="139" t="s">
        <v>3180</v>
      </c>
      <c r="F26" s="9">
        <v>23</v>
      </c>
      <c r="G26" s="139" t="s">
        <v>3024</v>
      </c>
      <c r="H26" s="139" t="s">
        <v>3025</v>
      </c>
      <c r="I26" s="9">
        <v>76</v>
      </c>
      <c r="J26" s="139" t="s">
        <v>3094</v>
      </c>
      <c r="K26" s="139"/>
      <c r="L26" s="139"/>
      <c r="M26" s="139"/>
      <c r="N26" s="139"/>
      <c r="O26" s="139"/>
      <c r="P26" s="139"/>
      <c r="Q26" s="139"/>
      <c r="R26" s="139"/>
      <c r="S26" s="139"/>
      <c r="T26" s="139"/>
      <c r="U26" s="139" t="s">
        <v>3181</v>
      </c>
      <c r="V26" s="139" t="s">
        <v>1400</v>
      </c>
      <c r="W26" s="139" t="s">
        <v>3154</v>
      </c>
      <c r="X26" s="139" t="s">
        <v>3155</v>
      </c>
      <c r="Y26" s="139" t="s">
        <v>3120</v>
      </c>
      <c r="Z26" s="139" t="s">
        <v>3120</v>
      </c>
      <c r="AA26" s="139"/>
      <c r="AB26" s="139" t="s">
        <v>3182</v>
      </c>
      <c r="AC26" s="139" t="s">
        <v>3183</v>
      </c>
      <c r="AD26" s="139" t="s">
        <v>3164</v>
      </c>
      <c r="AE26" s="139" t="s">
        <v>3165</v>
      </c>
      <c r="AF26" s="139" t="s">
        <v>3043</v>
      </c>
      <c r="AG26" s="139" t="s">
        <v>3184</v>
      </c>
      <c r="AH26" s="139"/>
      <c r="AI26" s="139"/>
      <c r="AJ26" s="139"/>
    </row>
    <row r="27" spans="1:36">
      <c r="A27" s="139"/>
      <c r="B27" s="139"/>
      <c r="C27" s="139"/>
      <c r="D27" s="139" t="s">
        <v>3185</v>
      </c>
      <c r="E27" s="139" t="s">
        <v>1371</v>
      </c>
      <c r="F27" s="9">
        <v>27</v>
      </c>
      <c r="G27" s="139" t="s">
        <v>3024</v>
      </c>
      <c r="H27" s="139" t="s">
        <v>3025</v>
      </c>
      <c r="I27" s="9">
        <v>27</v>
      </c>
      <c r="J27" s="139" t="s">
        <v>2983</v>
      </c>
      <c r="K27" s="139"/>
      <c r="L27" s="139"/>
      <c r="M27" s="139"/>
      <c r="N27" s="139"/>
      <c r="O27" s="139"/>
      <c r="P27" s="139"/>
      <c r="Q27" s="139"/>
      <c r="R27" s="139"/>
      <c r="S27" s="139"/>
      <c r="T27" s="139"/>
      <c r="U27" s="139" t="s">
        <v>3186</v>
      </c>
      <c r="V27" s="139" t="s">
        <v>1407</v>
      </c>
      <c r="W27" s="139" t="s">
        <v>3154</v>
      </c>
      <c r="X27" s="139" t="s">
        <v>3155</v>
      </c>
      <c r="Y27" s="139" t="s">
        <v>3120</v>
      </c>
      <c r="Z27" s="139" t="s">
        <v>3120</v>
      </c>
      <c r="AA27" s="139"/>
      <c r="AB27" s="139" t="s">
        <v>3187</v>
      </c>
      <c r="AC27" s="139" t="s">
        <v>3155</v>
      </c>
      <c r="AD27" s="139" t="s">
        <v>3164</v>
      </c>
      <c r="AE27" s="139" t="s">
        <v>3165</v>
      </c>
      <c r="AF27" s="139" t="s">
        <v>2993</v>
      </c>
      <c r="AG27" s="139" t="s">
        <v>3166</v>
      </c>
      <c r="AH27" s="139"/>
      <c r="AI27" s="139"/>
      <c r="AJ27" s="139"/>
    </row>
    <row r="28" spans="1:36">
      <c r="A28" s="139"/>
      <c r="B28" s="139"/>
      <c r="C28" s="139"/>
      <c r="D28" s="139" t="s">
        <v>3131</v>
      </c>
      <c r="E28" s="139" t="s">
        <v>56</v>
      </c>
      <c r="F28" s="9">
        <v>9</v>
      </c>
      <c r="G28" s="139" t="s">
        <v>2981</v>
      </c>
      <c r="H28" s="139" t="s">
        <v>2982</v>
      </c>
      <c r="I28" s="9">
        <v>28</v>
      </c>
      <c r="J28" s="139" t="s">
        <v>2983</v>
      </c>
      <c r="K28" s="139"/>
      <c r="L28" s="139"/>
      <c r="M28" s="139"/>
      <c r="N28" s="139"/>
      <c r="O28" s="139"/>
      <c r="P28" s="139"/>
      <c r="Q28" s="139"/>
      <c r="R28" s="139"/>
      <c r="S28" s="139"/>
      <c r="T28" s="139"/>
      <c r="U28" s="139" t="s">
        <v>3188</v>
      </c>
      <c r="V28" s="139" t="s">
        <v>1414</v>
      </c>
      <c r="W28" s="139" t="s">
        <v>3154</v>
      </c>
      <c r="X28" s="139" t="s">
        <v>3155</v>
      </c>
      <c r="Y28" s="139" t="s">
        <v>3120</v>
      </c>
      <c r="Z28" s="139" t="s">
        <v>3120</v>
      </c>
      <c r="AA28" s="139"/>
      <c r="AB28" s="139" t="s">
        <v>3189</v>
      </c>
      <c r="AC28" s="139" t="s">
        <v>3190</v>
      </c>
      <c r="AD28" s="139" t="s">
        <v>2993</v>
      </c>
      <c r="AE28" s="139" t="s">
        <v>3191</v>
      </c>
      <c r="AF28" s="139" t="s">
        <v>3072</v>
      </c>
      <c r="AG28" s="139" t="s">
        <v>3192</v>
      </c>
      <c r="AH28" s="139"/>
      <c r="AI28" s="139"/>
      <c r="AJ28" s="139"/>
    </row>
    <row r="29" spans="1:36">
      <c r="A29" s="139"/>
      <c r="B29" s="139"/>
      <c r="C29" s="139"/>
      <c r="D29" s="139" t="s">
        <v>3138</v>
      </c>
      <c r="E29" s="139" t="s">
        <v>1191</v>
      </c>
      <c r="F29" s="9">
        <v>25</v>
      </c>
      <c r="G29" s="139" t="s">
        <v>3024</v>
      </c>
      <c r="H29" s="139" t="s">
        <v>3025</v>
      </c>
      <c r="I29" s="9">
        <v>29</v>
      </c>
      <c r="J29" s="139" t="s">
        <v>2983</v>
      </c>
      <c r="K29" s="139"/>
      <c r="L29" s="139"/>
      <c r="M29" s="139"/>
      <c r="N29" s="139"/>
      <c r="O29" s="139"/>
      <c r="P29" s="139"/>
      <c r="Q29" s="139"/>
      <c r="R29" s="139"/>
      <c r="S29" s="139"/>
      <c r="T29" s="139"/>
      <c r="U29" s="139" t="s">
        <v>3001</v>
      </c>
      <c r="V29" s="139" t="s">
        <v>1421</v>
      </c>
      <c r="W29" s="139" t="s">
        <v>3154</v>
      </c>
      <c r="X29" s="139" t="s">
        <v>3155</v>
      </c>
      <c r="Y29" s="139" t="s">
        <v>3129</v>
      </c>
      <c r="Z29" s="139" t="s">
        <v>3129</v>
      </c>
      <c r="AA29" s="139"/>
      <c r="AB29" s="139" t="s">
        <v>3193</v>
      </c>
      <c r="AC29" s="139" t="s">
        <v>3194</v>
      </c>
      <c r="AD29" s="139" t="s">
        <v>2993</v>
      </c>
      <c r="AE29" s="139" t="s">
        <v>3191</v>
      </c>
      <c r="AF29" s="139" t="s">
        <v>3072</v>
      </c>
      <c r="AG29" s="139" t="s">
        <v>3192</v>
      </c>
      <c r="AH29" s="139"/>
      <c r="AI29" s="139"/>
      <c r="AJ29" s="139"/>
    </row>
    <row r="30" spans="1:36">
      <c r="A30" s="139"/>
      <c r="B30" s="139" t="s">
        <v>3195</v>
      </c>
      <c r="C30" s="139"/>
      <c r="D30" s="139" t="s">
        <v>3196</v>
      </c>
      <c r="E30" s="139" t="s">
        <v>1361</v>
      </c>
      <c r="F30" s="9">
        <v>26</v>
      </c>
      <c r="G30" s="139" t="s">
        <v>3024</v>
      </c>
      <c r="H30" s="139" t="s">
        <v>3025</v>
      </c>
      <c r="I30" s="9">
        <v>78</v>
      </c>
      <c r="J30" s="139" t="s">
        <v>2983</v>
      </c>
      <c r="K30" s="139"/>
      <c r="L30" s="139"/>
      <c r="M30" s="139"/>
      <c r="N30" s="139"/>
      <c r="O30" s="139"/>
      <c r="P30" s="139"/>
      <c r="Q30" s="139"/>
      <c r="R30" s="139"/>
      <c r="S30" s="139"/>
      <c r="T30" s="139"/>
      <c r="U30" s="139" t="s">
        <v>3197</v>
      </c>
      <c r="V30" s="139" t="s">
        <v>1427</v>
      </c>
      <c r="W30" s="139" t="s">
        <v>3154</v>
      </c>
      <c r="X30" s="139" t="s">
        <v>3155</v>
      </c>
      <c r="Y30" s="139" t="s">
        <v>3129</v>
      </c>
      <c r="Z30" s="139" t="s">
        <v>3129</v>
      </c>
      <c r="AA30" s="139"/>
      <c r="AB30" s="139" t="s">
        <v>3198</v>
      </c>
      <c r="AC30" s="139" t="s">
        <v>3199</v>
      </c>
      <c r="AD30" s="139" t="s">
        <v>2993</v>
      </c>
      <c r="AE30" s="139" t="s">
        <v>3191</v>
      </c>
      <c r="AF30" s="139" t="s">
        <v>3072</v>
      </c>
      <c r="AG30" s="139" t="s">
        <v>3192</v>
      </c>
      <c r="AH30" s="139"/>
      <c r="AI30" s="139"/>
      <c r="AJ30" s="139"/>
    </row>
    <row r="31" spans="1:36">
      <c r="A31" s="139"/>
      <c r="B31" s="139"/>
      <c r="C31" s="139"/>
      <c r="D31" s="139" t="s">
        <v>3142</v>
      </c>
      <c r="E31" s="139" t="s">
        <v>3200</v>
      </c>
      <c r="F31" s="9">
        <v>10</v>
      </c>
      <c r="G31" s="139" t="s">
        <v>2981</v>
      </c>
      <c r="H31" s="139" t="s">
        <v>2982</v>
      </c>
      <c r="I31" s="9">
        <v>31</v>
      </c>
      <c r="J31" s="139" t="s">
        <v>3201</v>
      </c>
      <c r="K31" s="139"/>
      <c r="L31" s="139"/>
      <c r="M31" s="139"/>
      <c r="N31" s="139"/>
      <c r="O31" s="139"/>
      <c r="P31" s="139"/>
      <c r="Q31" s="139"/>
      <c r="R31" s="139"/>
      <c r="S31" s="139"/>
      <c r="T31" s="139"/>
      <c r="U31" s="139" t="s">
        <v>3202</v>
      </c>
      <c r="V31" s="139" t="s">
        <v>1432</v>
      </c>
      <c r="W31" s="139" t="s">
        <v>3154</v>
      </c>
      <c r="X31" s="139" t="s">
        <v>3155</v>
      </c>
      <c r="Y31" s="139" t="s">
        <v>3129</v>
      </c>
      <c r="Z31" s="139" t="s">
        <v>3129</v>
      </c>
      <c r="AA31" s="139"/>
      <c r="AB31" s="139" t="s">
        <v>3203</v>
      </c>
      <c r="AC31" s="139" t="s">
        <v>3204</v>
      </c>
      <c r="AD31" s="139" t="s">
        <v>2993</v>
      </c>
      <c r="AE31" s="139" t="s">
        <v>3191</v>
      </c>
      <c r="AF31" s="139" t="s">
        <v>3072</v>
      </c>
      <c r="AG31" s="139" t="s">
        <v>3192</v>
      </c>
      <c r="AH31" s="139"/>
      <c r="AI31" s="139"/>
      <c r="AJ31" s="139"/>
    </row>
    <row r="32" spans="1:36">
      <c r="A32" s="139"/>
      <c r="B32" s="139"/>
      <c r="C32" s="139"/>
      <c r="D32" s="139" t="s">
        <v>3146</v>
      </c>
      <c r="E32" s="139" t="s">
        <v>3205</v>
      </c>
      <c r="F32" s="9">
        <v>11</v>
      </c>
      <c r="G32" s="139" t="s">
        <v>2981</v>
      </c>
      <c r="H32" s="139" t="s">
        <v>2982</v>
      </c>
      <c r="I32" s="9">
        <v>32</v>
      </c>
      <c r="J32" s="139" t="s">
        <v>2983</v>
      </c>
      <c r="K32" s="139"/>
      <c r="L32" s="139"/>
      <c r="M32" s="139"/>
      <c r="N32" s="139"/>
      <c r="O32" s="139"/>
      <c r="P32" s="139"/>
      <c r="Q32" s="139"/>
      <c r="R32" s="139"/>
      <c r="S32" s="139"/>
      <c r="T32" s="139"/>
      <c r="U32" s="139" t="s">
        <v>3206</v>
      </c>
      <c r="V32" s="139" t="s">
        <v>1440</v>
      </c>
      <c r="W32" s="139" t="s">
        <v>3154</v>
      </c>
      <c r="X32" s="139" t="s">
        <v>3155</v>
      </c>
      <c r="Y32" s="139" t="s">
        <v>3129</v>
      </c>
      <c r="Z32" s="139" t="s">
        <v>3129</v>
      </c>
      <c r="AA32" s="139"/>
      <c r="AB32" s="139" t="s">
        <v>3207</v>
      </c>
      <c r="AC32" s="139" t="s">
        <v>3208</v>
      </c>
      <c r="AD32" s="139" t="s">
        <v>2993</v>
      </c>
      <c r="AE32" s="139" t="s">
        <v>3191</v>
      </c>
      <c r="AF32" s="139" t="s">
        <v>3072</v>
      </c>
      <c r="AG32" s="139" t="s">
        <v>3192</v>
      </c>
      <c r="AH32" s="139"/>
      <c r="AI32" s="139"/>
      <c r="AJ32" s="139"/>
    </row>
    <row r="33" spans="1:36">
      <c r="A33" s="139"/>
      <c r="B33" s="139"/>
      <c r="C33" s="139"/>
      <c r="D33" s="139" t="s">
        <v>3150</v>
      </c>
      <c r="E33" s="139" t="s">
        <v>1434</v>
      </c>
      <c r="F33" s="9">
        <v>99</v>
      </c>
      <c r="G33" s="139" t="s">
        <v>3024</v>
      </c>
      <c r="H33" s="139" t="s">
        <v>3025</v>
      </c>
      <c r="I33" s="9">
        <v>89</v>
      </c>
      <c r="J33" s="139" t="s">
        <v>2983</v>
      </c>
      <c r="K33" s="139"/>
      <c r="L33" s="139"/>
      <c r="M33" s="139"/>
      <c r="N33" s="139"/>
      <c r="O33" s="139"/>
      <c r="P33" s="139"/>
      <c r="Q33" s="139"/>
      <c r="R33" s="139"/>
      <c r="S33" s="139"/>
      <c r="T33" s="139"/>
      <c r="U33" s="139" t="s">
        <v>3209</v>
      </c>
      <c r="V33" s="139" t="s">
        <v>1447</v>
      </c>
      <c r="W33" s="139" t="s">
        <v>3154</v>
      </c>
      <c r="X33" s="139" t="s">
        <v>3155</v>
      </c>
      <c r="Y33" s="139" t="s">
        <v>3129</v>
      </c>
      <c r="Z33" s="139" t="s">
        <v>3129</v>
      </c>
      <c r="AA33" s="139"/>
      <c r="AB33" s="139" t="s">
        <v>3210</v>
      </c>
      <c r="AC33" s="139" t="s">
        <v>3211</v>
      </c>
      <c r="AD33" s="139" t="s">
        <v>2993</v>
      </c>
      <c r="AE33" s="139" t="s">
        <v>3191</v>
      </c>
      <c r="AF33" s="139" t="s">
        <v>3072</v>
      </c>
      <c r="AG33" s="139" t="s">
        <v>3192</v>
      </c>
      <c r="AH33" s="139"/>
      <c r="AI33" s="139"/>
      <c r="AJ33" s="139"/>
    </row>
    <row r="34" spans="1:36">
      <c r="A34" s="139"/>
      <c r="B34" s="139"/>
      <c r="C34" s="139"/>
      <c r="D34" s="139" t="s">
        <v>3156</v>
      </c>
      <c r="E34" s="139" t="s">
        <v>1442</v>
      </c>
      <c r="F34" s="9">
        <v>99</v>
      </c>
      <c r="G34" s="139" t="s">
        <v>3024</v>
      </c>
      <c r="H34" s="139" t="s">
        <v>3025</v>
      </c>
      <c r="I34" s="9">
        <v>89</v>
      </c>
      <c r="J34" s="139" t="s">
        <v>2983</v>
      </c>
      <c r="K34" s="139"/>
      <c r="L34" s="139"/>
      <c r="M34" s="139"/>
      <c r="N34" s="139"/>
      <c r="O34" s="139"/>
      <c r="P34" s="139"/>
      <c r="Q34" s="139"/>
      <c r="R34" s="139"/>
      <c r="S34" s="139"/>
      <c r="T34" s="139"/>
      <c r="U34" s="139" t="s">
        <v>3212</v>
      </c>
      <c r="V34" s="139" t="s">
        <v>1455</v>
      </c>
      <c r="W34" s="139" t="s">
        <v>3154</v>
      </c>
      <c r="X34" s="139" t="s">
        <v>3155</v>
      </c>
      <c r="Y34" s="139" t="s">
        <v>3129</v>
      </c>
      <c r="Z34" s="139" t="s">
        <v>3129</v>
      </c>
      <c r="AA34" s="139"/>
      <c r="AB34" s="139" t="s">
        <v>3213</v>
      </c>
      <c r="AC34" s="139" t="s">
        <v>1430</v>
      </c>
      <c r="AD34" s="139" t="s">
        <v>3043</v>
      </c>
      <c r="AE34" s="139" t="s">
        <v>1430</v>
      </c>
      <c r="AF34" s="139" t="s">
        <v>3072</v>
      </c>
      <c r="AG34" s="139" t="s">
        <v>1430</v>
      </c>
      <c r="AH34" s="139"/>
      <c r="AI34" s="139"/>
      <c r="AJ34" s="139"/>
    </row>
    <row r="35" spans="1:36">
      <c r="A35" s="139"/>
      <c r="B35" s="139"/>
      <c r="C35" s="139"/>
      <c r="D35" s="139" t="s">
        <v>3214</v>
      </c>
      <c r="E35" s="139" t="s">
        <v>1449</v>
      </c>
      <c r="F35" s="9">
        <v>28</v>
      </c>
      <c r="G35" s="139" t="s">
        <v>3024</v>
      </c>
      <c r="H35" s="139" t="s">
        <v>3025</v>
      </c>
      <c r="I35" s="9">
        <v>89</v>
      </c>
      <c r="J35" s="139" t="s">
        <v>2983</v>
      </c>
      <c r="K35" s="139"/>
      <c r="L35" s="139"/>
      <c r="M35" s="139"/>
      <c r="N35" s="139"/>
      <c r="O35" s="139"/>
      <c r="P35" s="139"/>
      <c r="Q35" s="139"/>
      <c r="R35" s="139"/>
      <c r="S35" s="139"/>
      <c r="T35" s="139"/>
      <c r="U35" s="139" t="s">
        <v>3215</v>
      </c>
      <c r="V35" s="139" t="s">
        <v>1461</v>
      </c>
      <c r="W35" s="139" t="s">
        <v>3154</v>
      </c>
      <c r="X35" s="139" t="s">
        <v>3155</v>
      </c>
      <c r="Y35" s="139" t="s">
        <v>3129</v>
      </c>
      <c r="Z35" s="139" t="s">
        <v>3129</v>
      </c>
      <c r="AA35" s="139"/>
      <c r="AB35" s="139" t="s">
        <v>3216</v>
      </c>
      <c r="AC35" s="139" t="s">
        <v>1438</v>
      </c>
      <c r="AD35" s="139" t="s">
        <v>3043</v>
      </c>
      <c r="AE35" s="139" t="s">
        <v>1430</v>
      </c>
      <c r="AF35" s="139" t="s">
        <v>3072</v>
      </c>
      <c r="AG35" s="139" t="s">
        <v>1430</v>
      </c>
      <c r="AH35" s="139"/>
      <c r="AI35" s="139"/>
      <c r="AJ35" s="139"/>
    </row>
    <row r="36" spans="1:36">
      <c r="A36" s="139"/>
      <c r="B36" s="139"/>
      <c r="C36" s="139"/>
      <c r="D36" s="139" t="s">
        <v>3217</v>
      </c>
      <c r="E36" s="139" t="s">
        <v>1457</v>
      </c>
      <c r="F36" s="9">
        <v>32</v>
      </c>
      <c r="G36" s="139" t="s">
        <v>3024</v>
      </c>
      <c r="H36" s="139" t="s">
        <v>3025</v>
      </c>
      <c r="I36" s="9"/>
      <c r="J36" s="139" t="s">
        <v>2983</v>
      </c>
      <c r="K36" s="139"/>
      <c r="L36" s="139"/>
      <c r="M36" s="139"/>
      <c r="N36" s="139"/>
      <c r="O36" s="139"/>
      <c r="P36" s="139"/>
      <c r="Q36" s="139"/>
      <c r="R36" s="139"/>
      <c r="S36" s="139"/>
      <c r="T36" s="139"/>
      <c r="U36" s="139" t="s">
        <v>3218</v>
      </c>
      <c r="V36" s="139" t="s">
        <v>1468</v>
      </c>
      <c r="W36" s="139" t="s">
        <v>3154</v>
      </c>
      <c r="X36" s="139" t="s">
        <v>3155</v>
      </c>
      <c r="Y36" s="139" t="s">
        <v>3129</v>
      </c>
      <c r="Z36" s="139" t="s">
        <v>3129</v>
      </c>
      <c r="AA36" s="139"/>
      <c r="AB36" s="139" t="s">
        <v>3219</v>
      </c>
      <c r="AC36" s="139" t="s">
        <v>1445</v>
      </c>
      <c r="AD36" s="139" t="s">
        <v>3043</v>
      </c>
      <c r="AE36" s="139" t="s">
        <v>1430</v>
      </c>
      <c r="AF36" s="139" t="s">
        <v>3072</v>
      </c>
      <c r="AG36" s="139" t="s">
        <v>1430</v>
      </c>
      <c r="AH36" s="139"/>
      <c r="AI36" s="139"/>
      <c r="AJ36" s="139"/>
    </row>
    <row r="37" spans="1:36">
      <c r="A37" s="139"/>
      <c r="B37" s="139"/>
      <c r="C37" s="139"/>
      <c r="D37" s="139" t="s">
        <v>3082</v>
      </c>
      <c r="E37" s="139" t="s">
        <v>1463</v>
      </c>
      <c r="F37" s="9">
        <v>31</v>
      </c>
      <c r="G37" s="139" t="s">
        <v>3024</v>
      </c>
      <c r="H37" s="139" t="s">
        <v>3025</v>
      </c>
      <c r="I37" s="9"/>
      <c r="J37" s="139" t="s">
        <v>2983</v>
      </c>
      <c r="K37" s="139"/>
      <c r="L37" s="139"/>
      <c r="M37" s="139"/>
      <c r="N37" s="139"/>
      <c r="O37" s="139"/>
      <c r="P37" s="139"/>
      <c r="Q37" s="139"/>
      <c r="R37" s="139"/>
      <c r="S37" s="139"/>
      <c r="T37" s="139"/>
      <c r="U37" s="139" t="s">
        <v>3220</v>
      </c>
      <c r="V37" s="139" t="s">
        <v>1473</v>
      </c>
      <c r="W37" s="139" t="s">
        <v>3154</v>
      </c>
      <c r="X37" s="139" t="s">
        <v>3155</v>
      </c>
      <c r="Y37" s="139" t="s">
        <v>3129</v>
      </c>
      <c r="Z37" s="139" t="s">
        <v>3129</v>
      </c>
      <c r="AA37" s="139"/>
      <c r="AB37" s="139" t="s">
        <v>3221</v>
      </c>
      <c r="AC37" s="139" t="s">
        <v>3222</v>
      </c>
      <c r="AD37" s="139" t="s">
        <v>3043</v>
      </c>
      <c r="AE37" s="139" t="s">
        <v>1430</v>
      </c>
      <c r="AF37" s="139" t="s">
        <v>3072</v>
      </c>
      <c r="AG37" s="139" t="s">
        <v>1430</v>
      </c>
      <c r="AH37" s="139"/>
      <c r="AI37" s="139"/>
      <c r="AJ37" s="139"/>
    </row>
    <row r="38" spans="1:36">
      <c r="A38" s="139"/>
      <c r="B38" s="139"/>
      <c r="C38" s="139"/>
      <c r="D38" s="139"/>
      <c r="E38" s="139"/>
      <c r="F38" s="9"/>
      <c r="G38" s="139"/>
      <c r="H38" s="139"/>
      <c r="I38" s="9"/>
      <c r="J38" s="139"/>
      <c r="K38" s="139"/>
      <c r="L38" s="139"/>
      <c r="M38" s="139"/>
      <c r="N38" s="139"/>
      <c r="O38" s="139"/>
      <c r="P38" s="139"/>
      <c r="Q38" s="139"/>
      <c r="R38" s="139"/>
      <c r="S38" s="139"/>
      <c r="T38" s="139"/>
      <c r="U38" s="139" t="s">
        <v>3223</v>
      </c>
      <c r="V38" s="139" t="s">
        <v>1479</v>
      </c>
      <c r="W38" s="139" t="s">
        <v>3154</v>
      </c>
      <c r="X38" s="139" t="s">
        <v>3155</v>
      </c>
      <c r="Y38" s="139" t="s">
        <v>3129</v>
      </c>
      <c r="Z38" s="139" t="s">
        <v>3129</v>
      </c>
      <c r="AA38" s="139"/>
      <c r="AB38" s="139" t="s">
        <v>3224</v>
      </c>
      <c r="AC38" s="139" t="s">
        <v>1459</v>
      </c>
      <c r="AD38" s="139" t="s">
        <v>3043</v>
      </c>
      <c r="AE38" s="139" t="s">
        <v>1430</v>
      </c>
      <c r="AF38" s="139" t="s">
        <v>3072</v>
      </c>
      <c r="AG38" s="139" t="s">
        <v>1430</v>
      </c>
      <c r="AH38" s="139"/>
      <c r="AI38" s="139"/>
      <c r="AJ38" s="139"/>
    </row>
    <row r="39" spans="1:36">
      <c r="A39" s="139"/>
      <c r="B39" s="139"/>
      <c r="C39" s="139"/>
      <c r="D39" s="139"/>
      <c r="E39" s="139"/>
      <c r="F39" s="9"/>
      <c r="G39" s="139"/>
      <c r="H39" s="139"/>
      <c r="I39" s="9"/>
      <c r="J39" s="139"/>
      <c r="K39" s="139"/>
      <c r="L39" s="139"/>
      <c r="M39" s="139"/>
      <c r="N39" s="139"/>
      <c r="O39" s="139"/>
      <c r="P39" s="139"/>
      <c r="Q39" s="139"/>
      <c r="R39" s="139"/>
      <c r="S39" s="139"/>
      <c r="T39" s="139"/>
      <c r="U39" s="139" t="s">
        <v>3225</v>
      </c>
      <c r="V39" s="139" t="s">
        <v>1483</v>
      </c>
      <c r="W39" s="139" t="s">
        <v>3154</v>
      </c>
      <c r="X39" s="139" t="s">
        <v>3155</v>
      </c>
      <c r="Y39" s="139" t="s">
        <v>3129</v>
      </c>
      <c r="Z39" s="139" t="s">
        <v>3129</v>
      </c>
      <c r="AA39" s="139"/>
      <c r="AB39" s="139" t="s">
        <v>3226</v>
      </c>
      <c r="AC39" s="139" t="s">
        <v>1466</v>
      </c>
      <c r="AD39" s="139"/>
      <c r="AE39" s="139"/>
      <c r="AF39" s="139"/>
      <c r="AG39" s="139"/>
      <c r="AH39" s="139"/>
      <c r="AI39" s="139"/>
      <c r="AJ39" s="139"/>
    </row>
    <row r="40" spans="1:36">
      <c r="A40" s="139"/>
      <c r="B40" s="139"/>
      <c r="C40" s="139"/>
      <c r="D40" s="139"/>
      <c r="E40" s="139"/>
      <c r="F40" s="9"/>
      <c r="G40" s="139"/>
      <c r="H40" s="139"/>
      <c r="I40" s="9"/>
      <c r="J40" s="139"/>
      <c r="K40" s="139"/>
      <c r="L40" s="139"/>
      <c r="M40" s="139"/>
      <c r="N40" s="139"/>
      <c r="O40" s="139"/>
      <c r="P40" s="139"/>
      <c r="Q40" s="139"/>
      <c r="R40" s="139"/>
      <c r="S40" s="139"/>
      <c r="T40" s="139"/>
      <c r="U40" s="139" t="s">
        <v>3227</v>
      </c>
      <c r="V40" s="139" t="s">
        <v>1488</v>
      </c>
      <c r="W40" s="139" t="s">
        <v>3154</v>
      </c>
      <c r="X40" s="139" t="s">
        <v>3155</v>
      </c>
      <c r="Y40" s="139" t="s">
        <v>3129</v>
      </c>
      <c r="Z40" s="139" t="s">
        <v>3129</v>
      </c>
      <c r="AA40" s="139"/>
      <c r="AB40" s="139"/>
      <c r="AC40" s="139"/>
      <c r="AD40" s="139"/>
      <c r="AE40" s="139"/>
      <c r="AF40" s="139"/>
      <c r="AG40" s="139"/>
      <c r="AH40" s="139"/>
      <c r="AI40" s="139"/>
      <c r="AJ40" s="139"/>
    </row>
    <row r="41" spans="1:36">
      <c r="A41" s="139"/>
      <c r="B41" s="139"/>
      <c r="C41" s="139"/>
      <c r="D41" s="139"/>
      <c r="E41" s="139"/>
      <c r="F41" s="9"/>
      <c r="G41" s="139"/>
      <c r="H41" s="139"/>
      <c r="I41" s="9"/>
      <c r="J41" s="139"/>
      <c r="K41" s="139"/>
      <c r="L41" s="139"/>
      <c r="M41" s="139"/>
      <c r="N41" s="139"/>
      <c r="O41" s="139"/>
      <c r="P41" s="139"/>
      <c r="Q41" s="139"/>
      <c r="R41" s="139"/>
      <c r="S41" s="139"/>
      <c r="T41" s="139"/>
      <c r="U41" s="139" t="s">
        <v>3228</v>
      </c>
      <c r="V41" s="139" t="s">
        <v>1492</v>
      </c>
      <c r="W41" s="139" t="s">
        <v>3154</v>
      </c>
      <c r="X41" s="139" t="s">
        <v>3155</v>
      </c>
      <c r="Y41" s="139" t="s">
        <v>3129</v>
      </c>
      <c r="Z41" s="139" t="s">
        <v>3129</v>
      </c>
      <c r="AA41" s="139"/>
      <c r="AB41" s="139"/>
      <c r="AC41" s="139"/>
      <c r="AD41" s="139"/>
      <c r="AE41" s="139"/>
      <c r="AF41" s="139"/>
      <c r="AG41" s="139"/>
      <c r="AH41" s="139"/>
      <c r="AI41" s="139"/>
      <c r="AJ41" s="139"/>
    </row>
    <row r="42" spans="1:36">
      <c r="A42" s="139"/>
      <c r="B42" s="139"/>
      <c r="C42" s="139"/>
      <c r="D42" s="139"/>
      <c r="E42" s="139"/>
      <c r="F42" s="9"/>
      <c r="G42" s="139"/>
      <c r="H42" s="139"/>
      <c r="I42" s="9"/>
      <c r="J42" s="139"/>
      <c r="K42" s="139"/>
      <c r="L42" s="139"/>
      <c r="M42" s="139"/>
      <c r="N42" s="139"/>
      <c r="O42" s="139"/>
      <c r="P42" s="139"/>
      <c r="Q42" s="139"/>
      <c r="R42" s="139"/>
      <c r="S42" s="139"/>
      <c r="T42" s="139"/>
      <c r="U42" s="139" t="s">
        <v>3229</v>
      </c>
      <c r="V42" s="139" t="s">
        <v>1496</v>
      </c>
      <c r="W42" s="139" t="s">
        <v>3154</v>
      </c>
      <c r="X42" s="139" t="s">
        <v>3155</v>
      </c>
      <c r="Y42" s="139" t="s">
        <v>3129</v>
      </c>
      <c r="Z42" s="139" t="s">
        <v>3129</v>
      </c>
      <c r="AA42" s="139"/>
      <c r="AB42" s="139"/>
      <c r="AC42" s="139"/>
      <c r="AD42" s="139"/>
      <c r="AE42" s="139"/>
      <c r="AF42" s="139"/>
      <c r="AG42" s="139"/>
      <c r="AH42" s="139"/>
      <c r="AI42" s="139"/>
      <c r="AJ42" s="139"/>
    </row>
    <row r="43" spans="1:36">
      <c r="A43" s="139"/>
      <c r="B43" s="139"/>
      <c r="C43" s="139"/>
      <c r="D43" s="139"/>
      <c r="E43" s="139"/>
      <c r="F43" s="9"/>
      <c r="G43" s="139"/>
      <c r="H43" s="139"/>
      <c r="I43" s="9"/>
      <c r="J43" s="139"/>
      <c r="K43" s="139"/>
      <c r="L43" s="139"/>
      <c r="M43" s="139"/>
      <c r="N43" s="139"/>
      <c r="O43" s="139"/>
      <c r="P43" s="139"/>
      <c r="Q43" s="139"/>
      <c r="R43" s="139"/>
      <c r="S43" s="139"/>
      <c r="T43" s="139"/>
      <c r="U43" s="139" t="s">
        <v>3230</v>
      </c>
      <c r="V43" s="139" t="s">
        <v>1500</v>
      </c>
      <c r="W43" s="139" t="s">
        <v>3154</v>
      </c>
      <c r="X43" s="139" t="s">
        <v>3155</v>
      </c>
      <c r="Y43" s="139" t="s">
        <v>3129</v>
      </c>
      <c r="Z43" s="139" t="s">
        <v>3129</v>
      </c>
      <c r="AA43" s="139"/>
      <c r="AB43" s="139"/>
      <c r="AC43" s="139"/>
      <c r="AD43" s="139"/>
      <c r="AE43" s="139"/>
      <c r="AF43" s="139"/>
      <c r="AG43" s="139"/>
      <c r="AH43" s="139"/>
      <c r="AI43" s="139"/>
      <c r="AJ43" s="139"/>
    </row>
    <row r="44" spans="1:36">
      <c r="A44" s="139"/>
      <c r="B44" s="139"/>
      <c r="C44" s="139"/>
      <c r="D44" s="139"/>
      <c r="E44" s="139"/>
      <c r="F44" s="9"/>
      <c r="G44" s="139"/>
      <c r="H44" s="139"/>
      <c r="I44" s="9"/>
      <c r="J44" s="139"/>
      <c r="K44" s="139"/>
      <c r="L44" s="139"/>
      <c r="M44" s="139"/>
      <c r="N44" s="139"/>
      <c r="O44" s="139"/>
      <c r="P44" s="139"/>
      <c r="Q44" s="139"/>
      <c r="R44" s="139"/>
      <c r="S44" s="139"/>
      <c r="T44" s="139"/>
      <c r="U44" s="139" t="s">
        <v>3231</v>
      </c>
      <c r="V44" s="139" t="s">
        <v>1506</v>
      </c>
      <c r="W44" s="139" t="s">
        <v>3154</v>
      </c>
      <c r="X44" s="139" t="s">
        <v>3155</v>
      </c>
      <c r="Y44" s="139" t="s">
        <v>3129</v>
      </c>
      <c r="Z44" s="139" t="s">
        <v>3129</v>
      </c>
      <c r="AA44" s="139"/>
      <c r="AB44" s="139"/>
      <c r="AC44" s="139"/>
      <c r="AD44" s="139"/>
      <c r="AE44" s="139"/>
      <c r="AF44" s="139"/>
      <c r="AG44" s="139"/>
      <c r="AH44" s="139"/>
      <c r="AI44" s="139"/>
      <c r="AJ44" s="139"/>
    </row>
    <row r="45" spans="1:36">
      <c r="A45" s="139"/>
      <c r="B45" s="139"/>
      <c r="C45" s="139"/>
      <c r="D45" s="139"/>
      <c r="E45" s="139"/>
      <c r="F45" s="9"/>
      <c r="G45" s="139"/>
      <c r="H45" s="139"/>
      <c r="I45" s="9"/>
      <c r="J45" s="139"/>
      <c r="K45" s="139"/>
      <c r="L45" s="139"/>
      <c r="M45" s="139"/>
      <c r="N45" s="139"/>
      <c r="O45" s="139"/>
      <c r="P45" s="139"/>
      <c r="Q45" s="139"/>
      <c r="R45" s="139"/>
      <c r="S45" s="139"/>
      <c r="T45" s="139"/>
      <c r="U45" s="139" t="s">
        <v>3232</v>
      </c>
      <c r="V45" s="139" t="s">
        <v>1509</v>
      </c>
      <c r="W45" s="139" t="s">
        <v>3154</v>
      </c>
      <c r="X45" s="139" t="s">
        <v>3155</v>
      </c>
      <c r="Y45" s="139" t="s">
        <v>3129</v>
      </c>
      <c r="Z45" s="139" t="s">
        <v>3129</v>
      </c>
      <c r="AA45" s="139"/>
      <c r="AB45" s="139"/>
      <c r="AC45" s="139"/>
      <c r="AD45" s="139"/>
      <c r="AE45" s="139"/>
      <c r="AF45" s="139"/>
      <c r="AG45" s="139"/>
      <c r="AH45" s="139"/>
      <c r="AI45" s="139"/>
      <c r="AJ45" s="139"/>
    </row>
    <row r="46" spans="1:36">
      <c r="A46" s="139"/>
      <c r="B46" s="139"/>
      <c r="C46" s="139"/>
      <c r="D46" s="139"/>
      <c r="E46" s="139"/>
      <c r="F46" s="9"/>
      <c r="G46" s="139"/>
      <c r="H46" s="139"/>
      <c r="I46" s="9"/>
      <c r="J46" s="139"/>
      <c r="K46" s="139"/>
      <c r="L46" s="139"/>
      <c r="M46" s="139"/>
      <c r="N46" s="139"/>
      <c r="O46" s="139"/>
      <c r="P46" s="139"/>
      <c r="Q46" s="139"/>
      <c r="R46" s="139"/>
      <c r="S46" s="139"/>
      <c r="T46" s="139"/>
      <c r="U46" s="139" t="s">
        <v>3233</v>
      </c>
      <c r="V46" s="139" t="s">
        <v>1513</v>
      </c>
      <c r="W46" s="139" t="s">
        <v>3154</v>
      </c>
      <c r="X46" s="139" t="s">
        <v>3155</v>
      </c>
      <c r="Y46" s="139" t="s">
        <v>3129</v>
      </c>
      <c r="Z46" s="139" t="s">
        <v>3129</v>
      </c>
      <c r="AA46" s="139"/>
      <c r="AB46" s="139"/>
      <c r="AC46" s="139"/>
      <c r="AD46" s="139"/>
      <c r="AE46" s="139"/>
      <c r="AF46" s="139"/>
      <c r="AG46" s="139"/>
      <c r="AH46" s="139"/>
      <c r="AI46" s="139"/>
      <c r="AJ46" s="139"/>
    </row>
    <row r="47" spans="1:36">
      <c r="A47" s="139"/>
      <c r="B47" s="139"/>
      <c r="C47" s="139"/>
      <c r="D47" s="139"/>
      <c r="E47" s="139"/>
      <c r="F47" s="9"/>
      <c r="G47" s="139"/>
      <c r="H47" s="139"/>
      <c r="I47" s="9"/>
      <c r="J47" s="139"/>
      <c r="K47" s="139"/>
      <c r="L47" s="139"/>
      <c r="M47" s="139"/>
      <c r="N47" s="139"/>
      <c r="O47" s="139"/>
      <c r="P47" s="139"/>
      <c r="Q47" s="139"/>
      <c r="R47" s="139"/>
      <c r="S47" s="139"/>
      <c r="T47" s="139"/>
      <c r="U47" s="139" t="s">
        <v>3234</v>
      </c>
      <c r="V47" s="139" t="s">
        <v>1516</v>
      </c>
      <c r="W47" s="139" t="s">
        <v>3154</v>
      </c>
      <c r="X47" s="139" t="s">
        <v>3155</v>
      </c>
      <c r="Y47" s="139" t="s">
        <v>3129</v>
      </c>
      <c r="Z47" s="139" t="s">
        <v>3129</v>
      </c>
      <c r="AA47" s="139"/>
      <c r="AB47" s="139"/>
      <c r="AC47" s="139"/>
      <c r="AD47" s="139"/>
      <c r="AE47" s="139"/>
      <c r="AF47" s="139"/>
      <c r="AG47" s="139"/>
      <c r="AH47" s="139"/>
      <c r="AI47" s="139"/>
      <c r="AJ47" s="139"/>
    </row>
    <row r="48" spans="1:36">
      <c r="A48" s="139"/>
      <c r="B48" s="139"/>
      <c r="C48" s="139"/>
      <c r="D48" s="139"/>
      <c r="E48" s="139"/>
      <c r="F48" s="9"/>
      <c r="G48" s="139"/>
      <c r="H48" s="139"/>
      <c r="I48" s="9"/>
      <c r="J48" s="139"/>
      <c r="K48" s="139"/>
      <c r="L48" s="139"/>
      <c r="M48" s="139"/>
      <c r="N48" s="139"/>
      <c r="O48" s="139"/>
      <c r="P48" s="139"/>
      <c r="Q48" s="139"/>
      <c r="R48" s="139"/>
      <c r="S48" s="139"/>
      <c r="T48" s="139"/>
      <c r="U48" s="139" t="s">
        <v>3235</v>
      </c>
      <c r="V48" s="139" t="s">
        <v>1520</v>
      </c>
      <c r="W48" s="139" t="s">
        <v>3154</v>
      </c>
      <c r="X48" s="139" t="s">
        <v>3155</v>
      </c>
      <c r="Y48" s="139" t="s">
        <v>3129</v>
      </c>
      <c r="Z48" s="139" t="s">
        <v>3129</v>
      </c>
      <c r="AA48" s="139"/>
      <c r="AB48" s="139"/>
      <c r="AC48" s="139"/>
      <c r="AD48" s="139"/>
      <c r="AE48" s="139"/>
      <c r="AF48" s="139"/>
      <c r="AG48" s="139"/>
      <c r="AH48" s="139"/>
      <c r="AI48" s="139"/>
      <c r="AJ48" s="139"/>
    </row>
    <row r="49" spans="1:36">
      <c r="A49" s="139"/>
      <c r="B49" s="139"/>
      <c r="C49" s="139"/>
      <c r="D49" s="139"/>
      <c r="E49" s="139"/>
      <c r="F49" s="9"/>
      <c r="G49" s="139"/>
      <c r="H49" s="139"/>
      <c r="I49" s="9"/>
      <c r="J49" s="139"/>
      <c r="K49" s="139"/>
      <c r="L49" s="139"/>
      <c r="M49" s="139"/>
      <c r="N49" s="139"/>
      <c r="O49" s="139"/>
      <c r="P49" s="139"/>
      <c r="Q49" s="139"/>
      <c r="R49" s="139"/>
      <c r="S49" s="139"/>
      <c r="T49" s="139"/>
      <c r="U49" s="139" t="s">
        <v>3236</v>
      </c>
      <c r="V49" s="139" t="s">
        <v>1524</v>
      </c>
      <c r="W49" s="139" t="s">
        <v>3154</v>
      </c>
      <c r="X49" s="139" t="s">
        <v>3155</v>
      </c>
      <c r="Y49" s="139" t="s">
        <v>3135</v>
      </c>
      <c r="Z49" s="139" t="s">
        <v>3135</v>
      </c>
      <c r="AA49" s="139"/>
      <c r="AB49" s="139"/>
      <c r="AC49" s="139"/>
      <c r="AD49" s="139"/>
      <c r="AE49" s="139"/>
      <c r="AF49" s="139"/>
      <c r="AG49" s="139"/>
      <c r="AH49" s="139"/>
      <c r="AI49" s="139"/>
      <c r="AJ49" s="139"/>
    </row>
    <row r="50" spans="1:36">
      <c r="A50" s="139"/>
      <c r="B50" s="139"/>
      <c r="C50" s="139"/>
      <c r="D50" s="139"/>
      <c r="E50" s="139"/>
      <c r="F50" s="9"/>
      <c r="G50" s="139"/>
      <c r="H50" s="139"/>
      <c r="I50" s="9"/>
      <c r="J50" s="139"/>
      <c r="K50" s="139"/>
      <c r="L50" s="139"/>
      <c r="M50" s="139"/>
      <c r="N50" s="139"/>
      <c r="O50" s="139"/>
      <c r="P50" s="139"/>
      <c r="Q50" s="139"/>
      <c r="R50" s="139"/>
      <c r="S50" s="139"/>
      <c r="T50" s="139"/>
      <c r="U50" s="139" t="s">
        <v>3237</v>
      </c>
      <c r="V50" s="139" t="s">
        <v>3238</v>
      </c>
      <c r="W50" s="139" t="s">
        <v>3154</v>
      </c>
      <c r="X50" s="139" t="s">
        <v>3155</v>
      </c>
      <c r="Y50" s="139" t="s">
        <v>3135</v>
      </c>
      <c r="Z50" s="139" t="s">
        <v>3135</v>
      </c>
      <c r="AA50" s="139"/>
      <c r="AB50" s="139"/>
      <c r="AC50" s="139"/>
      <c r="AD50" s="139"/>
      <c r="AE50" s="139"/>
      <c r="AF50" s="139"/>
      <c r="AG50" s="139"/>
      <c r="AH50" s="139"/>
      <c r="AI50" s="139"/>
      <c r="AJ50" s="139"/>
    </row>
    <row r="51" spans="1:36">
      <c r="A51" s="139"/>
      <c r="B51" s="139"/>
      <c r="C51" s="139"/>
      <c r="D51" s="139"/>
      <c r="E51" s="139"/>
      <c r="F51" s="9"/>
      <c r="G51" s="139"/>
      <c r="H51" s="139"/>
      <c r="I51" s="9"/>
      <c r="J51" s="139"/>
      <c r="K51" s="139"/>
      <c r="L51" s="139"/>
      <c r="M51" s="139"/>
      <c r="N51" s="139"/>
      <c r="O51" s="139"/>
      <c r="P51" s="139"/>
      <c r="Q51" s="139"/>
      <c r="R51" s="139"/>
      <c r="S51" s="139"/>
      <c r="T51" s="139"/>
      <c r="U51" s="139" t="s">
        <v>3239</v>
      </c>
      <c r="V51" s="139" t="s">
        <v>1528</v>
      </c>
      <c r="W51" s="139" t="s">
        <v>3154</v>
      </c>
      <c r="X51" s="139" t="s">
        <v>3155</v>
      </c>
      <c r="Y51" s="139" t="s">
        <v>3135</v>
      </c>
      <c r="Z51" s="139" t="s">
        <v>3135</v>
      </c>
      <c r="AA51" s="139"/>
      <c r="AB51" s="139"/>
      <c r="AC51" s="139"/>
      <c r="AD51" s="139"/>
      <c r="AE51" s="139"/>
      <c r="AF51" s="139"/>
      <c r="AG51" s="139"/>
      <c r="AH51" s="139"/>
      <c r="AI51" s="139"/>
      <c r="AJ51" s="139"/>
    </row>
    <row r="52" spans="1:36">
      <c r="A52" s="139"/>
      <c r="B52" s="139"/>
      <c r="C52" s="139"/>
      <c r="D52" s="139"/>
      <c r="E52" s="139"/>
      <c r="F52" s="9"/>
      <c r="G52" s="139"/>
      <c r="H52" s="139"/>
      <c r="I52" s="9"/>
      <c r="J52" s="139"/>
      <c r="K52" s="139"/>
      <c r="L52" s="139"/>
      <c r="M52" s="139"/>
      <c r="N52" s="139"/>
      <c r="O52" s="139"/>
      <c r="P52" s="139"/>
      <c r="Q52" s="139"/>
      <c r="R52" s="139"/>
      <c r="S52" s="139"/>
      <c r="T52" s="139"/>
      <c r="U52" s="139" t="s">
        <v>3240</v>
      </c>
      <c r="V52" s="139" t="s">
        <v>3241</v>
      </c>
      <c r="W52" s="139" t="s">
        <v>3154</v>
      </c>
      <c r="X52" s="139" t="s">
        <v>3155</v>
      </c>
      <c r="Y52" s="139" t="s">
        <v>3135</v>
      </c>
      <c r="Z52" s="139" t="s">
        <v>3135</v>
      </c>
      <c r="AA52" s="139"/>
      <c r="AB52" s="139"/>
      <c r="AC52" s="139"/>
      <c r="AD52" s="139"/>
      <c r="AE52" s="139"/>
      <c r="AF52" s="139"/>
      <c r="AG52" s="139"/>
      <c r="AH52" s="139"/>
      <c r="AI52" s="139"/>
      <c r="AJ52" s="139"/>
    </row>
    <row r="53" spans="1:36">
      <c r="A53" s="139"/>
      <c r="B53" s="139"/>
      <c r="C53" s="139"/>
      <c r="D53" s="139"/>
      <c r="E53" s="139"/>
      <c r="F53" s="9"/>
      <c r="G53" s="139"/>
      <c r="H53" s="139"/>
      <c r="I53" s="9"/>
      <c r="J53" s="139"/>
      <c r="K53" s="139"/>
      <c r="L53" s="139"/>
      <c r="M53" s="139"/>
      <c r="N53" s="139"/>
      <c r="O53" s="139"/>
      <c r="P53" s="139"/>
      <c r="Q53" s="139"/>
      <c r="R53" s="139"/>
      <c r="S53" s="139"/>
      <c r="T53" s="139"/>
      <c r="U53" s="139" t="s">
        <v>3242</v>
      </c>
      <c r="V53" s="139" t="s">
        <v>1532</v>
      </c>
      <c r="W53" s="139" t="s">
        <v>3154</v>
      </c>
      <c r="X53" s="139" t="s">
        <v>3155</v>
      </c>
      <c r="Y53" s="139" t="s">
        <v>3135</v>
      </c>
      <c r="Z53" s="139" t="s">
        <v>3135</v>
      </c>
      <c r="AA53" s="139"/>
      <c r="AB53" s="139"/>
      <c r="AC53" s="139"/>
      <c r="AD53" s="139"/>
      <c r="AE53" s="139"/>
      <c r="AF53" s="139"/>
      <c r="AG53" s="139"/>
      <c r="AH53" s="139"/>
      <c r="AI53" s="139"/>
      <c r="AJ53" s="139"/>
    </row>
    <row r="54" spans="1:36">
      <c r="A54" s="139"/>
      <c r="B54" s="139"/>
      <c r="C54" s="139"/>
      <c r="D54" s="139"/>
      <c r="E54" s="139"/>
      <c r="F54" s="9"/>
      <c r="G54" s="139"/>
      <c r="H54" s="139"/>
      <c r="I54" s="9"/>
      <c r="J54" s="139"/>
      <c r="K54" s="139"/>
      <c r="L54" s="139"/>
      <c r="M54" s="139"/>
      <c r="N54" s="139"/>
      <c r="O54" s="139"/>
      <c r="P54" s="139"/>
      <c r="Q54" s="139"/>
      <c r="R54" s="139"/>
      <c r="S54" s="139"/>
      <c r="T54" s="139"/>
      <c r="U54" s="139" t="s">
        <v>3243</v>
      </c>
      <c r="V54" s="139" t="s">
        <v>1537</v>
      </c>
      <c r="W54" s="139" t="s">
        <v>3154</v>
      </c>
      <c r="X54" s="139" t="s">
        <v>3155</v>
      </c>
      <c r="Y54" s="139" t="s">
        <v>3135</v>
      </c>
      <c r="Z54" s="139" t="s">
        <v>3135</v>
      </c>
      <c r="AA54" s="139"/>
      <c r="AB54" s="139"/>
      <c r="AC54" s="139"/>
      <c r="AD54" s="139"/>
      <c r="AE54" s="139"/>
      <c r="AF54" s="139"/>
      <c r="AG54" s="139"/>
      <c r="AH54" s="139"/>
      <c r="AI54" s="139"/>
      <c r="AJ54" s="139"/>
    </row>
    <row r="55" spans="1:36">
      <c r="A55" s="139"/>
      <c r="B55" s="139"/>
      <c r="C55" s="139"/>
      <c r="D55" s="139"/>
      <c r="E55" s="139"/>
      <c r="F55" s="9"/>
      <c r="G55" s="139"/>
      <c r="H55" s="139"/>
      <c r="I55" s="9"/>
      <c r="J55" s="139"/>
      <c r="K55" s="139"/>
      <c r="L55" s="139"/>
      <c r="M55" s="139"/>
      <c r="N55" s="139"/>
      <c r="O55" s="139"/>
      <c r="P55" s="139"/>
      <c r="Q55" s="139"/>
      <c r="R55" s="139"/>
      <c r="S55" s="139"/>
      <c r="T55" s="139"/>
      <c r="U55" s="139" t="s">
        <v>3244</v>
      </c>
      <c r="V55" s="139" t="s">
        <v>1541</v>
      </c>
      <c r="W55" s="139" t="s">
        <v>3154</v>
      </c>
      <c r="X55" s="139" t="s">
        <v>3155</v>
      </c>
      <c r="Y55" s="139" t="s">
        <v>3135</v>
      </c>
      <c r="Z55" s="139" t="s">
        <v>3135</v>
      </c>
      <c r="AA55" s="139"/>
      <c r="AB55" s="139"/>
      <c r="AC55" s="139"/>
      <c r="AD55" s="139"/>
      <c r="AE55" s="139"/>
      <c r="AF55" s="139"/>
      <c r="AG55" s="139"/>
      <c r="AH55" s="139"/>
      <c r="AI55" s="139"/>
      <c r="AJ55" s="139"/>
    </row>
    <row r="56" spans="1:36">
      <c r="A56" s="139"/>
      <c r="B56" s="139"/>
      <c r="C56" s="139"/>
      <c r="D56" s="139"/>
      <c r="E56" s="139"/>
      <c r="F56" s="9"/>
      <c r="G56" s="139"/>
      <c r="H56" s="139"/>
      <c r="I56" s="9"/>
      <c r="J56" s="139"/>
      <c r="K56" s="139"/>
      <c r="L56" s="139"/>
      <c r="M56" s="139"/>
      <c r="N56" s="139"/>
      <c r="O56" s="139"/>
      <c r="P56" s="139"/>
      <c r="Q56" s="139"/>
      <c r="R56" s="139"/>
      <c r="S56" s="139"/>
      <c r="T56" s="139"/>
      <c r="U56" s="139" t="s">
        <v>3245</v>
      </c>
      <c r="V56" s="139" t="s">
        <v>1546</v>
      </c>
      <c r="W56" s="139" t="s">
        <v>3154</v>
      </c>
      <c r="X56" s="139" t="s">
        <v>3155</v>
      </c>
      <c r="Y56" s="139" t="s">
        <v>3135</v>
      </c>
      <c r="Z56" s="139" t="s">
        <v>3135</v>
      </c>
      <c r="AA56" s="139"/>
      <c r="AB56" s="139"/>
      <c r="AC56" s="139"/>
      <c r="AD56" s="139"/>
      <c r="AE56" s="139"/>
      <c r="AF56" s="139"/>
      <c r="AG56" s="139"/>
      <c r="AH56" s="139"/>
      <c r="AI56" s="139"/>
      <c r="AJ56" s="139"/>
    </row>
    <row r="57" spans="1:36">
      <c r="A57" s="139"/>
      <c r="B57" s="139"/>
      <c r="C57" s="139"/>
      <c r="D57" s="139"/>
      <c r="E57" s="139"/>
      <c r="F57" s="9"/>
      <c r="G57" s="139"/>
      <c r="H57" s="139"/>
      <c r="I57" s="9"/>
      <c r="J57" s="139"/>
      <c r="K57" s="139"/>
      <c r="L57" s="139"/>
      <c r="M57" s="139"/>
      <c r="N57" s="139"/>
      <c r="O57" s="139"/>
      <c r="P57" s="139"/>
      <c r="Q57" s="139"/>
      <c r="R57" s="139"/>
      <c r="S57" s="139"/>
      <c r="T57" s="139"/>
      <c r="U57" s="139" t="s">
        <v>3246</v>
      </c>
      <c r="V57" s="139" t="s">
        <v>1483</v>
      </c>
      <c r="W57" s="139" t="s">
        <v>3154</v>
      </c>
      <c r="X57" s="139" t="s">
        <v>3155</v>
      </c>
      <c r="Y57" s="139" t="s">
        <v>3135</v>
      </c>
      <c r="Z57" s="139" t="s">
        <v>3135</v>
      </c>
      <c r="AA57" s="139"/>
      <c r="AB57" s="139"/>
      <c r="AC57" s="139"/>
      <c r="AD57" s="139"/>
      <c r="AE57" s="139"/>
      <c r="AF57" s="139"/>
      <c r="AG57" s="139"/>
      <c r="AH57" s="139"/>
      <c r="AI57" s="139"/>
      <c r="AJ57" s="139"/>
    </row>
    <row r="58" spans="1:36">
      <c r="A58" s="139"/>
      <c r="B58" s="139"/>
      <c r="C58" s="139"/>
      <c r="D58" s="139"/>
      <c r="E58" s="139"/>
      <c r="F58" s="9"/>
      <c r="G58" s="139"/>
      <c r="H58" s="139"/>
      <c r="I58" s="9"/>
      <c r="J58" s="139"/>
      <c r="K58" s="139"/>
      <c r="L58" s="139"/>
      <c r="M58" s="139"/>
      <c r="N58" s="139"/>
      <c r="O58" s="139"/>
      <c r="P58" s="139"/>
      <c r="Q58" s="139"/>
      <c r="R58" s="139"/>
      <c r="S58" s="139"/>
      <c r="T58" s="139"/>
      <c r="U58" s="139" t="s">
        <v>3247</v>
      </c>
      <c r="V58" s="139" t="s">
        <v>1550</v>
      </c>
      <c r="W58" s="139" t="s">
        <v>3154</v>
      </c>
      <c r="X58" s="139" t="s">
        <v>3155</v>
      </c>
      <c r="Y58" s="139" t="s">
        <v>3139</v>
      </c>
      <c r="Z58" s="139" t="s">
        <v>3139</v>
      </c>
      <c r="AA58" s="139"/>
      <c r="AB58" s="139"/>
      <c r="AC58" s="139"/>
      <c r="AD58" s="139"/>
      <c r="AE58" s="139"/>
      <c r="AF58" s="139"/>
      <c r="AG58" s="139"/>
      <c r="AH58" s="139"/>
      <c r="AI58" s="139"/>
      <c r="AJ58" s="139"/>
    </row>
    <row r="59" spans="1:36">
      <c r="A59" s="139"/>
      <c r="B59" s="139"/>
      <c r="C59" s="139"/>
      <c r="D59" s="139"/>
      <c r="E59" s="139"/>
      <c r="F59" s="9"/>
      <c r="G59" s="139"/>
      <c r="H59" s="139"/>
      <c r="I59" s="9"/>
      <c r="J59" s="139"/>
      <c r="K59" s="139"/>
      <c r="L59" s="139"/>
      <c r="M59" s="139"/>
      <c r="N59" s="139"/>
      <c r="O59" s="139"/>
      <c r="P59" s="139"/>
      <c r="Q59" s="139"/>
      <c r="R59" s="139"/>
      <c r="S59" s="139"/>
      <c r="T59" s="139"/>
      <c r="U59" s="139" t="s">
        <v>3082</v>
      </c>
      <c r="V59" s="139" t="s">
        <v>1483</v>
      </c>
      <c r="W59" s="139" t="s">
        <v>3082</v>
      </c>
      <c r="X59" s="139" t="s">
        <v>1483</v>
      </c>
      <c r="Y59" s="139" t="s">
        <v>3248</v>
      </c>
      <c r="Z59" s="139" t="s">
        <v>3082</v>
      </c>
      <c r="AA59" s="139"/>
      <c r="AB59" s="139"/>
      <c r="AC59" s="139"/>
      <c r="AD59" s="139"/>
      <c r="AE59" s="139"/>
      <c r="AF59" s="139"/>
      <c r="AG59" s="139"/>
      <c r="AH59" s="139"/>
      <c r="AI59" s="139"/>
      <c r="AJ59" s="139"/>
    </row>
  </sheetData>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DFFA8-3AC9-46B4-B76B-F34C9A772CF3}">
  <dimension ref="A1"/>
  <sheetViews>
    <sheetView workbookViewId="0">
      <selection activeCell="F20" sqref="F20"/>
    </sheetView>
  </sheetViews>
  <sheetFormatPr baseColWidth="10" defaultRowHeight="1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FE4BAAD-5BC7-4672-A577-E23EB26A49A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4</vt:i4>
      </vt:variant>
    </vt:vector>
  </HeadingPairs>
  <TitlesOfParts>
    <vt:vector size="17" baseType="lpstr">
      <vt:lpstr>A LIRE AVANT</vt:lpstr>
      <vt:lpstr>Exemples</vt:lpstr>
      <vt:lpstr>Groupes</vt:lpstr>
      <vt:lpstr>Créa NOM (col B)</vt:lpstr>
      <vt:lpstr>Tableau</vt:lpstr>
      <vt:lpstr>SAISIE</vt:lpstr>
      <vt:lpstr>Rech Noms Hiér</vt:lpstr>
      <vt:lpstr>Hiérarchies</vt:lpstr>
      <vt:lpstr>Données stock-transp</vt:lpstr>
      <vt:lpstr>Abréviations</vt:lpstr>
      <vt:lpstr>Validation des données</vt:lpstr>
      <vt:lpstr>Tables</vt:lpstr>
      <vt:lpstr>Feuil1</vt:lpstr>
      <vt:lpstr>SAISIE!Impression_des_titres</vt:lpstr>
      <vt:lpstr>Tableau!Impression_des_titres</vt:lpstr>
      <vt:lpstr>SAISIE!Zone_d_impression</vt:lpstr>
      <vt:lpstr>Tableau!Zone_d_impression</vt:lpstr>
    </vt:vector>
  </TitlesOfParts>
  <Company>Hermès Parfums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Géraldine MAURY</dc:creator>
  <cp:lastModifiedBy>Geraldine MAURY</cp:lastModifiedBy>
  <cp:lastPrinted>2019-08-09T09:26:31Z</cp:lastPrinted>
  <dcterms:created xsi:type="dcterms:W3CDTF">2013-10-08T08:02:15Z</dcterms:created>
  <dcterms:modified xsi:type="dcterms:W3CDTF">2019-09-24T08:50:36Z</dcterms:modified>
</cp:coreProperties>
</file>