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checkCompatibility="1"/>
  <bookViews>
    <workbookView xWindow="0" yWindow="0" windowWidth="16380" windowHeight="8190" tabRatio="622" firstSheet="1" activeTab="1"/>
  </bookViews>
  <sheets>
    <sheet name="Suppléances négatif" sheetId="9" r:id="rId1"/>
    <sheet name="Suppléances positif" sheetId="2" r:id="rId2"/>
    <sheet name="Total complet" sheetId="1" r:id="rId3"/>
    <sheet name="Corps_enseignant" sheetId="10" r:id="rId4"/>
    <sheet name="Décompte +" sheetId="12" r:id="rId5"/>
    <sheet name="Décompte -" sheetId="13" r:id="rId6"/>
    <sheet name="Traitement" sheetId="14" r:id="rId7"/>
  </sheets>
  <externalReferences>
    <externalReference r:id="rId8"/>
  </externalReferences>
  <definedNames>
    <definedName name="_xlnm._FilterDatabase" localSheetId="3" hidden="1">Corps_enseignant!$A$1:$D$50</definedName>
    <definedName name="_xlnm._FilterDatabase" localSheetId="0" hidden="1">'Suppléances négatif'!$A$1:$E$6</definedName>
    <definedName name="_xlnm._FilterDatabase" localSheetId="1" hidden="1">'Suppléances positif'!$A$1:$G$50</definedName>
    <definedName name="_xlnm._FilterDatabase" localSheetId="2" hidden="1">'Total complet'!$B$3:$E$3</definedName>
    <definedName name="bdd">'Suppléances positif'!$H$2:$M$50</definedName>
    <definedName name="bdd_2">Traitement!$B$4:$E$50</definedName>
    <definedName name="bdd_3">Corps_enseignant!$D$2:$E$50</definedName>
    <definedName name="CAP">[1]F15!$AA$19:$AA$22</definedName>
    <definedName name="Cercles">[1]Ecoles!$A$2:$A$35</definedName>
    <definedName name="Degrés">[1]F15!$AC$18:$AC$36</definedName>
    <definedName name="_xlnm.Print_Titles" localSheetId="1">'Suppléances positif'!$1:$1</definedName>
    <definedName name="LeçonsACompenser" localSheetId="0">'Suppléances négatif'!$B$1:$B$21</definedName>
    <definedName name="LeçonsACompenser">'Suppléances positif'!#REF!</definedName>
    <definedName name="ListeSuppléants">#REF!</definedName>
    <definedName name="NbreHeureDeSuppléances" localSheetId="0">'Suppléances négatif'!#REF!</definedName>
    <definedName name="NbreHeureDeSuppléances">'Suppléances positif'!$D$1:$D$8</definedName>
    <definedName name="Nom">Corps_enseignant!$D$2:$D$50</definedName>
    <definedName name="nom_1">Traitement!$J$4:$J$50</definedName>
    <definedName name="nom_2">Traitement!$N$4:$N$50</definedName>
    <definedName name="Statut">[1]F15!$AB$19:$AB$20</definedName>
    <definedName name="Suppléants" localSheetId="0">'Suppléances négatif'!$A$1:$A$21</definedName>
    <definedName name="Suppléants">'Suppléances positif'!$A$1:$A$8</definedName>
    <definedName name="Total">'Total complet'!#REF!</definedName>
  </definedNames>
  <calcPr calcId="144525"/>
</workbook>
</file>

<file path=xl/calcChain.xml><?xml version="1.0" encoding="utf-8"?>
<calcChain xmlns="http://schemas.openxmlformats.org/spreadsheetml/2006/main">
  <c r="N12" i="14" l="1"/>
  <c r="N20" i="14"/>
  <c r="N28" i="14"/>
  <c r="N36" i="14"/>
  <c r="N44" i="14"/>
  <c r="J5" i="14"/>
  <c r="J10" i="14"/>
  <c r="J13" i="14"/>
  <c r="J18" i="14"/>
  <c r="J21" i="14"/>
  <c r="J26" i="14"/>
  <c r="J29" i="14"/>
  <c r="J34" i="14"/>
  <c r="J37" i="14"/>
  <c r="J42" i="14"/>
  <c r="J45" i="14"/>
  <c r="J50" i="14"/>
  <c r="G2" i="14"/>
  <c r="H2" i="14"/>
  <c r="G3" i="14"/>
  <c r="H3" i="14"/>
  <c r="A4" i="14"/>
  <c r="B4" i="14"/>
  <c r="C4" i="14"/>
  <c r="D4" i="14"/>
  <c r="E4" i="14"/>
  <c r="J4" i="14" s="1"/>
  <c r="A5" i="14"/>
  <c r="B5" i="14"/>
  <c r="C5" i="14"/>
  <c r="D5" i="14"/>
  <c r="E5" i="14"/>
  <c r="N5" i="14" s="1"/>
  <c r="A6" i="14"/>
  <c r="B6" i="14"/>
  <c r="C6" i="14"/>
  <c r="D6" i="14"/>
  <c r="E6" i="14"/>
  <c r="J6" i="14" s="1"/>
  <c r="A7" i="14"/>
  <c r="B7" i="14"/>
  <c r="C7" i="14"/>
  <c r="D7" i="14"/>
  <c r="E7" i="14"/>
  <c r="J7" i="14" s="1"/>
  <c r="A8" i="14"/>
  <c r="B8" i="14"/>
  <c r="C8" i="14"/>
  <c r="D8" i="14"/>
  <c r="E8" i="14"/>
  <c r="N8" i="14" s="1"/>
  <c r="A9" i="14"/>
  <c r="B9" i="14"/>
  <c r="C9" i="14"/>
  <c r="D9" i="14"/>
  <c r="E9" i="14"/>
  <c r="J9" i="14" s="1"/>
  <c r="A10" i="14"/>
  <c r="B10" i="14"/>
  <c r="C10" i="14"/>
  <c r="D10" i="14"/>
  <c r="E10" i="14"/>
  <c r="N10" i="14" s="1"/>
  <c r="A11" i="14"/>
  <c r="B11" i="14"/>
  <c r="C11" i="14"/>
  <c r="D11" i="14"/>
  <c r="E11" i="14"/>
  <c r="J11" i="14" s="1"/>
  <c r="A12" i="14"/>
  <c r="B12" i="14"/>
  <c r="C12" i="14"/>
  <c r="D12" i="14"/>
  <c r="E12" i="14"/>
  <c r="J12" i="14" s="1"/>
  <c r="A13" i="14"/>
  <c r="B13" i="14"/>
  <c r="C13" i="14"/>
  <c r="D13" i="14"/>
  <c r="E13" i="14"/>
  <c r="N13" i="14" s="1"/>
  <c r="A14" i="14"/>
  <c r="B14" i="14"/>
  <c r="C14" i="14"/>
  <c r="D14" i="14"/>
  <c r="E14" i="14"/>
  <c r="J14" i="14" s="1"/>
  <c r="A15" i="14"/>
  <c r="B15" i="14"/>
  <c r="C15" i="14"/>
  <c r="D15" i="14"/>
  <c r="E15" i="14"/>
  <c r="J15" i="14" s="1"/>
  <c r="A16" i="14"/>
  <c r="B16" i="14"/>
  <c r="C16" i="14"/>
  <c r="D16" i="14"/>
  <c r="E16" i="14"/>
  <c r="N16" i="14" s="1"/>
  <c r="A17" i="14"/>
  <c r="B17" i="14"/>
  <c r="C17" i="14"/>
  <c r="D17" i="14"/>
  <c r="E17" i="14"/>
  <c r="N17" i="14" s="1"/>
  <c r="A18" i="14"/>
  <c r="B18" i="14"/>
  <c r="C18" i="14"/>
  <c r="D18" i="14"/>
  <c r="E18" i="14"/>
  <c r="N18" i="14" s="1"/>
  <c r="A19" i="14"/>
  <c r="B19" i="14"/>
  <c r="C19" i="14"/>
  <c r="D19" i="14"/>
  <c r="E19" i="14"/>
  <c r="J19" i="14" s="1"/>
  <c r="A20" i="14"/>
  <c r="B20" i="14"/>
  <c r="C20" i="14"/>
  <c r="D20" i="14"/>
  <c r="E20" i="14"/>
  <c r="J20" i="14" s="1"/>
  <c r="A21" i="14"/>
  <c r="B21" i="14"/>
  <c r="C21" i="14"/>
  <c r="D21" i="14"/>
  <c r="E21" i="14"/>
  <c r="N21" i="14" s="1"/>
  <c r="A22" i="14"/>
  <c r="B22" i="14"/>
  <c r="C22" i="14"/>
  <c r="D22" i="14"/>
  <c r="E22" i="14"/>
  <c r="J22" i="14" s="1"/>
  <c r="A23" i="14"/>
  <c r="B23" i="14"/>
  <c r="C23" i="14"/>
  <c r="D23" i="14"/>
  <c r="E23" i="14"/>
  <c r="J23" i="14" s="1"/>
  <c r="A24" i="14"/>
  <c r="B24" i="14"/>
  <c r="C24" i="14"/>
  <c r="D24" i="14"/>
  <c r="E24" i="14"/>
  <c r="N24" i="14" s="1"/>
  <c r="A25" i="14"/>
  <c r="B25" i="14"/>
  <c r="C25" i="14"/>
  <c r="D25" i="14"/>
  <c r="E25" i="14"/>
  <c r="J25" i="14" s="1"/>
  <c r="A26" i="14"/>
  <c r="B26" i="14"/>
  <c r="C26" i="14"/>
  <c r="D26" i="14"/>
  <c r="E26" i="14"/>
  <c r="N26" i="14" s="1"/>
  <c r="A27" i="14"/>
  <c r="B27" i="14"/>
  <c r="C27" i="14"/>
  <c r="D27" i="14"/>
  <c r="E27" i="14"/>
  <c r="J27" i="14" s="1"/>
  <c r="A28" i="14"/>
  <c r="B28" i="14"/>
  <c r="C28" i="14"/>
  <c r="D28" i="14"/>
  <c r="E28" i="14"/>
  <c r="J28" i="14" s="1"/>
  <c r="A29" i="14"/>
  <c r="B29" i="14"/>
  <c r="C29" i="14"/>
  <c r="D29" i="14"/>
  <c r="E29" i="14"/>
  <c r="N29" i="14" s="1"/>
  <c r="A30" i="14"/>
  <c r="B30" i="14"/>
  <c r="C30" i="14"/>
  <c r="D30" i="14"/>
  <c r="E30" i="14"/>
  <c r="J30" i="14" s="1"/>
  <c r="A31" i="14"/>
  <c r="B31" i="14"/>
  <c r="C31" i="14"/>
  <c r="D31" i="14"/>
  <c r="E31" i="14"/>
  <c r="J31" i="14" s="1"/>
  <c r="A32" i="14"/>
  <c r="B32" i="14"/>
  <c r="C32" i="14"/>
  <c r="D32" i="14"/>
  <c r="E32" i="14"/>
  <c r="N32" i="14" s="1"/>
  <c r="A33" i="14"/>
  <c r="B33" i="14"/>
  <c r="C33" i="14"/>
  <c r="D33" i="14"/>
  <c r="E33" i="14"/>
  <c r="N33" i="14" s="1"/>
  <c r="A34" i="14"/>
  <c r="B34" i="14"/>
  <c r="C34" i="14"/>
  <c r="D34" i="14"/>
  <c r="E34" i="14"/>
  <c r="N34" i="14" s="1"/>
  <c r="A35" i="14"/>
  <c r="B35" i="14"/>
  <c r="C35" i="14"/>
  <c r="D35" i="14"/>
  <c r="E35" i="14"/>
  <c r="J35" i="14" s="1"/>
  <c r="A36" i="14"/>
  <c r="B36" i="14"/>
  <c r="C36" i="14"/>
  <c r="D36" i="14"/>
  <c r="E36" i="14"/>
  <c r="J36" i="14" s="1"/>
  <c r="A37" i="14"/>
  <c r="B37" i="14"/>
  <c r="C37" i="14"/>
  <c r="D37" i="14"/>
  <c r="E37" i="14"/>
  <c r="N37" i="14" s="1"/>
  <c r="A38" i="14"/>
  <c r="B38" i="14"/>
  <c r="C38" i="14"/>
  <c r="D38" i="14"/>
  <c r="E38" i="14"/>
  <c r="J38" i="14" s="1"/>
  <c r="A39" i="14"/>
  <c r="B39" i="14"/>
  <c r="C39" i="14"/>
  <c r="D39" i="14"/>
  <c r="E39" i="14"/>
  <c r="J39" i="14" s="1"/>
  <c r="A40" i="14"/>
  <c r="B40" i="14"/>
  <c r="C40" i="14"/>
  <c r="D40" i="14"/>
  <c r="E40" i="14"/>
  <c r="N40" i="14" s="1"/>
  <c r="A41" i="14"/>
  <c r="B41" i="14"/>
  <c r="C41" i="14"/>
  <c r="D41" i="14"/>
  <c r="E41" i="14"/>
  <c r="J41" i="14" s="1"/>
  <c r="A42" i="14"/>
  <c r="B42" i="14"/>
  <c r="C42" i="14"/>
  <c r="D42" i="14"/>
  <c r="E42" i="14"/>
  <c r="N42" i="14" s="1"/>
  <c r="A43" i="14"/>
  <c r="B43" i="14"/>
  <c r="C43" i="14"/>
  <c r="D43" i="14"/>
  <c r="E43" i="14"/>
  <c r="J43" i="14" s="1"/>
  <c r="A44" i="14"/>
  <c r="B44" i="14"/>
  <c r="C44" i="14"/>
  <c r="D44" i="14"/>
  <c r="E44" i="14"/>
  <c r="J44" i="14" s="1"/>
  <c r="A45" i="14"/>
  <c r="B45" i="14"/>
  <c r="C45" i="14"/>
  <c r="D45" i="14"/>
  <c r="E45" i="14"/>
  <c r="N45" i="14" s="1"/>
  <c r="A46" i="14"/>
  <c r="B46" i="14"/>
  <c r="C46" i="14"/>
  <c r="D46" i="14"/>
  <c r="E46" i="14"/>
  <c r="J46" i="14" s="1"/>
  <c r="A47" i="14"/>
  <c r="B47" i="14"/>
  <c r="C47" i="14"/>
  <c r="D47" i="14"/>
  <c r="E47" i="14"/>
  <c r="J47" i="14" s="1"/>
  <c r="A48" i="14"/>
  <c r="B48" i="14"/>
  <c r="C48" i="14"/>
  <c r="D48" i="14"/>
  <c r="E48" i="14"/>
  <c r="N48" i="14" s="1"/>
  <c r="A49" i="14"/>
  <c r="B49" i="14"/>
  <c r="C49" i="14"/>
  <c r="D49" i="14"/>
  <c r="E49" i="14"/>
  <c r="N49" i="14" s="1"/>
  <c r="A50" i="14"/>
  <c r="B50" i="14"/>
  <c r="C50" i="14"/>
  <c r="D50" i="14"/>
  <c r="E50" i="14"/>
  <c r="N50" i="14" s="1"/>
  <c r="H1" i="14"/>
  <c r="B1" i="14"/>
  <c r="C1" i="14"/>
  <c r="D1" i="14"/>
  <c r="E1" i="14"/>
  <c r="G1" i="14"/>
  <c r="A1" i="14"/>
  <c r="N4" i="14" l="1"/>
  <c r="N43" i="14"/>
  <c r="N35" i="14"/>
  <c r="N27" i="14"/>
  <c r="N19" i="14"/>
  <c r="N11" i="14"/>
  <c r="J48" i="14"/>
  <c r="J40" i="14"/>
  <c r="J32" i="14"/>
  <c r="J24" i="14"/>
  <c r="J16" i="14"/>
  <c r="J8" i="14"/>
  <c r="N47" i="14"/>
  <c r="N39" i="14"/>
  <c r="N31" i="14"/>
  <c r="N23" i="14"/>
  <c r="N15" i="14"/>
  <c r="N7" i="14"/>
  <c r="J49" i="14"/>
  <c r="J33" i="14"/>
  <c r="J17" i="14"/>
  <c r="N46" i="14"/>
  <c r="N38" i="14"/>
  <c r="N30" i="14"/>
  <c r="N22" i="14"/>
  <c r="N14" i="14"/>
  <c r="N6" i="14"/>
  <c r="N41" i="14"/>
  <c r="N25" i="14"/>
  <c r="N9" i="14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4" i="1"/>
  <c r="H2" i="1"/>
  <c r="H1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4" i="1"/>
  <c r="O4" i="14" l="1" a="1"/>
  <c r="O4" i="14" s="1"/>
  <c r="K4" i="14" a="1"/>
  <c r="K4" i="14" s="1"/>
  <c r="C4" i="2"/>
  <c r="D4" i="2"/>
  <c r="E4" i="2"/>
  <c r="F4" i="2"/>
  <c r="G4" i="2"/>
  <c r="C5" i="2"/>
  <c r="D5" i="2"/>
  <c r="E5" i="2"/>
  <c r="F5" i="2"/>
  <c r="G5" i="2"/>
  <c r="C6" i="2"/>
  <c r="E6" i="2"/>
  <c r="F6" i="2"/>
  <c r="G6" i="2"/>
  <c r="C7" i="2"/>
  <c r="D7" i="2"/>
  <c r="E7" i="2"/>
  <c r="F7" i="2"/>
  <c r="G7" i="2"/>
  <c r="C8" i="2"/>
  <c r="D8" i="2"/>
  <c r="E8" i="2"/>
  <c r="F8" i="2"/>
  <c r="G8" i="2"/>
  <c r="C9" i="2"/>
  <c r="D9" i="2"/>
  <c r="E9" i="2"/>
  <c r="F9" i="2"/>
  <c r="G9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C13" i="2"/>
  <c r="D13" i="2"/>
  <c r="E13" i="2"/>
  <c r="F13" i="2"/>
  <c r="G13" i="2"/>
  <c r="C14" i="2"/>
  <c r="D14" i="2"/>
  <c r="E14" i="2"/>
  <c r="F14" i="2"/>
  <c r="G14" i="2"/>
  <c r="C15" i="2"/>
  <c r="D15" i="2"/>
  <c r="E15" i="2"/>
  <c r="F15" i="2"/>
  <c r="G15" i="2"/>
  <c r="C16" i="2"/>
  <c r="D16" i="2"/>
  <c r="E16" i="2"/>
  <c r="F16" i="2"/>
  <c r="G16" i="2"/>
  <c r="C17" i="2"/>
  <c r="D17" i="2"/>
  <c r="E17" i="2"/>
  <c r="F17" i="2"/>
  <c r="G17" i="2"/>
  <c r="C18" i="2"/>
  <c r="D18" i="2"/>
  <c r="E18" i="2"/>
  <c r="F18" i="2"/>
  <c r="G18" i="2"/>
  <c r="C19" i="2"/>
  <c r="D19" i="2"/>
  <c r="E19" i="2"/>
  <c r="F19" i="2"/>
  <c r="G19" i="2"/>
  <c r="C20" i="2"/>
  <c r="D20" i="2"/>
  <c r="E20" i="2"/>
  <c r="F20" i="2"/>
  <c r="G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C25" i="2"/>
  <c r="D25" i="2"/>
  <c r="E25" i="2"/>
  <c r="F25" i="2"/>
  <c r="G25" i="2"/>
  <c r="C26" i="2"/>
  <c r="D26" i="2"/>
  <c r="E26" i="2"/>
  <c r="F26" i="2"/>
  <c r="G26" i="2"/>
  <c r="C27" i="2"/>
  <c r="D27" i="2"/>
  <c r="E27" i="2"/>
  <c r="F27" i="2"/>
  <c r="G27" i="2"/>
  <c r="C28" i="2"/>
  <c r="D28" i="2"/>
  <c r="E28" i="2"/>
  <c r="F28" i="2"/>
  <c r="G28" i="2"/>
  <c r="C29" i="2"/>
  <c r="D29" i="2"/>
  <c r="E29" i="2"/>
  <c r="F29" i="2"/>
  <c r="G29" i="2"/>
  <c r="C30" i="2"/>
  <c r="D30" i="2"/>
  <c r="E30" i="2"/>
  <c r="F30" i="2"/>
  <c r="G30" i="2"/>
  <c r="C31" i="2"/>
  <c r="D31" i="2"/>
  <c r="E31" i="2"/>
  <c r="F31" i="2"/>
  <c r="G31" i="2"/>
  <c r="C32" i="2"/>
  <c r="D32" i="2"/>
  <c r="E32" i="2"/>
  <c r="F32" i="2"/>
  <c r="G32" i="2"/>
  <c r="C33" i="2"/>
  <c r="D33" i="2"/>
  <c r="E33" i="2"/>
  <c r="F33" i="2"/>
  <c r="G33" i="2"/>
  <c r="C34" i="2"/>
  <c r="D34" i="2"/>
  <c r="E34" i="2"/>
  <c r="F34" i="2"/>
  <c r="G34" i="2"/>
  <c r="C35" i="2"/>
  <c r="D35" i="2"/>
  <c r="E35" i="2"/>
  <c r="F35" i="2"/>
  <c r="G35" i="2"/>
  <c r="C36" i="2"/>
  <c r="D36" i="2"/>
  <c r="E36" i="2"/>
  <c r="F36" i="2"/>
  <c r="G36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49" i="2"/>
  <c r="D49" i="2"/>
  <c r="E49" i="2"/>
  <c r="F49" i="2"/>
  <c r="G49" i="2"/>
  <c r="C3" i="2"/>
  <c r="E3" i="2"/>
  <c r="F3" i="2"/>
  <c r="G3" i="2"/>
  <c r="O5" i="14" l="1" a="1"/>
  <c r="O5" i="14" s="1"/>
  <c r="A4" i="13"/>
  <c r="A4" i="12"/>
  <c r="C4" i="12" s="1"/>
  <c r="K5" i="14" a="1"/>
  <c r="K5" i="14" s="1"/>
  <c r="E50" i="2"/>
  <c r="D50" i="10"/>
  <c r="C50" i="2"/>
  <c r="D50" i="2"/>
  <c r="F50" i="2"/>
  <c r="G50" i="2"/>
  <c r="B51" i="9"/>
  <c r="D2" i="2"/>
  <c r="E2" i="2"/>
  <c r="D39" i="10"/>
  <c r="D40" i="10"/>
  <c r="D41" i="10"/>
  <c r="D42" i="10"/>
  <c r="D43" i="10"/>
  <c r="D44" i="10"/>
  <c r="D45" i="10"/>
  <c r="D46" i="10"/>
  <c r="D47" i="10"/>
  <c r="D48" i="10"/>
  <c r="D49" i="10"/>
  <c r="D4" i="10"/>
  <c r="D6" i="10"/>
  <c r="D8" i="10"/>
  <c r="D9" i="10"/>
  <c r="D10" i="10"/>
  <c r="D11" i="10"/>
  <c r="D3" i="10"/>
  <c r="D5" i="10"/>
  <c r="D7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2" i="10"/>
  <c r="G2" i="9" s="1"/>
  <c r="G2" i="2"/>
  <c r="F2" i="2"/>
  <c r="C2" i="2"/>
  <c r="O6" i="14" l="1" a="1"/>
  <c r="O6" i="14" s="1"/>
  <c r="A5" i="13"/>
  <c r="C5" i="13" s="1"/>
  <c r="B4" i="12"/>
  <c r="C4" i="13"/>
  <c r="B4" i="13"/>
  <c r="B5" i="13"/>
  <c r="D4" i="12"/>
  <c r="K6" i="14" a="1"/>
  <c r="K6" i="14" s="1"/>
  <c r="A5" i="12"/>
  <c r="D51" i="2"/>
  <c r="I11" i="2"/>
  <c r="L11" i="2" s="1"/>
  <c r="G11" i="9"/>
  <c r="G15" i="9"/>
  <c r="I15" i="2"/>
  <c r="L15" i="2" s="1"/>
  <c r="G46" i="9"/>
  <c r="I46" i="2"/>
  <c r="L46" i="2" s="1"/>
  <c r="G38" i="9"/>
  <c r="I38" i="2"/>
  <c r="L38" i="2" s="1"/>
  <c r="G30" i="9"/>
  <c r="I30" i="2"/>
  <c r="L30" i="2" s="1"/>
  <c r="G22" i="9"/>
  <c r="I22" i="2"/>
  <c r="L22" i="2" s="1"/>
  <c r="G14" i="9"/>
  <c r="I14" i="2"/>
  <c r="L14" i="2" s="1"/>
  <c r="G9" i="9"/>
  <c r="I9" i="2"/>
  <c r="L9" i="2" s="1"/>
  <c r="G45" i="9"/>
  <c r="I45" i="2"/>
  <c r="L45" i="2" s="1"/>
  <c r="I37" i="2"/>
  <c r="L37" i="2" s="1"/>
  <c r="G37" i="9"/>
  <c r="G29" i="9"/>
  <c r="I29" i="2"/>
  <c r="L29" i="2" s="1"/>
  <c r="I21" i="2"/>
  <c r="L21" i="2" s="1"/>
  <c r="G21" i="9"/>
  <c r="I13" i="2"/>
  <c r="L13" i="2" s="1"/>
  <c r="G13" i="9"/>
  <c r="G8" i="9"/>
  <c r="I8" i="2"/>
  <c r="L8" i="2" s="1"/>
  <c r="I44" i="2"/>
  <c r="L44" i="2" s="1"/>
  <c r="G44" i="9"/>
  <c r="G32" i="9"/>
  <c r="I32" i="2"/>
  <c r="L32" i="2" s="1"/>
  <c r="G47" i="9"/>
  <c r="I47" i="2"/>
  <c r="L47" i="2" s="1"/>
  <c r="G23" i="9"/>
  <c r="I23" i="2"/>
  <c r="L23" i="2" s="1"/>
  <c r="I28" i="2"/>
  <c r="L28" i="2" s="1"/>
  <c r="G28" i="9"/>
  <c r="I27" i="2"/>
  <c r="L27" i="2" s="1"/>
  <c r="G27" i="9"/>
  <c r="G16" i="9"/>
  <c r="I16" i="2"/>
  <c r="L16" i="2" s="1"/>
  <c r="G50" i="9"/>
  <c r="I50" i="2"/>
  <c r="L50" i="2" s="1"/>
  <c r="G31" i="9"/>
  <c r="I31" i="2"/>
  <c r="L31" i="2" s="1"/>
  <c r="I10" i="2"/>
  <c r="L10" i="2" s="1"/>
  <c r="G10" i="9"/>
  <c r="G36" i="9"/>
  <c r="I36" i="2"/>
  <c r="L36" i="2" s="1"/>
  <c r="I20" i="2"/>
  <c r="L20" i="2" s="1"/>
  <c r="G20" i="9"/>
  <c r="I12" i="2"/>
  <c r="L12" i="2" s="1"/>
  <c r="G12" i="9"/>
  <c r="G6" i="9"/>
  <c r="I6" i="2"/>
  <c r="L6" i="2" s="1"/>
  <c r="I43" i="2"/>
  <c r="L43" i="2" s="1"/>
  <c r="G43" i="9"/>
  <c r="I35" i="2"/>
  <c r="L35" i="2" s="1"/>
  <c r="G35" i="9"/>
  <c r="G7" i="9"/>
  <c r="I7" i="2"/>
  <c r="L7" i="2" s="1"/>
  <c r="I42" i="2"/>
  <c r="L42" i="2" s="1"/>
  <c r="G42" i="9"/>
  <c r="I34" i="2"/>
  <c r="L34" i="2" s="1"/>
  <c r="G34" i="9"/>
  <c r="I18" i="2"/>
  <c r="L18" i="2" s="1"/>
  <c r="G18" i="9"/>
  <c r="G5" i="9"/>
  <c r="I5" i="2"/>
  <c r="K5" i="2" s="1"/>
  <c r="G49" i="9"/>
  <c r="I49" i="2"/>
  <c r="L49" i="2" s="1"/>
  <c r="I41" i="2"/>
  <c r="L41" i="2" s="1"/>
  <c r="G41" i="9"/>
  <c r="G24" i="9"/>
  <c r="I24" i="2"/>
  <c r="L24" i="2" s="1"/>
  <c r="G39" i="9"/>
  <c r="I39" i="2"/>
  <c r="L39" i="2" s="1"/>
  <c r="I19" i="2"/>
  <c r="L19" i="2" s="1"/>
  <c r="G19" i="9"/>
  <c r="I4" i="2"/>
  <c r="L4" i="2" s="1"/>
  <c r="G4" i="9"/>
  <c r="G26" i="9"/>
  <c r="I26" i="2"/>
  <c r="L26" i="2" s="1"/>
  <c r="G33" i="9"/>
  <c r="I33" i="2"/>
  <c r="L33" i="2" s="1"/>
  <c r="G25" i="9"/>
  <c r="I25" i="2"/>
  <c r="L25" i="2" s="1"/>
  <c r="G17" i="9"/>
  <c r="I17" i="2"/>
  <c r="L17" i="2" s="1"/>
  <c r="G3" i="9"/>
  <c r="G48" i="9"/>
  <c r="I48" i="2"/>
  <c r="L48" i="2" s="1"/>
  <c r="G40" i="9"/>
  <c r="I40" i="2"/>
  <c r="L40" i="2" s="1"/>
  <c r="K6" i="2"/>
  <c r="K10" i="2"/>
  <c r="K14" i="2"/>
  <c r="K18" i="2"/>
  <c r="K19" i="2"/>
  <c r="K27" i="2"/>
  <c r="K38" i="2"/>
  <c r="K42" i="2"/>
  <c r="K21" i="2"/>
  <c r="K25" i="2"/>
  <c r="K29" i="2"/>
  <c r="K33" i="2"/>
  <c r="K40" i="2"/>
  <c r="K41" i="2"/>
  <c r="K44" i="2"/>
  <c r="K45" i="2"/>
  <c r="K48" i="2"/>
  <c r="I2" i="2"/>
  <c r="L2" i="2" s="1"/>
  <c r="I3" i="2"/>
  <c r="L3" i="2" s="1"/>
  <c r="D5" i="13" l="1"/>
  <c r="O7" i="14" a="1"/>
  <c r="O7" i="14" s="1"/>
  <c r="A7" i="13" s="1"/>
  <c r="A6" i="13"/>
  <c r="D4" i="13"/>
  <c r="A6" i="12"/>
  <c r="C6" i="12" s="1"/>
  <c r="C5" i="12"/>
  <c r="D5" i="12"/>
  <c r="B5" i="12"/>
  <c r="K7" i="14" a="1"/>
  <c r="K7" i="14" s="1"/>
  <c r="N45" i="2"/>
  <c r="H45" i="2" s="1"/>
  <c r="N42" i="2"/>
  <c r="H42" i="2" s="1"/>
  <c r="N21" i="2"/>
  <c r="H21" i="2" s="1"/>
  <c r="N14" i="2"/>
  <c r="H14" i="2" s="1"/>
  <c r="N10" i="2"/>
  <c r="H10" i="2" s="1"/>
  <c r="N40" i="2"/>
  <c r="H40" i="2" s="1"/>
  <c r="K17" i="2"/>
  <c r="K30" i="2"/>
  <c r="K36" i="2"/>
  <c r="K4" i="2"/>
  <c r="K23" i="2"/>
  <c r="N25" i="2"/>
  <c r="H25" i="2" s="1"/>
  <c r="N18" i="2"/>
  <c r="H18" i="2" s="1"/>
  <c r="N44" i="2"/>
  <c r="H44" i="2" s="1"/>
  <c r="N38" i="2"/>
  <c r="H38" i="2" s="1"/>
  <c r="N41" i="2"/>
  <c r="H41" i="2" s="1"/>
  <c r="K20" i="2"/>
  <c r="M20" i="2" s="1"/>
  <c r="K35" i="2"/>
  <c r="N6" i="2"/>
  <c r="H6" i="2" s="1"/>
  <c r="K37" i="2"/>
  <c r="K8" i="2"/>
  <c r="K49" i="2"/>
  <c r="N49" i="2" s="1"/>
  <c r="H49" i="2" s="1"/>
  <c r="N27" i="2"/>
  <c r="H27" i="2" s="1"/>
  <c r="K3" i="2"/>
  <c r="M3" i="2" s="1"/>
  <c r="N33" i="2"/>
  <c r="H33" i="2" s="1"/>
  <c r="K50" i="2"/>
  <c r="N50" i="2" s="1"/>
  <c r="H50" i="2" s="1"/>
  <c r="K22" i="2"/>
  <c r="N48" i="2"/>
  <c r="H48" i="2" s="1"/>
  <c r="N29" i="2"/>
  <c r="H29" i="2" s="1"/>
  <c r="K47" i="2"/>
  <c r="N19" i="2"/>
  <c r="H19" i="2" s="1"/>
  <c r="K2" i="2"/>
  <c r="M49" i="2"/>
  <c r="M50" i="2"/>
  <c r="K13" i="2"/>
  <c r="N13" i="2" s="1"/>
  <c r="H13" i="2" s="1"/>
  <c r="K31" i="2"/>
  <c r="K15" i="2"/>
  <c r="K32" i="2"/>
  <c r="K16" i="2"/>
  <c r="N16" i="2" s="1"/>
  <c r="H16" i="2" s="1"/>
  <c r="K9" i="2"/>
  <c r="N9" i="2" s="1"/>
  <c r="H9" i="2" s="1"/>
  <c r="K43" i="2"/>
  <c r="K11" i="2"/>
  <c r="L5" i="2"/>
  <c r="N5" i="2" s="1"/>
  <c r="K34" i="2"/>
  <c r="K28" i="2"/>
  <c r="K12" i="2"/>
  <c r="K46" i="2"/>
  <c r="N46" i="2" s="1"/>
  <c r="H46" i="2" s="1"/>
  <c r="K26" i="2"/>
  <c r="K24" i="2"/>
  <c r="K39" i="2"/>
  <c r="N39" i="2" s="1"/>
  <c r="H39" i="2" s="1"/>
  <c r="K7" i="2"/>
  <c r="N7" i="2" s="1"/>
  <c r="M48" i="2"/>
  <c r="M44" i="2"/>
  <c r="M40" i="2"/>
  <c r="M36" i="2"/>
  <c r="M8" i="2"/>
  <c r="M42" i="2"/>
  <c r="M38" i="2"/>
  <c r="M18" i="2"/>
  <c r="M14" i="2"/>
  <c r="M10" i="2"/>
  <c r="M6" i="2"/>
  <c r="M45" i="2"/>
  <c r="M41" i="2"/>
  <c r="M33" i="2"/>
  <c r="M29" i="2"/>
  <c r="M25" i="2"/>
  <c r="M21" i="2"/>
  <c r="M17" i="2"/>
  <c r="M47" i="2"/>
  <c r="M35" i="2"/>
  <c r="M27" i="2"/>
  <c r="M23" i="2"/>
  <c r="M19" i="2"/>
  <c r="B6" i="12" l="1"/>
  <c r="O8" i="14" a="1"/>
  <c r="O8" i="14" s="1"/>
  <c r="D6" i="12"/>
  <c r="C6" i="13"/>
  <c r="B6" i="13"/>
  <c r="A7" i="12"/>
  <c r="B7" i="12" s="1"/>
  <c r="K8" i="14" a="1"/>
  <c r="K8" i="14" s="1"/>
  <c r="N4" i="2"/>
  <c r="H4" i="2" s="1"/>
  <c r="N11" i="2"/>
  <c r="H11" i="2" s="1"/>
  <c r="N36" i="2"/>
  <c r="H36" i="2" s="1"/>
  <c r="N24" i="2"/>
  <c r="H24" i="2" s="1"/>
  <c r="N43" i="2"/>
  <c r="H43" i="2" s="1"/>
  <c r="N30" i="2"/>
  <c r="H30" i="2" s="1"/>
  <c r="N26" i="2"/>
  <c r="H26" i="2" s="1"/>
  <c r="N35" i="2"/>
  <c r="H35" i="2" s="1"/>
  <c r="N17" i="2"/>
  <c r="H17" i="2" s="1"/>
  <c r="N37" i="2"/>
  <c r="H37" i="2" s="1"/>
  <c r="N22" i="2"/>
  <c r="H22" i="2" s="1"/>
  <c r="N12" i="2"/>
  <c r="H12" i="2" s="1"/>
  <c r="M37" i="2"/>
  <c r="M30" i="2"/>
  <c r="N28" i="2"/>
  <c r="H28" i="2" s="1"/>
  <c r="N15" i="2"/>
  <c r="H15" i="2" s="1"/>
  <c r="N3" i="2"/>
  <c r="H3" i="2" s="1"/>
  <c r="M4" i="2"/>
  <c r="N2" i="2"/>
  <c r="N20" i="2"/>
  <c r="H20" i="2" s="1"/>
  <c r="M22" i="2"/>
  <c r="N32" i="2"/>
  <c r="H32" i="2" s="1"/>
  <c r="N34" i="2"/>
  <c r="H34" i="2" s="1"/>
  <c r="N31" i="2"/>
  <c r="H31" i="2" s="1"/>
  <c r="N47" i="2"/>
  <c r="H47" i="2" s="1"/>
  <c r="N8" i="2"/>
  <c r="N23" i="2"/>
  <c r="H23" i="2" s="1"/>
  <c r="M46" i="2"/>
  <c r="M39" i="2"/>
  <c r="M7" i="2"/>
  <c r="M13" i="2"/>
  <c r="M16" i="2"/>
  <c r="M9" i="2"/>
  <c r="M15" i="2"/>
  <c r="M34" i="2"/>
  <c r="M31" i="2"/>
  <c r="M28" i="2"/>
  <c r="M43" i="2"/>
  <c r="M5" i="2"/>
  <c r="M26" i="2"/>
  <c r="M12" i="2"/>
  <c r="M11" i="2"/>
  <c r="M24" i="2"/>
  <c r="M32" i="2"/>
  <c r="M2" i="2"/>
  <c r="K51" i="2"/>
  <c r="L51" i="2"/>
  <c r="C7" i="12" l="1"/>
  <c r="D6" i="13"/>
  <c r="O9" i="14" a="1"/>
  <c r="O9" i="14" s="1"/>
  <c r="A9" i="13" s="1"/>
  <c r="A8" i="13"/>
  <c r="D7" i="12"/>
  <c r="D7" i="13"/>
  <c r="C7" i="13"/>
  <c r="B7" i="13"/>
  <c r="A8" i="12"/>
  <c r="C8" i="12" s="1"/>
  <c r="K9" i="14" a="1"/>
  <c r="K9" i="14" s="1"/>
  <c r="H2" i="2"/>
  <c r="H8" i="2"/>
  <c r="H7" i="2"/>
  <c r="H5" i="2"/>
  <c r="M51" i="2"/>
  <c r="O10" i="14" l="1" a="1"/>
  <c r="O10" i="14" s="1"/>
  <c r="A10" i="13" s="1"/>
  <c r="A9" i="12"/>
  <c r="C9" i="12" s="1"/>
  <c r="B8" i="12"/>
  <c r="D8" i="12"/>
  <c r="D8" i="13"/>
  <c r="C8" i="13"/>
  <c r="B8" i="13"/>
  <c r="K10" i="14" a="1"/>
  <c r="K10" i="14" s="1"/>
  <c r="H3" i="1"/>
  <c r="O11" i="14" l="1" a="1"/>
  <c r="O11" i="14" s="1"/>
  <c r="A11" i="13" s="1"/>
  <c r="B9" i="12"/>
  <c r="D9" i="12"/>
  <c r="A10" i="12"/>
  <c r="C10" i="12" s="1"/>
  <c r="D9" i="13"/>
  <c r="C9" i="13"/>
  <c r="B9" i="13"/>
  <c r="K11" i="14" a="1"/>
  <c r="K11" i="14" s="1"/>
  <c r="O12" i="14" l="1" a="1"/>
  <c r="O12" i="14" s="1"/>
  <c r="A12" i="13" s="1"/>
  <c r="D11" i="13"/>
  <c r="C11" i="13"/>
  <c r="B11" i="13"/>
  <c r="B10" i="12"/>
  <c r="D10" i="12"/>
  <c r="D10" i="13"/>
  <c r="C10" i="13"/>
  <c r="B10" i="13"/>
  <c r="K12" i="14" a="1"/>
  <c r="K12" i="14" s="1"/>
  <c r="A11" i="12"/>
  <c r="O13" i="14" l="1" a="1"/>
  <c r="O13" i="14" s="1"/>
  <c r="A13" i="13" s="1"/>
  <c r="D12" i="13"/>
  <c r="C12" i="13"/>
  <c r="B12" i="13"/>
  <c r="C11" i="12"/>
  <c r="D11" i="12"/>
  <c r="B11" i="12"/>
  <c r="K13" i="14" a="1"/>
  <c r="K13" i="14" s="1"/>
  <c r="A12" i="12"/>
  <c r="O14" i="14" l="1" a="1"/>
  <c r="O14" i="14" s="1"/>
  <c r="D13" i="13"/>
  <c r="C13" i="13"/>
  <c r="B13" i="13"/>
  <c r="C12" i="12"/>
  <c r="D12" i="12"/>
  <c r="B12" i="12"/>
  <c r="K14" i="14" a="1"/>
  <c r="K14" i="14" s="1"/>
  <c r="A13" i="12"/>
  <c r="O15" i="14" l="1" a="1"/>
  <c r="O15" i="14" s="1"/>
  <c r="A14" i="13"/>
  <c r="D14" i="13" s="1"/>
  <c r="C13" i="12"/>
  <c r="D13" i="12"/>
  <c r="B13" i="12"/>
  <c r="K15" i="14" a="1"/>
  <c r="K15" i="14" s="1"/>
  <c r="A14" i="12"/>
  <c r="O16" i="14" l="1" a="1"/>
  <c r="O16" i="14" s="1"/>
  <c r="A15" i="13"/>
  <c r="C15" i="13" s="1"/>
  <c r="B14" i="13"/>
  <c r="C14" i="13"/>
  <c r="C14" i="12"/>
  <c r="D14" i="12"/>
  <c r="B14" i="12"/>
  <c r="K16" i="14" a="1"/>
  <c r="K16" i="14" s="1"/>
  <c r="A15" i="12"/>
  <c r="D15" i="13" l="1"/>
  <c r="O17" i="14" a="1"/>
  <c r="O17" i="14" s="1"/>
  <c r="A16" i="13"/>
  <c r="D16" i="13" s="1"/>
  <c r="B15" i="13"/>
  <c r="C15" i="12"/>
  <c r="D15" i="12"/>
  <c r="B15" i="12"/>
  <c r="K17" i="14" a="1"/>
  <c r="K17" i="14" s="1"/>
  <c r="A16" i="12"/>
  <c r="O18" i="14" l="1" a="1"/>
  <c r="O18" i="14" s="1"/>
  <c r="A17" i="13"/>
  <c r="C17" i="13" s="1"/>
  <c r="B16" i="13"/>
  <c r="C16" i="13"/>
  <c r="C16" i="12"/>
  <c r="D16" i="12"/>
  <c r="B16" i="12"/>
  <c r="K18" i="14" a="1"/>
  <c r="K18" i="14" s="1"/>
  <c r="A17" i="12"/>
  <c r="D17" i="13" l="1"/>
  <c r="B17" i="13"/>
  <c r="O19" i="14" a="1"/>
  <c r="O19" i="14" s="1"/>
  <c r="A18" i="13"/>
  <c r="D18" i="13" s="1"/>
  <c r="C17" i="12"/>
  <c r="D17" i="12"/>
  <c r="B17" i="12"/>
  <c r="K19" i="14" a="1"/>
  <c r="K19" i="14" s="1"/>
  <c r="A18" i="12"/>
  <c r="O20" i="14" l="1" a="1"/>
  <c r="O20" i="14" s="1"/>
  <c r="A19" i="13"/>
  <c r="D19" i="13" s="1"/>
  <c r="B18" i="13"/>
  <c r="C18" i="13"/>
  <c r="C18" i="12"/>
  <c r="D18" i="12"/>
  <c r="B18" i="12"/>
  <c r="K20" i="14" a="1"/>
  <c r="K20" i="14" s="1"/>
  <c r="A19" i="12"/>
  <c r="O21" i="14" l="1" a="1"/>
  <c r="O21" i="14" s="1"/>
  <c r="A20" i="13"/>
  <c r="C20" i="13" s="1"/>
  <c r="B19" i="13"/>
  <c r="C19" i="13"/>
  <c r="C19" i="12"/>
  <c r="D19" i="12"/>
  <c r="B19" i="12"/>
  <c r="K21" i="14" a="1"/>
  <c r="K21" i="14" s="1"/>
  <c r="A20" i="12"/>
  <c r="D20" i="13" l="1"/>
  <c r="B20" i="13"/>
  <c r="O22" i="14" a="1"/>
  <c r="O22" i="14" s="1"/>
  <c r="A21" i="13"/>
  <c r="D21" i="13" s="1"/>
  <c r="C20" i="12"/>
  <c r="D20" i="12"/>
  <c r="B20" i="12"/>
  <c r="K22" i="14" a="1"/>
  <c r="K22" i="14" s="1"/>
  <c r="A21" i="12"/>
  <c r="O23" i="14" l="1" a="1"/>
  <c r="O23" i="14" s="1"/>
  <c r="A22" i="13"/>
  <c r="D22" i="13" s="1"/>
  <c r="B21" i="13"/>
  <c r="C21" i="13"/>
  <c r="C21" i="12"/>
  <c r="D21" i="12"/>
  <c r="B21" i="12"/>
  <c r="K23" i="14" a="1"/>
  <c r="K23" i="14" s="1"/>
  <c r="A22" i="12"/>
  <c r="O24" i="14" l="1" a="1"/>
  <c r="O24" i="14" s="1"/>
  <c r="A23" i="13"/>
  <c r="C23" i="13" s="1"/>
  <c r="B22" i="13"/>
  <c r="C22" i="13"/>
  <c r="C22" i="12"/>
  <c r="D22" i="12"/>
  <c r="B22" i="12"/>
  <c r="K24" i="14" a="1"/>
  <c r="K24" i="14" s="1"/>
  <c r="A23" i="12"/>
  <c r="D23" i="13" l="1"/>
  <c r="B23" i="13"/>
  <c r="O25" i="14" a="1"/>
  <c r="O25" i="14" s="1"/>
  <c r="A24" i="13"/>
  <c r="D24" i="13" s="1"/>
  <c r="C23" i="12"/>
  <c r="D23" i="12"/>
  <c r="B23" i="12"/>
  <c r="K25" i="14" a="1"/>
  <c r="K25" i="14" s="1"/>
  <c r="A24" i="12"/>
  <c r="O26" i="14" l="1" a="1"/>
  <c r="O26" i="14" s="1"/>
  <c r="A25" i="13"/>
  <c r="D25" i="13" s="1"/>
  <c r="B24" i="13"/>
  <c r="C24" i="13"/>
  <c r="C24" i="12"/>
  <c r="D24" i="12"/>
  <c r="B24" i="12"/>
  <c r="K26" i="14" a="1"/>
  <c r="K26" i="14" s="1"/>
  <c r="A25" i="12"/>
  <c r="O27" i="14" l="1" a="1"/>
  <c r="O27" i="14" s="1"/>
  <c r="A26" i="13"/>
  <c r="C26" i="13" s="1"/>
  <c r="B25" i="13"/>
  <c r="C25" i="13"/>
  <c r="C25" i="12"/>
  <c r="D25" i="12"/>
  <c r="B25" i="12"/>
  <c r="K27" i="14" a="1"/>
  <c r="K27" i="14" s="1"/>
  <c r="A26" i="12"/>
  <c r="D26" i="13" l="1"/>
  <c r="B26" i="13"/>
  <c r="O28" i="14" a="1"/>
  <c r="O28" i="14" s="1"/>
  <c r="A27" i="13"/>
  <c r="D27" i="13" s="1"/>
  <c r="C26" i="12"/>
  <c r="D26" i="12"/>
  <c r="B26" i="12"/>
  <c r="K28" i="14" a="1"/>
  <c r="K28" i="14" s="1"/>
  <c r="A27" i="12"/>
  <c r="O29" i="14" l="1" a="1"/>
  <c r="O29" i="14" s="1"/>
  <c r="A28" i="13"/>
  <c r="D28" i="13" s="1"/>
  <c r="B27" i="13"/>
  <c r="C27" i="13"/>
  <c r="C27" i="12"/>
  <c r="D27" i="12"/>
  <c r="B27" i="12"/>
  <c r="K29" i="14" a="1"/>
  <c r="K29" i="14" s="1"/>
  <c r="A28" i="12"/>
  <c r="O30" i="14" l="1" a="1"/>
  <c r="O30" i="14" s="1"/>
  <c r="A29" i="13"/>
  <c r="C29" i="13" s="1"/>
  <c r="B28" i="13"/>
  <c r="C28" i="13"/>
  <c r="C28" i="12"/>
  <c r="D28" i="12"/>
  <c r="B28" i="12"/>
  <c r="K30" i="14" a="1"/>
  <c r="K30" i="14" s="1"/>
  <c r="A29" i="12"/>
  <c r="D29" i="13" l="1"/>
  <c r="O31" i="14" a="1"/>
  <c r="O31" i="14" s="1"/>
  <c r="A30" i="13"/>
  <c r="D30" i="13" s="1"/>
  <c r="B29" i="13"/>
  <c r="C29" i="12"/>
  <c r="D29" i="12"/>
  <c r="B29" i="12"/>
  <c r="K31" i="14" a="1"/>
  <c r="K31" i="14" s="1"/>
  <c r="A30" i="12"/>
  <c r="O32" i="14" l="1" a="1"/>
  <c r="O32" i="14" s="1"/>
  <c r="A31" i="13"/>
  <c r="D31" i="13" s="1"/>
  <c r="B30" i="13"/>
  <c r="C30" i="13"/>
  <c r="C30" i="12"/>
  <c r="D30" i="12"/>
  <c r="B30" i="12"/>
  <c r="K32" i="14" a="1"/>
  <c r="K32" i="14" s="1"/>
  <c r="A31" i="12"/>
  <c r="B31" i="13" l="1"/>
  <c r="C31" i="13"/>
  <c r="O33" i="14" a="1"/>
  <c r="O33" i="14" s="1"/>
  <c r="A32" i="13"/>
  <c r="D32" i="13" s="1"/>
  <c r="C31" i="12"/>
  <c r="D31" i="12"/>
  <c r="B31" i="12"/>
  <c r="K33" i="14" a="1"/>
  <c r="K33" i="14" s="1"/>
  <c r="A32" i="12"/>
  <c r="O34" i="14" l="1" a="1"/>
  <c r="O34" i="14" s="1"/>
  <c r="A33" i="13"/>
  <c r="D33" i="13" s="1"/>
  <c r="B32" i="13"/>
  <c r="C32" i="13"/>
  <c r="C32" i="12"/>
  <c r="D32" i="12"/>
  <c r="B32" i="12"/>
  <c r="K34" i="14" a="1"/>
  <c r="K34" i="14" s="1"/>
  <c r="A33" i="12"/>
  <c r="O35" i="14" l="1" a="1"/>
  <c r="O35" i="14" s="1"/>
  <c r="A34" i="13"/>
  <c r="C34" i="13" s="1"/>
  <c r="B33" i="13"/>
  <c r="C33" i="13"/>
  <c r="C33" i="12"/>
  <c r="D33" i="12"/>
  <c r="B33" i="12"/>
  <c r="K35" i="14" a="1"/>
  <c r="K35" i="14" s="1"/>
  <c r="A34" i="12"/>
  <c r="D34" i="13" l="1"/>
  <c r="O36" i="14" a="1"/>
  <c r="O36" i="14" s="1"/>
  <c r="A35" i="13"/>
  <c r="B35" i="13" s="1"/>
  <c r="B34" i="13"/>
  <c r="D35" i="13"/>
  <c r="C34" i="12"/>
  <c r="D34" i="12"/>
  <c r="B34" i="12"/>
  <c r="K36" i="14" a="1"/>
  <c r="K36" i="14" s="1"/>
  <c r="A35" i="12"/>
  <c r="C35" i="13" l="1"/>
  <c r="O37" i="14" a="1"/>
  <c r="O37" i="14" s="1"/>
  <c r="A36" i="13"/>
  <c r="D36" i="13" s="1"/>
  <c r="C35" i="12"/>
  <c r="D35" i="12"/>
  <c r="B35" i="12"/>
  <c r="K37" i="14" a="1"/>
  <c r="K37" i="14" s="1"/>
  <c r="A36" i="12"/>
  <c r="O38" i="14" l="1" a="1"/>
  <c r="O38" i="14" s="1"/>
  <c r="A37" i="13"/>
  <c r="C37" i="13" s="1"/>
  <c r="B36" i="13"/>
  <c r="C36" i="13"/>
  <c r="C36" i="12"/>
  <c r="D36" i="12"/>
  <c r="B36" i="12"/>
  <c r="K38" i="14" a="1"/>
  <c r="K38" i="14" s="1"/>
  <c r="A37" i="12"/>
  <c r="D37" i="13" l="1"/>
  <c r="O39" i="14" a="1"/>
  <c r="O39" i="14" s="1"/>
  <c r="A38" i="13"/>
  <c r="B38" i="13" s="1"/>
  <c r="B37" i="13"/>
  <c r="C37" i="12"/>
  <c r="D37" i="12"/>
  <c r="B37" i="12"/>
  <c r="K39" i="14" a="1"/>
  <c r="K39" i="14" s="1"/>
  <c r="A38" i="12"/>
  <c r="C38" i="13" l="1"/>
  <c r="D38" i="13"/>
  <c r="O40" i="14" a="1"/>
  <c r="O40" i="14" s="1"/>
  <c r="A39" i="13"/>
  <c r="D39" i="13" s="1"/>
  <c r="C38" i="12"/>
  <c r="D38" i="12"/>
  <c r="B38" i="12"/>
  <c r="K40" i="14" a="1"/>
  <c r="K40" i="14" s="1"/>
  <c r="A39" i="12"/>
  <c r="O41" i="14" l="1" a="1"/>
  <c r="O41" i="14" s="1"/>
  <c r="A40" i="13"/>
  <c r="C40" i="13" s="1"/>
  <c r="B39" i="13"/>
  <c r="C39" i="13"/>
  <c r="C39" i="12"/>
  <c r="D39" i="12"/>
  <c r="B39" i="12"/>
  <c r="K41" i="14" a="1"/>
  <c r="K41" i="14" s="1"/>
  <c r="A40" i="12"/>
  <c r="D40" i="13" l="1"/>
  <c r="O42" i="14" a="1"/>
  <c r="O42" i="14" s="1"/>
  <c r="A41" i="13"/>
  <c r="C41" i="13" s="1"/>
  <c r="B40" i="13"/>
  <c r="C40" i="12"/>
  <c r="D40" i="12"/>
  <c r="B40" i="12"/>
  <c r="K42" i="14" a="1"/>
  <c r="K42" i="14" s="1"/>
  <c r="A41" i="12"/>
  <c r="D41" i="13" l="1"/>
  <c r="O43" i="14" a="1"/>
  <c r="O43" i="14" s="1"/>
  <c r="A42" i="13"/>
  <c r="B42" i="13" s="1"/>
  <c r="B41" i="13"/>
  <c r="C41" i="12"/>
  <c r="D41" i="12"/>
  <c r="B41" i="12"/>
  <c r="K43" i="14" a="1"/>
  <c r="K43" i="14" s="1"/>
  <c r="A42" i="12"/>
  <c r="D42" i="13" l="1"/>
  <c r="C42" i="13"/>
  <c r="O44" i="14" a="1"/>
  <c r="O44" i="14" s="1"/>
  <c r="A43" i="13"/>
  <c r="D43" i="13" s="1"/>
  <c r="C42" i="12"/>
  <c r="D42" i="12"/>
  <c r="B42" i="12"/>
  <c r="K44" i="14" a="1"/>
  <c r="K44" i="14" s="1"/>
  <c r="A43" i="12"/>
  <c r="O45" i="14" l="1" a="1"/>
  <c r="O45" i="14" s="1"/>
  <c r="A44" i="13"/>
  <c r="C44" i="13" s="1"/>
  <c r="B43" i="13"/>
  <c r="C43" i="13"/>
  <c r="C43" i="12"/>
  <c r="D43" i="12"/>
  <c r="B43" i="12"/>
  <c r="K45" i="14" a="1"/>
  <c r="K45" i="14" s="1"/>
  <c r="A44" i="12"/>
  <c r="D44" i="13" l="1"/>
  <c r="O46" i="14" a="1"/>
  <c r="O46" i="14" s="1"/>
  <c r="A45" i="13"/>
  <c r="D45" i="13" s="1"/>
  <c r="B44" i="13"/>
  <c r="C44" i="12"/>
  <c r="D44" i="12"/>
  <c r="B44" i="12"/>
  <c r="K46" i="14" a="1"/>
  <c r="K46" i="14" s="1"/>
  <c r="A45" i="12"/>
  <c r="O47" i="14" l="1" a="1"/>
  <c r="O47" i="14" s="1"/>
  <c r="A46" i="13"/>
  <c r="C46" i="13" s="1"/>
  <c r="B45" i="13"/>
  <c r="C45" i="13"/>
  <c r="C45" i="12"/>
  <c r="D45" i="12"/>
  <c r="B45" i="12"/>
  <c r="K47" i="14" a="1"/>
  <c r="K47" i="14" s="1"/>
  <c r="A46" i="12"/>
  <c r="D46" i="13" l="1"/>
  <c r="O48" i="14" a="1"/>
  <c r="O48" i="14" s="1"/>
  <c r="A47" i="13"/>
  <c r="D47" i="13" s="1"/>
  <c r="B46" i="13"/>
  <c r="C46" i="12"/>
  <c r="D46" i="12"/>
  <c r="B46" i="12"/>
  <c r="K48" i="14" a="1"/>
  <c r="K48" i="14" s="1"/>
  <c r="A47" i="12"/>
  <c r="O49" i="14" l="1" a="1"/>
  <c r="O49" i="14" s="1"/>
  <c r="A48" i="13"/>
  <c r="C48" i="13" s="1"/>
  <c r="B47" i="13"/>
  <c r="C47" i="13"/>
  <c r="C47" i="12"/>
  <c r="D47" i="12"/>
  <c r="B47" i="12"/>
  <c r="K49" i="14" a="1"/>
  <c r="K49" i="14" s="1"/>
  <c r="A48" i="12"/>
  <c r="D48" i="13" l="1"/>
  <c r="O50" i="14" a="1"/>
  <c r="O50" i="14" s="1"/>
  <c r="A50" i="13" s="1"/>
  <c r="A49" i="13"/>
  <c r="D49" i="13" s="1"/>
  <c r="B48" i="13"/>
  <c r="C48" i="12"/>
  <c r="D48" i="12"/>
  <c r="B48" i="12"/>
  <c r="K50" i="14" a="1"/>
  <c r="K50" i="14" s="1"/>
  <c r="A49" i="12"/>
  <c r="B49" i="13" l="1"/>
  <c r="C49" i="13"/>
  <c r="A50" i="12"/>
  <c r="C50" i="12" s="1"/>
  <c r="C49" i="12"/>
  <c r="D49" i="12"/>
  <c r="B49" i="12"/>
  <c r="D50" i="13" l="1"/>
  <c r="C50" i="13"/>
  <c r="B50" i="13"/>
  <c r="B50" i="12"/>
  <c r="D50" i="12"/>
</calcChain>
</file>

<file path=xl/sharedStrings.xml><?xml version="1.0" encoding="utf-8"?>
<sst xmlns="http://schemas.openxmlformats.org/spreadsheetml/2006/main" count="75" uniqueCount="58">
  <si>
    <t>Total</t>
  </si>
  <si>
    <t>Motif</t>
  </si>
  <si>
    <t>Maladie</t>
  </si>
  <si>
    <t>Nom et Prénom</t>
  </si>
  <si>
    <t>Date de l'absence</t>
  </si>
  <si>
    <t>Date de la suppléance</t>
  </si>
  <si>
    <t>Enseignant-e suppléé-e</t>
  </si>
  <si>
    <t>Caisse chômage</t>
  </si>
  <si>
    <t>Remarque</t>
  </si>
  <si>
    <t>x</t>
  </si>
  <si>
    <t>Michel</t>
  </si>
  <si>
    <t>Isabelle</t>
  </si>
  <si>
    <t>NoSRH</t>
  </si>
  <si>
    <t>Clef_unique</t>
  </si>
  <si>
    <t>Nom</t>
  </si>
  <si>
    <t>Prénom</t>
  </si>
  <si>
    <t>Enseignant-e absente
à indiquer selon liste déroulante</t>
  </si>
  <si>
    <t>Enseignant-e ayant assumé la suppléance
 -&gt; selon liste déroulante</t>
  </si>
  <si>
    <t>Calcul
POSITIF</t>
  </si>
  <si>
    <t>Calcul
NEGATIF</t>
  </si>
  <si>
    <t>TOTAL</t>
  </si>
  <si>
    <t>Leçons à compenser</t>
  </si>
  <si>
    <t>Leçons suppléées</t>
  </si>
  <si>
    <t>Total positif/négatif</t>
  </si>
  <si>
    <t>Total des leçons à payer</t>
  </si>
  <si>
    <t>Total des leçons à récupérer</t>
  </si>
  <si>
    <t>Leçons donnés</t>
  </si>
  <si>
    <t>Dassin</t>
  </si>
  <si>
    <t>Joe</t>
  </si>
  <si>
    <t>Farmer</t>
  </si>
  <si>
    <t>Mylène</t>
  </si>
  <si>
    <t>Johnny</t>
  </si>
  <si>
    <t>Berger</t>
  </si>
  <si>
    <t>Gall</t>
  </si>
  <si>
    <t>France</t>
  </si>
  <si>
    <t>Gainsbourg</t>
  </si>
  <si>
    <t>Serge</t>
  </si>
  <si>
    <t>Adjani</t>
  </si>
  <si>
    <t>Alamo</t>
  </si>
  <si>
    <t>Franck</t>
  </si>
  <si>
    <t>Ferré</t>
  </si>
  <si>
    <t>Léo</t>
  </si>
  <si>
    <t>Girardot</t>
  </si>
  <si>
    <t>Annie</t>
  </si>
  <si>
    <t>Dassin Joe - 51597</t>
  </si>
  <si>
    <t>Gainsbourg Serge - 25096</t>
  </si>
  <si>
    <t>Berger Michel - 25253</t>
  </si>
  <si>
    <t>Adjani Isabelle - 50290</t>
  </si>
  <si>
    <t>Séance - Traduction</t>
  </si>
  <si>
    <t>Séance - Bourgeoisie</t>
  </si>
  <si>
    <t>Hallyday</t>
  </si>
  <si>
    <t>prix horaire</t>
  </si>
  <si>
    <t>liste +</t>
  </si>
  <si>
    <t>liste -</t>
  </si>
  <si>
    <t>nom</t>
  </si>
  <si>
    <t>heures</t>
  </si>
  <si>
    <t>prix horaires</t>
  </si>
  <si>
    <t>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</si>
</sst>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dd/mm/yy"/>
    <numFmt numFmtId="166" formatCode="dd/mm/yyyy;@"/>
    <numFmt numFmtId="167" formatCode="0_ ;[Red]\-0\ "/>
    <numFmt numFmtId="168" formatCode="0.00_ ;[Red]\-0.00\ "/>
  </numFmts>
  <fonts count="29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8"/>
      <name val="MS Sans Serif"/>
      <family val="2"/>
    </font>
    <font>
      <b/>
      <sz val="12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50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0"/>
        <bgColor indexed="11"/>
      </patternFill>
    </fill>
    <fill>
      <patternFill patternType="solid">
        <fgColor indexed="55"/>
        <bgColor indexed="23"/>
      </patternFill>
    </fill>
    <fill>
      <patternFill patternType="solid">
        <fgColor indexed="22"/>
        <bgColor indexed="22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22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31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24" fillId="21" borderId="3" applyNumberForma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8" fillId="17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19" fillId="17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4" borderId="9" applyNumberFormat="0" applyAlignment="0" applyProtection="0"/>
    <xf numFmtId="0" fontId="22" fillId="31" borderId="37" applyNumberFormat="0" applyProtection="0">
      <alignment horizontal="center" wrapText="1"/>
    </xf>
    <xf numFmtId="0" fontId="24" fillId="0" borderId="0"/>
    <xf numFmtId="0" fontId="24" fillId="0" borderId="0"/>
    <xf numFmtId="0" fontId="27" fillId="0" borderId="0"/>
    <xf numFmtId="164" fontId="24" fillId="0" borderId="0" applyFont="0" applyFill="0" applyBorder="0" applyAlignment="0" applyProtection="0"/>
  </cellStyleXfs>
  <cellXfs count="132">
    <xf numFmtId="0" fontId="0" fillId="0" borderId="0" xfId="0"/>
    <xf numFmtId="165" fontId="0" fillId="0" borderId="0" xfId="0" applyNumberFormat="1" applyFont="1"/>
    <xf numFmtId="0" fontId="0" fillId="0" borderId="0" xfId="0" applyFont="1"/>
    <xf numFmtId="1" fontId="0" fillId="0" borderId="0" xfId="0" applyNumberFormat="1" applyAlignment="1">
      <alignment horizontal="center"/>
    </xf>
    <xf numFmtId="0" fontId="0" fillId="0" borderId="10" xfId="0" applyBorder="1"/>
    <xf numFmtId="0" fontId="0" fillId="0" borderId="10" xfId="0" applyNumberFormat="1" applyBorder="1"/>
    <xf numFmtId="0" fontId="0" fillId="0" borderId="11" xfId="0" applyBorder="1"/>
    <xf numFmtId="1" fontId="23" fillId="0" borderId="10" xfId="0" applyNumberFormat="1" applyFont="1" applyBorder="1" applyAlignment="1">
      <alignment horizontal="center" wrapText="1"/>
    </xf>
    <xf numFmtId="0" fontId="0" fillId="0" borderId="12" xfId="0" applyBorder="1"/>
    <xf numFmtId="1" fontId="0" fillId="0" borderId="10" xfId="0" applyNumberFormat="1" applyFont="1" applyBorder="1" applyAlignment="1">
      <alignment horizontal="center"/>
    </xf>
    <xf numFmtId="0" fontId="0" fillId="0" borderId="13" xfId="0" applyBorder="1"/>
    <xf numFmtId="0" fontId="0" fillId="0" borderId="10" xfId="0" applyFill="1" applyBorder="1"/>
    <xf numFmtId="0" fontId="0" fillId="0" borderId="14" xfId="0" applyBorder="1"/>
    <xf numFmtId="0" fontId="23" fillId="0" borderId="10" xfId="0" applyNumberFormat="1" applyFont="1" applyBorder="1" applyAlignment="1">
      <alignment horizontal="center" wrapText="1"/>
    </xf>
    <xf numFmtId="49" fontId="23" fillId="0" borderId="15" xfId="0" applyNumberFormat="1" applyFont="1" applyBorder="1" applyAlignment="1">
      <alignment horizontal="center" wrapText="1"/>
    </xf>
    <xf numFmtId="49" fontId="23" fillId="0" borderId="10" xfId="0" applyNumberFormat="1" applyFont="1" applyBorder="1" applyAlignment="1">
      <alignment horizontal="center" wrapText="1"/>
    </xf>
    <xf numFmtId="49" fontId="0" fillId="0" borderId="10" xfId="0" applyNumberFormat="1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0" xfId="0" applyAlignment="1">
      <alignment horizontal="left"/>
    </xf>
    <xf numFmtId="0" fontId="23" fillId="0" borderId="10" xfId="0" applyNumberFormat="1" applyFont="1" applyBorder="1" applyAlignment="1">
      <alignment wrapText="1"/>
    </xf>
    <xf numFmtId="165" fontId="0" fillId="0" borderId="0" xfId="0" applyNumberFormat="1" applyFont="1" applyAlignment="1">
      <alignment horizontal="left"/>
    </xf>
    <xf numFmtId="0" fontId="0" fillId="0" borderId="11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166" fontId="23" fillId="0" borderId="10" xfId="0" applyNumberFormat="1" applyFont="1" applyBorder="1" applyAlignment="1">
      <alignment horizontal="center" wrapText="1"/>
    </xf>
    <xf numFmtId="166" fontId="0" fillId="0" borderId="10" xfId="0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1" fontId="22" fillId="25" borderId="16" xfId="0" applyNumberFormat="1" applyFont="1" applyFill="1" applyBorder="1" applyAlignment="1">
      <alignment horizontal="center" vertical="center" wrapText="1"/>
    </xf>
    <xf numFmtId="166" fontId="22" fillId="25" borderId="16" xfId="0" applyNumberFormat="1" applyFont="1" applyFill="1" applyBorder="1" applyAlignment="1">
      <alignment horizontal="center" vertical="center" wrapText="1"/>
    </xf>
    <xf numFmtId="166" fontId="22" fillId="25" borderId="17" xfId="0" applyNumberFormat="1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Fill="1" applyAlignment="1">
      <alignment horizontal="center"/>
    </xf>
    <xf numFmtId="0" fontId="0" fillId="0" borderId="0" xfId="0" applyFill="1"/>
    <xf numFmtId="0" fontId="24" fillId="0" borderId="0" xfId="0" applyFont="1" applyAlignment="1">
      <alignment horizontal="center"/>
    </xf>
    <xf numFmtId="1" fontId="24" fillId="0" borderId="0" xfId="0" applyNumberFormat="1" applyFont="1" applyAlignment="1">
      <alignment horizontal="center"/>
    </xf>
    <xf numFmtId="0" fontId="24" fillId="0" borderId="14" xfId="0" applyFont="1" applyBorder="1"/>
    <xf numFmtId="0" fontId="0" fillId="26" borderId="0" xfId="0" applyFill="1"/>
    <xf numFmtId="0" fontId="23" fillId="0" borderId="10" xfId="0" applyFont="1" applyBorder="1" applyAlignment="1">
      <alignment horizontal="left" vertical="top"/>
    </xf>
    <xf numFmtId="1" fontId="23" fillId="0" borderId="10" xfId="0" applyNumberFormat="1" applyFont="1" applyFill="1" applyBorder="1" applyAlignment="1">
      <alignment horizontal="left" vertical="top"/>
    </xf>
    <xf numFmtId="0" fontId="25" fillId="0" borderId="18" xfId="0" applyFont="1" applyBorder="1" applyAlignment="1">
      <alignment horizontal="left" vertical="top"/>
    </xf>
    <xf numFmtId="0" fontId="25" fillId="0" borderId="15" xfId="0" applyFont="1" applyBorder="1" applyAlignment="1">
      <alignment horizontal="left" vertical="top"/>
    </xf>
    <xf numFmtId="0" fontId="25" fillId="0" borderId="15" xfId="0" applyFont="1" applyFill="1" applyBorder="1" applyAlignment="1">
      <alignment horizontal="left" vertical="top"/>
    </xf>
    <xf numFmtId="0" fontId="0" fillId="26" borderId="19" xfId="0" applyFill="1" applyBorder="1"/>
    <xf numFmtId="0" fontId="23" fillId="0" borderId="11" xfId="0" applyFont="1" applyBorder="1" applyAlignment="1">
      <alignment horizontal="left" vertical="top"/>
    </xf>
    <xf numFmtId="0" fontId="0" fillId="26" borderId="12" xfId="0" applyFill="1" applyBorder="1"/>
    <xf numFmtId="0" fontId="0" fillId="0" borderId="14" xfId="0" applyFill="1" applyBorder="1"/>
    <xf numFmtId="0" fontId="0" fillId="26" borderId="20" xfId="0" applyFill="1" applyBorder="1"/>
    <xf numFmtId="0" fontId="0" fillId="0" borderId="11" xfId="0" applyNumberFormat="1" applyBorder="1" applyAlignment="1">
      <alignment horizontal="left"/>
    </xf>
    <xf numFmtId="49" fontId="23" fillId="0" borderId="11" xfId="0" applyNumberFormat="1" applyFont="1" applyBorder="1" applyAlignment="1">
      <alignment horizontal="left" wrapText="1"/>
    </xf>
    <xf numFmtId="49" fontId="0" fillId="0" borderId="11" xfId="0" applyNumberFormat="1" applyBorder="1" applyAlignment="1">
      <alignment horizontal="left"/>
    </xf>
    <xf numFmtId="166" fontId="0" fillId="0" borderId="10" xfId="0" applyNumberFormat="1" applyBorder="1" applyAlignment="1">
      <alignment horizontal="center"/>
    </xf>
    <xf numFmtId="165" fontId="0" fillId="0" borderId="12" xfId="0" applyNumberFormat="1" applyFont="1" applyBorder="1"/>
    <xf numFmtId="166" fontId="0" fillId="0" borderId="14" xfId="0" applyNumberFormat="1" applyBorder="1" applyAlignment="1">
      <alignment horizontal="center"/>
    </xf>
    <xf numFmtId="165" fontId="0" fillId="0" borderId="20" xfId="0" applyNumberFormat="1" applyFont="1" applyBorder="1"/>
    <xf numFmtId="0" fontId="26" fillId="0" borderId="0" xfId="0" applyFont="1"/>
    <xf numFmtId="0" fontId="22" fillId="25" borderId="21" xfId="0" applyFont="1" applyFill="1" applyBorder="1" applyAlignment="1">
      <alignment horizontal="left" vertical="center" wrapText="1"/>
    </xf>
    <xf numFmtId="1" fontId="22" fillId="25" borderId="21" xfId="0" applyNumberFormat="1" applyFont="1" applyFill="1" applyBorder="1" applyAlignment="1">
      <alignment horizontal="center" vertical="center" wrapText="1"/>
    </xf>
    <xf numFmtId="166" fontId="22" fillId="27" borderId="21" xfId="0" applyNumberFormat="1" applyFont="1" applyFill="1" applyBorder="1" applyAlignment="1">
      <alignment horizontal="left" vertical="center" wrapText="1"/>
    </xf>
    <xf numFmtId="0" fontId="22" fillId="27" borderId="21" xfId="0" applyFont="1" applyFill="1" applyBorder="1" applyAlignment="1">
      <alignment horizontal="left" vertical="center" wrapText="1"/>
    </xf>
    <xf numFmtId="166" fontId="22" fillId="27" borderId="22" xfId="0" applyNumberFormat="1" applyFont="1" applyFill="1" applyBorder="1" applyAlignment="1">
      <alignment horizontal="left" vertical="center" wrapText="1"/>
    </xf>
    <xf numFmtId="166" fontId="0" fillId="28" borderId="15" xfId="0" applyNumberFormat="1" applyFill="1" applyBorder="1" applyAlignment="1">
      <alignment horizontal="left" vertical="center"/>
    </xf>
    <xf numFmtId="1" fontId="0" fillId="28" borderId="15" xfId="0" applyNumberFormat="1" applyFill="1" applyBorder="1" applyAlignment="1">
      <alignment horizontal="left"/>
    </xf>
    <xf numFmtId="0" fontId="0" fillId="28" borderId="15" xfId="0" applyNumberFormat="1" applyFill="1" applyBorder="1" applyAlignment="1">
      <alignment horizontal="left" vertical="center"/>
    </xf>
    <xf numFmtId="0" fontId="0" fillId="28" borderId="15" xfId="0" applyFill="1" applyBorder="1" applyAlignment="1">
      <alignment horizontal="left"/>
    </xf>
    <xf numFmtId="0" fontId="0" fillId="28" borderId="19" xfId="0" applyFill="1" applyBorder="1" applyAlignment="1">
      <alignment horizontal="left"/>
    </xf>
    <xf numFmtId="1" fontId="0" fillId="28" borderId="10" xfId="0" applyNumberFormat="1" applyFill="1" applyBorder="1" applyAlignment="1">
      <alignment horizontal="left"/>
    </xf>
    <xf numFmtId="0" fontId="0" fillId="28" borderId="10" xfId="0" applyNumberFormat="1" applyFill="1" applyBorder="1" applyAlignment="1">
      <alignment horizontal="left" vertical="center"/>
    </xf>
    <xf numFmtId="0" fontId="0" fillId="28" borderId="10" xfId="0" applyFill="1" applyBorder="1" applyAlignment="1">
      <alignment horizontal="left"/>
    </xf>
    <xf numFmtId="0" fontId="0" fillId="28" borderId="12" xfId="0" applyFill="1" applyBorder="1" applyAlignment="1">
      <alignment horizontal="left"/>
    </xf>
    <xf numFmtId="1" fontId="0" fillId="28" borderId="14" xfId="0" applyNumberFormat="1" applyFill="1" applyBorder="1" applyAlignment="1">
      <alignment horizontal="left"/>
    </xf>
    <xf numFmtId="0" fontId="0" fillId="28" borderId="14" xfId="0" applyNumberFormat="1" applyFill="1" applyBorder="1" applyAlignment="1">
      <alignment horizontal="left" vertical="center"/>
    </xf>
    <xf numFmtId="0" fontId="0" fillId="28" borderId="14" xfId="0" applyFill="1" applyBorder="1" applyAlignment="1">
      <alignment horizontal="left"/>
    </xf>
    <xf numFmtId="0" fontId="0" fillId="28" borderId="20" xfId="0" applyFill="1" applyBorder="1" applyAlignment="1">
      <alignment horizontal="left"/>
    </xf>
    <xf numFmtId="0" fontId="0" fillId="26" borderId="0" xfId="0" applyFill="1" applyAlignment="1">
      <alignment horizontal="left"/>
    </xf>
    <xf numFmtId="0" fontId="0" fillId="26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168" fontId="0" fillId="26" borderId="0" xfId="0" applyNumberFormat="1" applyFill="1" applyAlignment="1">
      <alignment horizontal="left"/>
    </xf>
    <xf numFmtId="168" fontId="0" fillId="0" borderId="0" xfId="0" applyNumberFormat="1" applyAlignment="1">
      <alignment horizontal="left"/>
    </xf>
    <xf numFmtId="0" fontId="22" fillId="0" borderId="23" xfId="0" applyFont="1" applyBorder="1" applyAlignment="1">
      <alignment horizontal="left"/>
    </xf>
    <xf numFmtId="0" fontId="0" fillId="0" borderId="18" xfId="0" applyNumberFormat="1" applyBorder="1" applyAlignment="1">
      <alignment horizontal="left"/>
    </xf>
    <xf numFmtId="166" fontId="0" fillId="28" borderId="10" xfId="0" applyNumberFormat="1" applyFill="1" applyBorder="1" applyAlignment="1">
      <alignment horizontal="left" vertical="center"/>
    </xf>
    <xf numFmtId="166" fontId="0" fillId="28" borderId="14" xfId="0" applyNumberFormat="1" applyFill="1" applyBorder="1" applyAlignment="1">
      <alignment horizontal="left" vertical="center"/>
    </xf>
    <xf numFmtId="0" fontId="23" fillId="0" borderId="24" xfId="0" applyNumberFormat="1" applyFont="1" applyBorder="1" applyAlignment="1">
      <alignment wrapText="1"/>
    </xf>
    <xf numFmtId="1" fontId="23" fillId="0" borderId="24" xfId="0" applyNumberFormat="1" applyFont="1" applyBorder="1" applyAlignment="1">
      <alignment horizontal="center" wrapText="1"/>
    </xf>
    <xf numFmtId="166" fontId="23" fillId="0" borderId="24" xfId="0" applyNumberFormat="1" applyFont="1" applyBorder="1" applyAlignment="1">
      <alignment horizontal="center" wrapText="1"/>
    </xf>
    <xf numFmtId="0" fontId="0" fillId="0" borderId="24" xfId="0" applyBorder="1"/>
    <xf numFmtId="0" fontId="0" fillId="0" borderId="25" xfId="0" applyBorder="1"/>
    <xf numFmtId="0" fontId="22" fillId="25" borderId="26" xfId="0" applyFont="1" applyFill="1" applyBorder="1" applyAlignment="1">
      <alignment horizontal="left" vertical="center" wrapText="1"/>
    </xf>
    <xf numFmtId="1" fontId="22" fillId="0" borderId="27" xfId="0" applyNumberFormat="1" applyFont="1" applyBorder="1" applyAlignment="1">
      <alignment horizontal="center"/>
    </xf>
    <xf numFmtId="0" fontId="22" fillId="0" borderId="0" xfId="0" applyFont="1"/>
    <xf numFmtId="0" fontId="22" fillId="0" borderId="13" xfId="0" applyFont="1" applyBorder="1"/>
    <xf numFmtId="0" fontId="22" fillId="29" borderId="18" xfId="0" applyFont="1" applyFill="1" applyBorder="1"/>
    <xf numFmtId="0" fontId="19" fillId="30" borderId="11" xfId="0" applyFont="1" applyFill="1" applyBorder="1"/>
    <xf numFmtId="167" fontId="22" fillId="29" borderId="19" xfId="0" applyNumberFormat="1" applyFont="1" applyFill="1" applyBorder="1"/>
    <xf numFmtId="167" fontId="19" fillId="30" borderId="12" xfId="0" applyNumberFormat="1" applyFont="1" applyFill="1" applyBorder="1"/>
    <xf numFmtId="167" fontId="22" fillId="0" borderId="20" xfId="0" applyNumberFormat="1" applyFont="1" applyBorder="1"/>
    <xf numFmtId="0" fontId="0" fillId="0" borderId="0" xfId="0"/>
    <xf numFmtId="0" fontId="0" fillId="0" borderId="35" xfId="0" applyBorder="1"/>
    <xf numFmtId="1" fontId="0" fillId="0" borderId="35" xfId="0" applyNumberFormat="1" applyBorder="1" applyAlignment="1">
      <alignment horizontal="center"/>
    </xf>
    <xf numFmtId="166" fontId="0" fillId="0" borderId="35" xfId="0" applyNumberFormat="1" applyBorder="1" applyAlignment="1">
      <alignment horizontal="center"/>
    </xf>
    <xf numFmtId="165" fontId="0" fillId="0" borderId="36" xfId="0" applyNumberFormat="1" applyFont="1" applyBorder="1"/>
    <xf numFmtId="0" fontId="22" fillId="25" borderId="30" xfId="0" applyFont="1" applyFill="1" applyBorder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25" fillId="0" borderId="0" xfId="0" applyFont="1" applyFill="1" applyBorder="1" applyAlignment="1">
      <alignment horizontal="left" vertical="top"/>
    </xf>
    <xf numFmtId="164" fontId="0" fillId="0" borderId="0" xfId="57" applyFont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164" fontId="0" fillId="0" borderId="46" xfId="57" applyFont="1" applyBorder="1"/>
    <xf numFmtId="164" fontId="0" fillId="0" borderId="47" xfId="0" applyNumberFormat="1" applyBorder="1"/>
    <xf numFmtId="164" fontId="0" fillId="0" borderId="48" xfId="57" applyFont="1" applyBorder="1"/>
    <xf numFmtId="164" fontId="0" fillId="0" borderId="49" xfId="0" applyNumberFormat="1" applyBorder="1"/>
    <xf numFmtId="164" fontId="0" fillId="0" borderId="50" xfId="57" applyFont="1" applyBorder="1"/>
    <xf numFmtId="164" fontId="0" fillId="0" borderId="51" xfId="0" applyNumberFormat="1" applyBorder="1"/>
    <xf numFmtId="0" fontId="28" fillId="0" borderId="0" xfId="0" applyFont="1" applyAlignment="1">
      <alignment horizontal="center" vertical="center"/>
    </xf>
    <xf numFmtId="0" fontId="22" fillId="25" borderId="21" xfId="0" applyFont="1" applyFill="1" applyBorder="1" applyAlignment="1">
      <alignment horizontal="center" vertical="center" wrapText="1"/>
    </xf>
    <xf numFmtId="0" fontId="22" fillId="25" borderId="31" xfId="0" applyFont="1" applyFill="1" applyBorder="1" applyAlignment="1">
      <alignment horizontal="center" vertical="center" wrapText="1"/>
    </xf>
    <xf numFmtId="0" fontId="22" fillId="25" borderId="32" xfId="0" applyFont="1" applyFill="1" applyBorder="1" applyAlignment="1">
      <alignment horizontal="center" vertical="center" wrapText="1"/>
    </xf>
    <xf numFmtId="1" fontId="22" fillId="25" borderId="21" xfId="0" applyNumberFormat="1" applyFont="1" applyFill="1" applyBorder="1" applyAlignment="1">
      <alignment horizontal="center" vertical="center" wrapText="1"/>
    </xf>
    <xf numFmtId="1" fontId="22" fillId="25" borderId="31" xfId="0" applyNumberFormat="1" applyFont="1" applyFill="1" applyBorder="1" applyAlignment="1">
      <alignment horizontal="center" vertical="center" wrapText="1"/>
    </xf>
    <xf numFmtId="1" fontId="22" fillId="25" borderId="32" xfId="0" applyNumberFormat="1" applyFont="1" applyFill="1" applyBorder="1" applyAlignment="1">
      <alignment horizontal="center" vertical="center" wrapText="1"/>
    </xf>
    <xf numFmtId="0" fontId="22" fillId="25" borderId="22" xfId="0" applyFont="1" applyFill="1" applyBorder="1" applyAlignment="1">
      <alignment horizontal="center" vertical="center" wrapText="1"/>
    </xf>
    <xf numFmtId="0" fontId="22" fillId="25" borderId="33" xfId="0" applyFont="1" applyFill="1" applyBorder="1" applyAlignment="1">
      <alignment horizontal="center" vertical="center" wrapText="1"/>
    </xf>
    <xf numFmtId="0" fontId="22" fillId="25" borderId="34" xfId="0" applyFont="1" applyFill="1" applyBorder="1" applyAlignment="1">
      <alignment horizontal="center" vertical="center" wrapText="1"/>
    </xf>
    <xf numFmtId="0" fontId="22" fillId="25" borderId="28" xfId="0" applyFont="1" applyFill="1" applyBorder="1" applyAlignment="1">
      <alignment horizontal="center" vertical="center" wrapText="1"/>
    </xf>
    <xf numFmtId="0" fontId="22" fillId="25" borderId="29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</cellXfs>
  <cellStyles count="58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gris" xfId="53"/>
    <cellStyle name="Insatisfaisant" xfId="30" builtinId="27" customBuiltin="1"/>
    <cellStyle name="Monétaire" xfId="57" builtinId="4"/>
    <cellStyle name="Neutre" xfId="31" builtinId="28" customBuiltin="1"/>
    <cellStyle name="Normal" xfId="0" builtinId="0"/>
    <cellStyle name="Normal 2" xfId="54"/>
    <cellStyle name="Normal 2 2" xfId="55"/>
    <cellStyle name="Normal 4" xfId="56"/>
    <cellStyle name="Sans nom1" xfId="32"/>
    <cellStyle name="Sans nom10" xfId="33"/>
    <cellStyle name="Sans nom11" xfId="34"/>
    <cellStyle name="Sans nom2" xfId="35"/>
    <cellStyle name="Sans nom3" xfId="36"/>
    <cellStyle name="Sans nom4" xfId="37"/>
    <cellStyle name="Sans nom5" xfId="38"/>
    <cellStyle name="Sans nom6" xfId="39"/>
    <cellStyle name="Sans nom7" xfId="40"/>
    <cellStyle name="Sans nom8" xfId="41"/>
    <cellStyle name="Sans nom9" xfId="42"/>
    <cellStyle name="Satisfaisant" xfId="43" builtinId="26" customBuiltin="1"/>
    <cellStyle name="Sortie" xfId="44" builtinId="21" customBuiltin="1"/>
    <cellStyle name="Texte explicatif" xfId="45" builtinId="53" customBuiltin="1"/>
    <cellStyle name="Titre 1" xfId="46"/>
    <cellStyle name="Titre 1" xfId="47" builtinId="16" customBuiltin="1"/>
    <cellStyle name="Titre 2" xfId="48" builtinId="17" customBuiltin="1"/>
    <cellStyle name="Titre 3" xfId="49" builtinId="18" customBuiltin="1"/>
    <cellStyle name="Titre 4" xfId="50" builtinId="19" customBuiltin="1"/>
    <cellStyle name="Total" xfId="51" builtinId="25" customBuiltin="1"/>
    <cellStyle name="Vérification" xfId="52" builtinId="23" customBuiltin="1"/>
  </cellStyles>
  <dxfs count="4">
    <dxf>
      <font>
        <b val="0"/>
        <condense val="0"/>
        <extend val="0"/>
        <color indexed="9"/>
      </font>
    </dxf>
    <dxf>
      <fill>
        <patternFill patternType="solid">
          <fgColor indexed="11"/>
          <bgColor indexed="5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3DEB3D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lex/AppData/Local/Temp/1415_EP_Formules_ver1404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formules EP"/>
      <sheetName val="F0"/>
      <sheetName val="F1"/>
      <sheetName val="F2.0"/>
      <sheetName val="F2.1"/>
      <sheetName val="F2.2"/>
      <sheetName val="F3"/>
      <sheetName val="F4"/>
      <sheetName val="F5"/>
      <sheetName val="F6 Explication"/>
      <sheetName val="F6 Base"/>
      <sheetName val="F6 PROF1"/>
      <sheetName val="F6 PROF2"/>
      <sheetName val="F7"/>
      <sheetName val="F8"/>
      <sheetName val="F9"/>
      <sheetName val="F10"/>
      <sheetName val="F11"/>
      <sheetName val="F12"/>
      <sheetName val="F13"/>
      <sheetName val="F14"/>
      <sheetName val="F15"/>
      <sheetName val="F16a"/>
      <sheetName val="F16b"/>
      <sheetName val="F17a"/>
      <sheetName val="F17b"/>
      <sheetName val="F18"/>
      <sheetName val="STA1"/>
      <sheetName val="STA2"/>
      <sheetName val="Credits_classe"/>
      <sheetName val="Credits_ecole"/>
      <sheetName val="Ecoles"/>
      <sheetName val="Allegements"/>
    </sheetNames>
    <sheetDataSet>
      <sheetData sheetId="0"/>
      <sheetData sheetId="1">
        <row r="7">
          <cell r="F7" t="str">
            <v>2014-2015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8">
          <cell r="AC18" t="str">
            <v>1P-2P</v>
          </cell>
        </row>
        <row r="19">
          <cell r="AA19" t="str">
            <v>1P-2P</v>
          </cell>
          <cell r="AB19" t="str">
            <v>CDI</v>
          </cell>
          <cell r="AC19" t="str">
            <v>1P</v>
          </cell>
        </row>
        <row r="20">
          <cell r="AA20" t="str">
            <v>3P-8P</v>
          </cell>
          <cell r="AB20" t="str">
            <v>CDD</v>
          </cell>
          <cell r="AC20" t="str">
            <v>2P</v>
          </cell>
        </row>
        <row r="21">
          <cell r="AA21" t="str">
            <v>ACT</v>
          </cell>
          <cell r="AC21" t="str">
            <v>3P</v>
          </cell>
        </row>
        <row r="22">
          <cell r="AC22" t="str">
            <v>3P-4P</v>
          </cell>
        </row>
        <row r="23">
          <cell r="AC23" t="str">
            <v>4P</v>
          </cell>
        </row>
        <row r="24">
          <cell r="AC24" t="str">
            <v>4P-5P</v>
          </cell>
        </row>
        <row r="25">
          <cell r="AC25" t="str">
            <v>5P</v>
          </cell>
        </row>
        <row r="26">
          <cell r="AC26" t="str">
            <v>5P-6P</v>
          </cell>
        </row>
        <row r="27">
          <cell r="AC27" t="str">
            <v>6P</v>
          </cell>
        </row>
        <row r="28">
          <cell r="AC28" t="str">
            <v>6P-7P</v>
          </cell>
        </row>
        <row r="29">
          <cell r="AC29" t="str">
            <v>7P</v>
          </cell>
        </row>
        <row r="30">
          <cell r="AC30" t="str">
            <v>7P-8P</v>
          </cell>
        </row>
        <row r="31">
          <cell r="AC31" t="str">
            <v>8P</v>
          </cell>
        </row>
        <row r="32">
          <cell r="AC32" t="str">
            <v>S</v>
          </cell>
        </row>
        <row r="33">
          <cell r="AC33" t="str">
            <v>T</v>
          </cell>
        </row>
        <row r="34">
          <cell r="AC34" t="str">
            <v>AUX 1P-2P</v>
          </cell>
        </row>
        <row r="35">
          <cell r="AC35" t="str">
            <v>AUX</v>
          </cell>
        </row>
        <row r="36">
          <cell r="AC36" t="str">
            <v>ACT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2">
          <cell r="A2" t="str">
            <v>Alle</v>
          </cell>
        </row>
        <row r="3">
          <cell r="A3" t="str">
            <v>Basse-Allaine</v>
          </cell>
        </row>
        <row r="4">
          <cell r="A4" t="str">
            <v>Boécourt</v>
          </cell>
        </row>
        <row r="5">
          <cell r="A5" t="str">
            <v>Boncourt</v>
          </cell>
        </row>
        <row r="6">
          <cell r="A6" t="str">
            <v>Châtillon</v>
          </cell>
        </row>
        <row r="7">
          <cell r="A7" t="str">
            <v>Clos du Doubs</v>
          </cell>
        </row>
        <row r="8">
          <cell r="A8" t="str">
            <v>Cornol</v>
          </cell>
        </row>
        <row r="9">
          <cell r="A9" t="str">
            <v>Courgenay</v>
          </cell>
        </row>
        <row r="10">
          <cell r="A10" t="str">
            <v>Courrendlin</v>
          </cell>
        </row>
        <row r="11">
          <cell r="A11" t="str">
            <v>Courroux</v>
          </cell>
        </row>
        <row r="12">
          <cell r="A12" t="str">
            <v>Courtételle</v>
          </cell>
        </row>
        <row r="13">
          <cell r="A13" t="str">
            <v>Delémont</v>
          </cell>
        </row>
        <row r="14">
          <cell r="A14" t="str">
            <v>Develier</v>
          </cell>
        </row>
        <row r="15">
          <cell r="A15" t="str">
            <v>Fontenais</v>
          </cell>
        </row>
        <row r="16">
          <cell r="A16" t="str">
            <v>Haut Val Terbi</v>
          </cell>
        </row>
        <row r="17">
          <cell r="A17" t="str">
            <v>Haute-Ajoie</v>
          </cell>
        </row>
        <row r="18">
          <cell r="A18" t="str">
            <v>Haute-Sorne</v>
          </cell>
        </row>
        <row r="19">
          <cell r="A19" t="str">
            <v>Haut-Plateau</v>
          </cell>
        </row>
        <row r="20">
          <cell r="A20" t="str">
            <v>La Baroche</v>
          </cell>
        </row>
        <row r="21">
          <cell r="A21" t="str">
            <v>La Coeuvatte</v>
          </cell>
        </row>
        <row r="22">
          <cell r="A22" t="str">
            <v>La Courtine</v>
          </cell>
        </row>
        <row r="23">
          <cell r="A23" t="str">
            <v>La Réselle</v>
          </cell>
        </row>
        <row r="24">
          <cell r="A24" t="str">
            <v>La Vendline</v>
          </cell>
        </row>
        <row r="25">
          <cell r="A25" t="str">
            <v>Le Bémont - Les Enfers</v>
          </cell>
        </row>
        <row r="26">
          <cell r="A26" t="str">
            <v>Le Creugenat</v>
          </cell>
        </row>
        <row r="27">
          <cell r="A27" t="str">
            <v>Le Noirmont</v>
          </cell>
        </row>
        <row r="28">
          <cell r="A28" t="str">
            <v>Les Bois</v>
          </cell>
        </row>
        <row r="29">
          <cell r="A29" t="str">
            <v>Les Breuleux et environs</v>
          </cell>
        </row>
        <row r="30">
          <cell r="A30" t="str">
            <v>Montfaucon - Saint-Brais</v>
          </cell>
        </row>
        <row r="31">
          <cell r="A31" t="str">
            <v>Porrentruy</v>
          </cell>
        </row>
        <row r="32">
          <cell r="A32" t="str">
            <v>Rebeuvelier</v>
          </cell>
        </row>
        <row r="33">
          <cell r="A33" t="str">
            <v>Rossemaison</v>
          </cell>
        </row>
        <row r="34">
          <cell r="A34" t="str">
            <v>Saignelégier</v>
          </cell>
        </row>
        <row r="35">
          <cell r="A35" t="str">
            <v>Val Terbi</v>
          </cell>
        </row>
      </sheetData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1"/>
  <sheetViews>
    <sheetView topLeftCell="C1" zoomScale="110" zoomScaleNormal="110" workbookViewId="0">
      <pane ySplit="1" topLeftCell="A2" activePane="bottomLeft" state="frozen"/>
      <selection pane="bottomLeft" activeCell="B6" sqref="B6"/>
    </sheetView>
  </sheetViews>
  <sheetFormatPr baseColWidth="10" defaultRowHeight="12.75" x14ac:dyDescent="0.2"/>
  <cols>
    <col min="1" max="1" width="38.5703125" customWidth="1"/>
    <col min="2" max="2" width="12.7109375" style="3" customWidth="1"/>
    <col min="3" max="3" width="12.7109375" style="27" customWidth="1"/>
    <col min="4" max="4" width="24.7109375" customWidth="1"/>
    <col min="5" max="5" width="16.85546875" style="1" customWidth="1"/>
    <col min="6" max="6" width="3.140625" style="2" customWidth="1"/>
    <col min="7" max="7" width="39.28515625" customWidth="1"/>
  </cols>
  <sheetData>
    <row r="1" spans="1:9" ht="37.5" customHeight="1" thickBot="1" x14ac:dyDescent="0.25">
      <c r="A1" s="88" t="s">
        <v>16</v>
      </c>
      <c r="B1" s="28" t="s">
        <v>21</v>
      </c>
      <c r="C1" s="29" t="s">
        <v>4</v>
      </c>
      <c r="D1" s="29" t="s">
        <v>1</v>
      </c>
      <c r="E1" s="30" t="s">
        <v>8</v>
      </c>
      <c r="G1" s="37" t="s">
        <v>13</v>
      </c>
    </row>
    <row r="2" spans="1:9" x14ac:dyDescent="0.2">
      <c r="A2" s="83" t="s">
        <v>44</v>
      </c>
      <c r="B2" s="84"/>
      <c r="C2" s="85">
        <v>41513</v>
      </c>
      <c r="D2" s="86" t="s">
        <v>2</v>
      </c>
      <c r="E2" s="87"/>
      <c r="F2"/>
      <c r="G2" s="37" t="str">
        <f>Corps_enseignant!D2</f>
        <v>Dassin Joe - 51597</v>
      </c>
    </row>
    <row r="3" spans="1:9" x14ac:dyDescent="0.2">
      <c r="A3" s="20" t="s">
        <v>45</v>
      </c>
      <c r="B3" s="7">
        <v>2</v>
      </c>
      <c r="C3" s="25">
        <v>41515</v>
      </c>
      <c r="D3" s="4" t="s">
        <v>48</v>
      </c>
      <c r="E3" s="8"/>
      <c r="F3"/>
      <c r="G3" s="37" t="str">
        <f>Corps_enseignant!D3</f>
        <v>Farmer Mylène - 50531</v>
      </c>
    </row>
    <row r="4" spans="1:9" x14ac:dyDescent="0.2">
      <c r="A4" s="20" t="s">
        <v>46</v>
      </c>
      <c r="B4" s="13">
        <v>6</v>
      </c>
      <c r="C4" s="25">
        <v>41522</v>
      </c>
      <c r="D4" s="4" t="s">
        <v>49</v>
      </c>
      <c r="E4" s="8"/>
      <c r="F4"/>
      <c r="G4" s="37" t="str">
        <f>Corps_enseignant!D4</f>
        <v>Hallyday Johnny - 51330</v>
      </c>
      <c r="I4" s="55"/>
    </row>
    <row r="5" spans="1:9" x14ac:dyDescent="0.2">
      <c r="A5" s="20" t="s">
        <v>44</v>
      </c>
      <c r="B5" s="7">
        <v>4</v>
      </c>
      <c r="C5" s="25">
        <v>41529</v>
      </c>
      <c r="D5" s="4" t="s">
        <v>48</v>
      </c>
      <c r="E5" s="8"/>
      <c r="F5"/>
      <c r="G5" s="37" t="str">
        <f>Corps_enseignant!D5</f>
        <v>Berger Michel - 25253</v>
      </c>
    </row>
    <row r="6" spans="1:9" x14ac:dyDescent="0.2">
      <c r="A6" s="20" t="s">
        <v>47</v>
      </c>
      <c r="B6" s="7">
        <v>2</v>
      </c>
      <c r="C6" s="25">
        <v>41530</v>
      </c>
      <c r="D6" s="4" t="s">
        <v>2</v>
      </c>
      <c r="E6" s="8"/>
      <c r="F6"/>
      <c r="G6" s="37" t="str">
        <f>Corps_enseignant!D6</f>
        <v>Gall France - 21511</v>
      </c>
    </row>
    <row r="7" spans="1:9" x14ac:dyDescent="0.2">
      <c r="A7" s="5"/>
      <c r="B7" s="9"/>
      <c r="C7" s="26"/>
      <c r="D7" s="11"/>
      <c r="E7" s="8"/>
      <c r="F7"/>
      <c r="G7" s="37" t="str">
        <f>Corps_enseignant!D7</f>
        <v>Gainsbourg Serge - 25096</v>
      </c>
    </row>
    <row r="8" spans="1:9" x14ac:dyDescent="0.2">
      <c r="A8" s="20"/>
      <c r="B8" s="7"/>
      <c r="C8" s="25"/>
      <c r="D8" s="11"/>
      <c r="E8" s="8"/>
      <c r="F8"/>
      <c r="G8" s="37" t="str">
        <f>Corps_enseignant!D8</f>
        <v>Adjani Isabelle - 50290</v>
      </c>
    </row>
    <row r="9" spans="1:9" x14ac:dyDescent="0.2">
      <c r="A9" s="20"/>
      <c r="B9" s="7"/>
      <c r="C9" s="25"/>
      <c r="D9" s="11"/>
      <c r="E9" s="8"/>
      <c r="F9"/>
      <c r="G9" s="37" t="str">
        <f>Corps_enseignant!D9</f>
        <v>Alamo Franck - 30740</v>
      </c>
    </row>
    <row r="10" spans="1:9" x14ac:dyDescent="0.2">
      <c r="A10" s="20"/>
      <c r="B10" s="7"/>
      <c r="C10" s="25"/>
      <c r="D10" s="11"/>
      <c r="E10" s="8"/>
      <c r="F10"/>
      <c r="G10" s="37" t="str">
        <f>Corps_enseignant!D10</f>
        <v>Ferré Léo - 25013</v>
      </c>
    </row>
    <row r="11" spans="1:9" x14ac:dyDescent="0.2">
      <c r="A11" s="20"/>
      <c r="B11" s="7"/>
      <c r="C11" s="25"/>
      <c r="D11" s="11"/>
      <c r="E11" s="8"/>
      <c r="F11"/>
      <c r="G11" s="37" t="str">
        <f>Corps_enseignant!D11</f>
        <v>Girardot Annie - 50521</v>
      </c>
    </row>
    <row r="12" spans="1:9" x14ac:dyDescent="0.2">
      <c r="A12" s="20"/>
      <c r="B12" s="7"/>
      <c r="C12" s="25"/>
      <c r="D12" s="11"/>
      <c r="E12" s="8"/>
      <c r="F12"/>
      <c r="G12" s="37" t="str">
        <f>Corps_enseignant!D12</f>
        <v xml:space="preserve">  - </v>
      </c>
    </row>
    <row r="13" spans="1:9" x14ac:dyDescent="0.2">
      <c r="A13" s="20"/>
      <c r="B13" s="7"/>
      <c r="C13" s="25"/>
      <c r="D13" s="11"/>
      <c r="E13" s="8"/>
      <c r="F13"/>
      <c r="G13" s="37" t="str">
        <f>Corps_enseignant!D13</f>
        <v xml:space="preserve">  - </v>
      </c>
    </row>
    <row r="14" spans="1:9" x14ac:dyDescent="0.2">
      <c r="A14" s="20"/>
      <c r="B14" s="7"/>
      <c r="C14" s="25"/>
      <c r="D14" s="11"/>
      <c r="E14" s="8"/>
      <c r="F14"/>
      <c r="G14" s="37" t="str">
        <f>Corps_enseignant!D14</f>
        <v xml:space="preserve">  - </v>
      </c>
    </row>
    <row r="15" spans="1:9" x14ac:dyDescent="0.2">
      <c r="A15" s="20"/>
      <c r="B15" s="7"/>
      <c r="C15" s="25"/>
      <c r="D15" s="4"/>
      <c r="E15" s="8"/>
      <c r="F15"/>
      <c r="G15" s="37" t="str">
        <f>Corps_enseignant!D15</f>
        <v xml:space="preserve">  - </v>
      </c>
    </row>
    <row r="16" spans="1:9" x14ac:dyDescent="0.2">
      <c r="A16" s="20"/>
      <c r="B16" s="7"/>
      <c r="C16" s="25"/>
      <c r="D16" s="4"/>
      <c r="E16" s="8"/>
      <c r="F16"/>
      <c r="G16" s="37" t="str">
        <f>Corps_enseignant!D16</f>
        <v xml:space="preserve">  - </v>
      </c>
    </row>
    <row r="17" spans="1:7" x14ac:dyDescent="0.2">
      <c r="A17" s="20"/>
      <c r="B17" s="7"/>
      <c r="C17" s="25"/>
      <c r="D17" s="4"/>
      <c r="E17" s="8"/>
      <c r="F17"/>
      <c r="G17" s="37" t="str">
        <f>Corps_enseignant!D17</f>
        <v xml:space="preserve">  - </v>
      </c>
    </row>
    <row r="18" spans="1:7" x14ac:dyDescent="0.2">
      <c r="A18" s="20"/>
      <c r="B18" s="7"/>
      <c r="C18" s="25"/>
      <c r="D18" s="4"/>
      <c r="E18" s="8"/>
      <c r="F18"/>
      <c r="G18" s="37" t="str">
        <f>Corps_enseignant!D18</f>
        <v xml:space="preserve">  - </v>
      </c>
    </row>
    <row r="19" spans="1:7" x14ac:dyDescent="0.2">
      <c r="A19" s="5"/>
      <c r="B19" s="9"/>
      <c r="C19" s="26"/>
      <c r="D19" s="4"/>
      <c r="E19" s="8"/>
      <c r="F19"/>
      <c r="G19" s="37" t="str">
        <f>Corps_enseignant!D19</f>
        <v xml:space="preserve">  - </v>
      </c>
    </row>
    <row r="20" spans="1:7" x14ac:dyDescent="0.2">
      <c r="A20" s="20"/>
      <c r="B20" s="7"/>
      <c r="C20" s="25"/>
      <c r="D20" s="4"/>
      <c r="E20" s="8"/>
      <c r="F20"/>
      <c r="G20" s="37" t="str">
        <f>Corps_enseignant!D20</f>
        <v xml:space="preserve">  - </v>
      </c>
    </row>
    <row r="21" spans="1:7" x14ac:dyDescent="0.2">
      <c r="A21" s="5"/>
      <c r="B21" s="9"/>
      <c r="C21" s="26"/>
      <c r="D21" s="4"/>
      <c r="E21" s="8"/>
      <c r="F21"/>
      <c r="G21" s="37" t="str">
        <f>Corps_enseignant!D21</f>
        <v xml:space="preserve">  - </v>
      </c>
    </row>
    <row r="22" spans="1:7" x14ac:dyDescent="0.2">
      <c r="A22" s="4"/>
      <c r="B22" s="17"/>
      <c r="C22" s="51"/>
      <c r="D22" s="4"/>
      <c r="E22" s="52"/>
      <c r="F22"/>
      <c r="G22" s="37" t="str">
        <f>Corps_enseignant!D22</f>
        <v xml:space="preserve">  - </v>
      </c>
    </row>
    <row r="23" spans="1:7" x14ac:dyDescent="0.2">
      <c r="A23" s="4"/>
      <c r="B23" s="17"/>
      <c r="C23" s="51"/>
      <c r="D23" s="4"/>
      <c r="E23" s="52"/>
      <c r="G23" s="37" t="str">
        <f>Corps_enseignant!D23</f>
        <v xml:space="preserve">  - </v>
      </c>
    </row>
    <row r="24" spans="1:7" x14ac:dyDescent="0.2">
      <c r="A24" s="4"/>
      <c r="B24" s="17"/>
      <c r="C24" s="51"/>
      <c r="D24" s="4"/>
      <c r="E24" s="52"/>
      <c r="G24" s="37" t="str">
        <f>Corps_enseignant!D24</f>
        <v xml:space="preserve">  - </v>
      </c>
    </row>
    <row r="25" spans="1:7" x14ac:dyDescent="0.2">
      <c r="A25" s="4"/>
      <c r="B25" s="17"/>
      <c r="C25" s="51"/>
      <c r="D25" s="4"/>
      <c r="E25" s="52"/>
      <c r="G25" s="37" t="str">
        <f>Corps_enseignant!D25</f>
        <v xml:space="preserve">  - </v>
      </c>
    </row>
    <row r="26" spans="1:7" x14ac:dyDescent="0.2">
      <c r="A26" s="4"/>
      <c r="B26" s="17"/>
      <c r="C26" s="51"/>
      <c r="D26" s="4"/>
      <c r="E26" s="52"/>
      <c r="G26" s="37" t="str">
        <f>Corps_enseignant!D26</f>
        <v xml:space="preserve">  - </v>
      </c>
    </row>
    <row r="27" spans="1:7" x14ac:dyDescent="0.2">
      <c r="A27" s="4"/>
      <c r="B27" s="17"/>
      <c r="C27" s="51"/>
      <c r="D27" s="4"/>
      <c r="E27" s="52"/>
      <c r="G27" s="37" t="str">
        <f>Corps_enseignant!D27</f>
        <v xml:space="preserve">  - </v>
      </c>
    </row>
    <row r="28" spans="1:7" x14ac:dyDescent="0.2">
      <c r="A28" s="4"/>
      <c r="B28" s="17"/>
      <c r="C28" s="51"/>
      <c r="D28" s="4"/>
      <c r="E28" s="52"/>
      <c r="G28" s="37" t="str">
        <f>Corps_enseignant!D28</f>
        <v xml:space="preserve">  - </v>
      </c>
    </row>
    <row r="29" spans="1:7" x14ac:dyDescent="0.2">
      <c r="A29" s="4"/>
      <c r="B29" s="17"/>
      <c r="C29" s="51"/>
      <c r="D29" s="4"/>
      <c r="E29" s="52"/>
      <c r="G29" s="37" t="str">
        <f>Corps_enseignant!D29</f>
        <v xml:space="preserve">  - </v>
      </c>
    </row>
    <row r="30" spans="1:7" x14ac:dyDescent="0.2">
      <c r="A30" s="4"/>
      <c r="B30" s="17"/>
      <c r="C30" s="51"/>
      <c r="D30" s="4"/>
      <c r="E30" s="52"/>
      <c r="G30" s="37" t="str">
        <f>Corps_enseignant!D30</f>
        <v xml:space="preserve">  - </v>
      </c>
    </row>
    <row r="31" spans="1:7" x14ac:dyDescent="0.2">
      <c r="A31" s="4"/>
      <c r="B31" s="17"/>
      <c r="C31" s="51"/>
      <c r="D31" s="4"/>
      <c r="E31" s="52"/>
      <c r="G31" s="37" t="str">
        <f>Corps_enseignant!D31</f>
        <v xml:space="preserve">  - </v>
      </c>
    </row>
    <row r="32" spans="1:7" x14ac:dyDescent="0.2">
      <c r="A32" s="4"/>
      <c r="B32" s="17"/>
      <c r="C32" s="51"/>
      <c r="D32" s="4"/>
      <c r="E32" s="52"/>
      <c r="G32" s="37" t="str">
        <f>Corps_enseignant!D32</f>
        <v xml:space="preserve">  - </v>
      </c>
    </row>
    <row r="33" spans="1:7" x14ac:dyDescent="0.2">
      <c r="A33" s="4"/>
      <c r="B33" s="17"/>
      <c r="C33" s="51"/>
      <c r="D33" s="4"/>
      <c r="E33" s="52"/>
      <c r="G33" s="37" t="str">
        <f>Corps_enseignant!D33</f>
        <v xml:space="preserve">  - </v>
      </c>
    </row>
    <row r="34" spans="1:7" x14ac:dyDescent="0.2">
      <c r="A34" s="4"/>
      <c r="B34" s="17"/>
      <c r="C34" s="51"/>
      <c r="D34" s="4"/>
      <c r="E34" s="52"/>
      <c r="G34" s="37" t="str">
        <f>Corps_enseignant!D34</f>
        <v xml:space="preserve">  - </v>
      </c>
    </row>
    <row r="35" spans="1:7" x14ac:dyDescent="0.2">
      <c r="A35" s="4"/>
      <c r="B35" s="17"/>
      <c r="C35" s="51"/>
      <c r="D35" s="4"/>
      <c r="E35" s="52"/>
      <c r="G35" s="37" t="str">
        <f>Corps_enseignant!D35</f>
        <v xml:space="preserve">  - </v>
      </c>
    </row>
    <row r="36" spans="1:7" x14ac:dyDescent="0.2">
      <c r="A36" s="4"/>
      <c r="B36" s="17"/>
      <c r="C36" s="51"/>
      <c r="D36" s="4"/>
      <c r="E36" s="52"/>
      <c r="G36" s="37" t="str">
        <f>Corps_enseignant!D36</f>
        <v xml:space="preserve">  - </v>
      </c>
    </row>
    <row r="37" spans="1:7" x14ac:dyDescent="0.2">
      <c r="A37" s="4"/>
      <c r="B37" s="17"/>
      <c r="C37" s="51"/>
      <c r="D37" s="4"/>
      <c r="E37" s="52"/>
      <c r="G37" s="37" t="str">
        <f>Corps_enseignant!D37</f>
        <v xml:space="preserve">  - </v>
      </c>
    </row>
    <row r="38" spans="1:7" x14ac:dyDescent="0.2">
      <c r="A38" s="4"/>
      <c r="B38" s="17"/>
      <c r="C38" s="51"/>
      <c r="D38" s="4"/>
      <c r="E38" s="52"/>
      <c r="G38" s="37" t="str">
        <f>Corps_enseignant!D38</f>
        <v xml:space="preserve">  - </v>
      </c>
    </row>
    <row r="39" spans="1:7" x14ac:dyDescent="0.2">
      <c r="A39" s="4"/>
      <c r="B39" s="17"/>
      <c r="C39" s="51"/>
      <c r="D39" s="4"/>
      <c r="E39" s="52"/>
      <c r="G39" s="37" t="str">
        <f>Corps_enseignant!D39</f>
        <v xml:space="preserve">  - </v>
      </c>
    </row>
    <row r="40" spans="1:7" x14ac:dyDescent="0.2">
      <c r="A40" s="4"/>
      <c r="B40" s="17"/>
      <c r="C40" s="51"/>
      <c r="D40" s="4"/>
      <c r="E40" s="52"/>
      <c r="G40" s="37" t="str">
        <f>Corps_enseignant!D40</f>
        <v xml:space="preserve">  - </v>
      </c>
    </row>
    <row r="41" spans="1:7" x14ac:dyDescent="0.2">
      <c r="A41" s="4"/>
      <c r="B41" s="17"/>
      <c r="C41" s="51"/>
      <c r="D41" s="4"/>
      <c r="E41" s="52"/>
      <c r="G41" s="37" t="str">
        <f>Corps_enseignant!D41</f>
        <v xml:space="preserve">  - </v>
      </c>
    </row>
    <row r="42" spans="1:7" x14ac:dyDescent="0.2">
      <c r="A42" s="4"/>
      <c r="B42" s="17"/>
      <c r="C42" s="51"/>
      <c r="D42" s="4"/>
      <c r="E42" s="52"/>
      <c r="G42" s="37" t="str">
        <f>Corps_enseignant!D42</f>
        <v xml:space="preserve">  - </v>
      </c>
    </row>
    <row r="43" spans="1:7" s="97" customFormat="1" x14ac:dyDescent="0.2">
      <c r="A43" s="98"/>
      <c r="B43" s="99"/>
      <c r="C43" s="100"/>
      <c r="D43" s="98"/>
      <c r="E43" s="101"/>
      <c r="F43" s="2"/>
      <c r="G43" s="37" t="str">
        <f>Corps_enseignant!D43</f>
        <v xml:space="preserve">  - </v>
      </c>
    </row>
    <row r="44" spans="1:7" s="97" customFormat="1" x14ac:dyDescent="0.2">
      <c r="A44" s="98"/>
      <c r="B44" s="99"/>
      <c r="C44" s="100"/>
      <c r="D44" s="98"/>
      <c r="E44" s="101"/>
      <c r="F44" s="2"/>
      <c r="G44" s="37" t="str">
        <f>Corps_enseignant!D44</f>
        <v xml:space="preserve">  - </v>
      </c>
    </row>
    <row r="45" spans="1:7" s="97" customFormat="1" x14ac:dyDescent="0.2">
      <c r="A45" s="98"/>
      <c r="B45" s="99"/>
      <c r="C45" s="100"/>
      <c r="D45" s="98"/>
      <c r="E45" s="101"/>
      <c r="F45" s="2"/>
      <c r="G45" s="37" t="str">
        <f>Corps_enseignant!D45</f>
        <v xml:space="preserve">  - </v>
      </c>
    </row>
    <row r="46" spans="1:7" s="97" customFormat="1" x14ac:dyDescent="0.2">
      <c r="A46" s="98"/>
      <c r="B46" s="99"/>
      <c r="C46" s="100"/>
      <c r="D46" s="98"/>
      <c r="E46" s="101"/>
      <c r="F46" s="2"/>
      <c r="G46" s="37" t="str">
        <f>Corps_enseignant!D46</f>
        <v xml:space="preserve">  - </v>
      </c>
    </row>
    <row r="47" spans="1:7" s="97" customFormat="1" x14ac:dyDescent="0.2">
      <c r="A47" s="98"/>
      <c r="B47" s="99"/>
      <c r="C47" s="100"/>
      <c r="D47" s="98"/>
      <c r="E47" s="101"/>
      <c r="F47" s="2"/>
      <c r="G47" s="37" t="str">
        <f>Corps_enseignant!D47</f>
        <v xml:space="preserve">  - </v>
      </c>
    </row>
    <row r="48" spans="1:7" s="97" customFormat="1" x14ac:dyDescent="0.2">
      <c r="A48" s="98"/>
      <c r="B48" s="99"/>
      <c r="C48" s="100"/>
      <c r="D48" s="98"/>
      <c r="E48" s="101"/>
      <c r="F48" s="2"/>
      <c r="G48" s="37" t="str">
        <f>Corps_enseignant!D48</f>
        <v xml:space="preserve">  - </v>
      </c>
    </row>
    <row r="49" spans="1:7" s="97" customFormat="1" x14ac:dyDescent="0.2">
      <c r="A49" s="98"/>
      <c r="B49" s="99"/>
      <c r="C49" s="100"/>
      <c r="D49" s="98"/>
      <c r="E49" s="101"/>
      <c r="F49" s="2"/>
      <c r="G49" s="37" t="str">
        <f>Corps_enseignant!D49</f>
        <v xml:space="preserve">  - </v>
      </c>
    </row>
    <row r="50" spans="1:7" ht="13.5" thickBot="1" x14ac:dyDescent="0.25">
      <c r="A50" s="36"/>
      <c r="B50" s="18"/>
      <c r="C50" s="53"/>
      <c r="D50" s="12"/>
      <c r="E50" s="54"/>
      <c r="G50" s="37" t="str">
        <f>Corps_enseignant!D50</f>
        <v xml:space="preserve">  - </v>
      </c>
    </row>
    <row r="51" spans="1:7" ht="13.5" thickBot="1" x14ac:dyDescent="0.25">
      <c r="B51" s="89">
        <f>SUM(B2:B50)</f>
        <v>14</v>
      </c>
    </row>
  </sheetData>
  <sheetProtection selectLockedCells="1" selectUnlockedCells="1"/>
  <autoFilter ref="A1:E6"/>
  <phoneticPr fontId="21" type="noConversion"/>
  <dataValidations count="1">
    <dataValidation type="list" allowBlank="1" showInputMessage="1" showErrorMessage="1" sqref="A2:A50">
      <formula1>$G$2:$G$41</formula1>
    </dataValidation>
  </dataValidations>
  <pageMargins left="0.39370078740157483" right="0.39370078740157483" top="0.39370078740157483" bottom="0.39370078740157483" header="0.19" footer="0.35433070866141736"/>
  <pageSetup paperSize="9" firstPageNumber="0" orientation="portrait" horizontalDpi="300" verticalDpi="300" r:id="rId1"/>
  <headerFooter alignWithMargins="0">
    <oddHeader>&amp;L&amp;F&amp;R&amp;D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1"/>
  <sheetViews>
    <sheetView showZeros="0" tabSelected="1" zoomScale="110" zoomScaleNormal="110" workbookViewId="0">
      <pane ySplit="1" topLeftCell="A2" activePane="bottomLeft" state="frozen"/>
      <selection pane="bottomLeft" activeCell="K2" sqref="K2"/>
    </sheetView>
  </sheetViews>
  <sheetFormatPr baseColWidth="10" defaultRowHeight="12.75" x14ac:dyDescent="0.2"/>
  <cols>
    <col min="1" max="1" width="39.42578125" style="19" customWidth="1"/>
    <col min="2" max="2" width="10.5703125" style="3" customWidth="1"/>
    <col min="3" max="4" width="12.7109375" style="19" customWidth="1"/>
    <col min="5" max="5" width="30.7109375" style="19" customWidth="1"/>
    <col min="6" max="6" width="24.7109375" style="19" customWidth="1"/>
    <col min="7" max="7" width="16.85546875" style="19" customWidth="1"/>
    <col min="8" max="8" width="8.28515625" style="21" customWidth="1"/>
    <col min="9" max="9" width="39.28515625" customWidth="1"/>
    <col min="10" max="10" width="11.42578125" style="19"/>
    <col min="11" max="12" width="11.42578125" style="76"/>
    <col min="13" max="13" width="11.42578125" style="78"/>
    <col min="14" max="16384" width="11.42578125" style="19"/>
  </cols>
  <sheetData>
    <row r="1" spans="1:14" ht="37.5" customHeight="1" thickBot="1" x14ac:dyDescent="0.25">
      <c r="A1" s="56" t="s">
        <v>17</v>
      </c>
      <c r="B1" s="57" t="s">
        <v>7</v>
      </c>
      <c r="C1" s="58" t="s">
        <v>5</v>
      </c>
      <c r="D1" s="58" t="s">
        <v>22</v>
      </c>
      <c r="E1" s="59" t="s">
        <v>6</v>
      </c>
      <c r="F1" s="58" t="s">
        <v>1</v>
      </c>
      <c r="G1" s="60" t="s">
        <v>8</v>
      </c>
      <c r="I1" s="37" t="s">
        <v>13</v>
      </c>
      <c r="K1" s="75" t="s">
        <v>19</v>
      </c>
      <c r="L1" s="75" t="s">
        <v>18</v>
      </c>
      <c r="M1" s="77" t="s">
        <v>20</v>
      </c>
    </row>
    <row r="2" spans="1:14" x14ac:dyDescent="0.2">
      <c r="A2" s="80" t="s">
        <v>46</v>
      </c>
      <c r="B2" s="14" t="s">
        <v>9</v>
      </c>
      <c r="C2" s="61">
        <f>'Suppléances négatif'!C2</f>
        <v>41513</v>
      </c>
      <c r="D2" s="62">
        <f>'Suppléances négatif'!B2</f>
        <v>0</v>
      </c>
      <c r="E2" s="63" t="str">
        <f>'Suppléances négatif'!A2</f>
        <v>Dassin Joe - 51597</v>
      </c>
      <c r="F2" s="64" t="str">
        <f>'Suppléances négatif'!D2</f>
        <v>Maladie</v>
      </c>
      <c r="G2" s="65">
        <f>'Suppléances négatif'!E2</f>
        <v>0</v>
      </c>
      <c r="H2" s="19">
        <f t="shared" ref="H2:H33" si="0">IF(N2="","",RANK(N2,$N$2:$N$50,1))</f>
        <v>1</v>
      </c>
      <c r="I2" s="37" t="str">
        <f>Corps_enseignant!D2</f>
        <v>Dassin Joe - 51597</v>
      </c>
      <c r="K2" s="74">
        <f>SUMIF($E$2:$E$50,I2,$D$2:$D$50)</f>
        <v>4</v>
      </c>
      <c r="L2" s="74">
        <f>SUMIF($A$2:$A$50,I2,$D$2:$D$50)</f>
        <v>3</v>
      </c>
      <c r="M2" s="77">
        <f>L2-K2</f>
        <v>-1</v>
      </c>
      <c r="N2" s="19">
        <f>IF(OR(K2&gt;0,L2&gt;0),ROW(I2),"")</f>
        <v>2</v>
      </c>
    </row>
    <row r="3" spans="1:14" x14ac:dyDescent="0.2">
      <c r="A3" s="48" t="s">
        <v>44</v>
      </c>
      <c r="B3" s="15"/>
      <c r="C3" s="81">
        <f>'Suppléances négatif'!C3</f>
        <v>41515</v>
      </c>
      <c r="D3" s="66">
        <v>2</v>
      </c>
      <c r="E3" s="67" t="str">
        <f>'Suppléances négatif'!A3</f>
        <v>Gainsbourg Serge - 25096</v>
      </c>
      <c r="F3" s="68" t="str">
        <f>'Suppléances négatif'!D3</f>
        <v>Séance - Traduction</v>
      </c>
      <c r="G3" s="69">
        <f>'Suppléances négatif'!E3</f>
        <v>0</v>
      </c>
      <c r="H3" s="19" t="str">
        <f t="shared" si="0"/>
        <v/>
      </c>
      <c r="I3" s="37" t="str">
        <f>Corps_enseignant!D3</f>
        <v>Farmer Mylène - 50531</v>
      </c>
      <c r="K3" s="74">
        <f t="shared" ref="K3:K50" si="1">SUMIF($E$2:$E$50,I3,$D$2:$D$50)</f>
        <v>0</v>
      </c>
      <c r="L3" s="74">
        <f t="shared" ref="L3:L50" si="2">SUMIF($A$2:$A$50,I3,$D$2:$D$50)</f>
        <v>0</v>
      </c>
      <c r="M3" s="77">
        <f t="shared" ref="M3:M50" si="3">L3-K3</f>
        <v>0</v>
      </c>
      <c r="N3" s="19" t="str">
        <f t="shared" ref="N3:N50" si="4">IF(OR(K3&gt;0,L3&gt;0),ROW(I3),"")</f>
        <v/>
      </c>
    </row>
    <row r="4" spans="1:14" x14ac:dyDescent="0.2">
      <c r="A4" s="48" t="s">
        <v>47</v>
      </c>
      <c r="B4" s="15"/>
      <c r="C4" s="81">
        <f>'Suppléances négatif'!C4</f>
        <v>41522</v>
      </c>
      <c r="D4" s="66">
        <f>'Suppléances négatif'!B4</f>
        <v>6</v>
      </c>
      <c r="E4" s="67" t="str">
        <f>'Suppléances négatif'!A4</f>
        <v>Berger Michel - 25253</v>
      </c>
      <c r="F4" s="68" t="str">
        <f>'Suppléances négatif'!D4</f>
        <v>Séance - Bourgeoisie</v>
      </c>
      <c r="G4" s="69">
        <f>'Suppléances négatif'!E4</f>
        <v>0</v>
      </c>
      <c r="H4" s="19" t="str">
        <f t="shared" si="0"/>
        <v/>
      </c>
      <c r="I4" s="37" t="str">
        <f>Corps_enseignant!D4</f>
        <v>Hallyday Johnny - 51330</v>
      </c>
      <c r="K4" s="74">
        <f t="shared" si="1"/>
        <v>0</v>
      </c>
      <c r="L4" s="74">
        <f t="shared" si="2"/>
        <v>0</v>
      </c>
      <c r="M4" s="77">
        <f t="shared" si="3"/>
        <v>0</v>
      </c>
      <c r="N4" s="19" t="str">
        <f t="shared" si="4"/>
        <v/>
      </c>
    </row>
    <row r="5" spans="1:14" x14ac:dyDescent="0.2">
      <c r="A5" s="48" t="s">
        <v>47</v>
      </c>
      <c r="B5" s="15"/>
      <c r="C5" s="81">
        <f>'Suppléances négatif'!C5</f>
        <v>41529</v>
      </c>
      <c r="D5" s="66">
        <f>'Suppléances négatif'!B5</f>
        <v>4</v>
      </c>
      <c r="E5" s="67" t="str">
        <f>'Suppléances négatif'!A5</f>
        <v>Dassin Joe - 51597</v>
      </c>
      <c r="F5" s="68" t="str">
        <f>'Suppléances négatif'!D5</f>
        <v>Séance - Traduction</v>
      </c>
      <c r="G5" s="69">
        <f>'Suppléances négatif'!E5</f>
        <v>0</v>
      </c>
      <c r="H5" s="19">
        <f t="shared" si="0"/>
        <v>2</v>
      </c>
      <c r="I5" s="37" t="str">
        <f>Corps_enseignant!D5</f>
        <v>Berger Michel - 25253</v>
      </c>
      <c r="K5" s="74">
        <f t="shared" si="1"/>
        <v>6</v>
      </c>
      <c r="L5" s="74">
        <f t="shared" si="2"/>
        <v>0</v>
      </c>
      <c r="M5" s="77">
        <f t="shared" si="3"/>
        <v>-6</v>
      </c>
      <c r="N5" s="19">
        <f t="shared" si="4"/>
        <v>5</v>
      </c>
    </row>
    <row r="6" spans="1:14" x14ac:dyDescent="0.2">
      <c r="A6" s="48" t="s">
        <v>44</v>
      </c>
      <c r="B6" s="15"/>
      <c r="C6" s="81">
        <f>'Suppléances négatif'!C6</f>
        <v>41530</v>
      </c>
      <c r="D6" s="66">
        <v>1</v>
      </c>
      <c r="E6" s="67" t="str">
        <f>'Suppléances négatif'!A6</f>
        <v>Adjani Isabelle - 50290</v>
      </c>
      <c r="F6" s="68" t="str">
        <f>'Suppléances négatif'!D6</f>
        <v>Maladie</v>
      </c>
      <c r="G6" s="69">
        <f>'Suppléances négatif'!E6</f>
        <v>0</v>
      </c>
      <c r="H6" s="19" t="str">
        <f t="shared" si="0"/>
        <v/>
      </c>
      <c r="I6" s="37" t="str">
        <f>Corps_enseignant!D6</f>
        <v>Gall France - 21511</v>
      </c>
      <c r="K6" s="74">
        <f t="shared" si="1"/>
        <v>0</v>
      </c>
      <c r="L6" s="74">
        <f t="shared" si="2"/>
        <v>0</v>
      </c>
      <c r="M6" s="77">
        <f t="shared" si="3"/>
        <v>0</v>
      </c>
      <c r="N6" s="19" t="str">
        <f t="shared" si="4"/>
        <v/>
      </c>
    </row>
    <row r="7" spans="1:14" x14ac:dyDescent="0.2">
      <c r="A7" s="49"/>
      <c r="B7" s="15"/>
      <c r="C7" s="81">
        <f>'Suppléances négatif'!C7</f>
        <v>0</v>
      </c>
      <c r="D7" s="66">
        <f>'Suppléances négatif'!B7</f>
        <v>0</v>
      </c>
      <c r="E7" s="67">
        <f>'Suppléances négatif'!A7</f>
        <v>0</v>
      </c>
      <c r="F7" s="68">
        <f>'Suppléances négatif'!D7</f>
        <v>0</v>
      </c>
      <c r="G7" s="69">
        <f>'Suppléances négatif'!E7</f>
        <v>0</v>
      </c>
      <c r="H7" s="19">
        <f t="shared" si="0"/>
        <v>3</v>
      </c>
      <c r="I7" s="37" t="str">
        <f>Corps_enseignant!D7</f>
        <v>Gainsbourg Serge - 25096</v>
      </c>
      <c r="K7" s="74">
        <f t="shared" si="1"/>
        <v>2</v>
      </c>
      <c r="L7" s="74">
        <f t="shared" si="2"/>
        <v>0</v>
      </c>
      <c r="M7" s="77">
        <f t="shared" si="3"/>
        <v>-2</v>
      </c>
      <c r="N7" s="19">
        <f t="shared" si="4"/>
        <v>7</v>
      </c>
    </row>
    <row r="8" spans="1:14" x14ac:dyDescent="0.2">
      <c r="A8" s="50"/>
      <c r="B8" s="16"/>
      <c r="C8" s="81">
        <f>'Suppléances négatif'!C8</f>
        <v>0</v>
      </c>
      <c r="D8" s="66">
        <f>'Suppléances négatif'!B8</f>
        <v>0</v>
      </c>
      <c r="E8" s="67">
        <f>'Suppléances négatif'!A8</f>
        <v>0</v>
      </c>
      <c r="F8" s="68">
        <f>'Suppléances négatif'!D8</f>
        <v>0</v>
      </c>
      <c r="G8" s="69">
        <f>'Suppléances négatif'!E8</f>
        <v>0</v>
      </c>
      <c r="H8" s="19">
        <f t="shared" si="0"/>
        <v>4</v>
      </c>
      <c r="I8" s="37" t="str">
        <f>Corps_enseignant!D8</f>
        <v>Adjani Isabelle - 50290</v>
      </c>
      <c r="K8" s="74">
        <f t="shared" si="1"/>
        <v>1</v>
      </c>
      <c r="L8" s="74">
        <f t="shared" si="2"/>
        <v>10</v>
      </c>
      <c r="M8" s="77">
        <f t="shared" si="3"/>
        <v>9</v>
      </c>
      <c r="N8" s="19">
        <f t="shared" si="4"/>
        <v>8</v>
      </c>
    </row>
    <row r="9" spans="1:14" x14ac:dyDescent="0.2">
      <c r="A9" s="50"/>
      <c r="B9" s="16"/>
      <c r="C9" s="81">
        <f>'Suppléances négatif'!C9</f>
        <v>0</v>
      </c>
      <c r="D9" s="66">
        <f>'Suppléances négatif'!B9</f>
        <v>0</v>
      </c>
      <c r="E9" s="67">
        <f>'Suppléances négatif'!A9</f>
        <v>0</v>
      </c>
      <c r="F9" s="68">
        <f>'Suppléances négatif'!D9</f>
        <v>0</v>
      </c>
      <c r="G9" s="69">
        <f>'Suppléances négatif'!E9</f>
        <v>0</v>
      </c>
      <c r="H9" s="19" t="str">
        <f t="shared" si="0"/>
        <v/>
      </c>
      <c r="I9" s="37" t="str">
        <f>Corps_enseignant!D9</f>
        <v>Alamo Franck - 30740</v>
      </c>
      <c r="K9" s="74">
        <f t="shared" si="1"/>
        <v>0</v>
      </c>
      <c r="L9" s="74">
        <f t="shared" si="2"/>
        <v>0</v>
      </c>
      <c r="M9" s="77">
        <f t="shared" si="3"/>
        <v>0</v>
      </c>
      <c r="N9" s="19" t="str">
        <f t="shared" si="4"/>
        <v/>
      </c>
    </row>
    <row r="10" spans="1:14" x14ac:dyDescent="0.2">
      <c r="A10" s="50"/>
      <c r="B10" s="16"/>
      <c r="C10" s="81">
        <f>'Suppléances négatif'!C10</f>
        <v>0</v>
      </c>
      <c r="D10" s="66">
        <f>'Suppléances négatif'!B10</f>
        <v>0</v>
      </c>
      <c r="E10" s="67">
        <f>'Suppléances négatif'!A10</f>
        <v>0</v>
      </c>
      <c r="F10" s="68">
        <f>'Suppléances négatif'!D10</f>
        <v>0</v>
      </c>
      <c r="G10" s="69">
        <f>'Suppléances négatif'!E10</f>
        <v>0</v>
      </c>
      <c r="H10" s="19" t="str">
        <f t="shared" si="0"/>
        <v/>
      </c>
      <c r="I10" s="37" t="str">
        <f>Corps_enseignant!D10</f>
        <v>Ferré Léo - 25013</v>
      </c>
      <c r="K10" s="74">
        <f t="shared" si="1"/>
        <v>0</v>
      </c>
      <c r="L10" s="74">
        <f t="shared" si="2"/>
        <v>0</v>
      </c>
      <c r="M10" s="77">
        <f t="shared" si="3"/>
        <v>0</v>
      </c>
      <c r="N10" s="19" t="str">
        <f t="shared" si="4"/>
        <v/>
      </c>
    </row>
    <row r="11" spans="1:14" x14ac:dyDescent="0.2">
      <c r="A11" s="50"/>
      <c r="B11" s="16"/>
      <c r="C11" s="81">
        <f>'Suppléances négatif'!C11</f>
        <v>0</v>
      </c>
      <c r="D11" s="66">
        <f>'Suppléances négatif'!B11</f>
        <v>0</v>
      </c>
      <c r="E11" s="67">
        <f>'Suppléances négatif'!A11</f>
        <v>0</v>
      </c>
      <c r="F11" s="68">
        <f>'Suppléances négatif'!D11</f>
        <v>0</v>
      </c>
      <c r="G11" s="69">
        <f>'Suppléances négatif'!E11</f>
        <v>0</v>
      </c>
      <c r="H11" s="19" t="str">
        <f t="shared" si="0"/>
        <v/>
      </c>
      <c r="I11" s="37" t="str">
        <f>Corps_enseignant!D11</f>
        <v>Girardot Annie - 50521</v>
      </c>
      <c r="K11" s="74">
        <f t="shared" si="1"/>
        <v>0</v>
      </c>
      <c r="L11" s="74">
        <f t="shared" si="2"/>
        <v>0</v>
      </c>
      <c r="M11" s="77">
        <f t="shared" si="3"/>
        <v>0</v>
      </c>
      <c r="N11" s="19" t="str">
        <f t="shared" si="4"/>
        <v/>
      </c>
    </row>
    <row r="12" spans="1:14" x14ac:dyDescent="0.2">
      <c r="A12" s="50"/>
      <c r="B12" s="16"/>
      <c r="C12" s="81">
        <f>'Suppléances négatif'!C12</f>
        <v>0</v>
      </c>
      <c r="D12" s="66">
        <f>'Suppléances négatif'!B12</f>
        <v>0</v>
      </c>
      <c r="E12" s="67">
        <f>'Suppléances négatif'!A12</f>
        <v>0</v>
      </c>
      <c r="F12" s="68">
        <f>'Suppléances négatif'!D12</f>
        <v>0</v>
      </c>
      <c r="G12" s="69">
        <f>'Suppléances négatif'!E12</f>
        <v>0</v>
      </c>
      <c r="H12" s="19" t="str">
        <f t="shared" si="0"/>
        <v/>
      </c>
      <c r="I12" s="37" t="str">
        <f>Corps_enseignant!D12</f>
        <v xml:space="preserve">  - </v>
      </c>
      <c r="K12" s="74">
        <f t="shared" si="1"/>
        <v>0</v>
      </c>
      <c r="L12" s="74">
        <f t="shared" si="2"/>
        <v>0</v>
      </c>
      <c r="M12" s="77">
        <f t="shared" si="3"/>
        <v>0</v>
      </c>
      <c r="N12" s="19" t="str">
        <f t="shared" si="4"/>
        <v/>
      </c>
    </row>
    <row r="13" spans="1:14" x14ac:dyDescent="0.2">
      <c r="A13" s="50"/>
      <c r="B13" s="16"/>
      <c r="C13" s="81">
        <f>'Suppléances négatif'!C13</f>
        <v>0</v>
      </c>
      <c r="D13" s="66">
        <f>'Suppléances négatif'!B13</f>
        <v>0</v>
      </c>
      <c r="E13" s="67">
        <f>'Suppléances négatif'!A13</f>
        <v>0</v>
      </c>
      <c r="F13" s="68">
        <f>'Suppléances négatif'!D13</f>
        <v>0</v>
      </c>
      <c r="G13" s="69">
        <f>'Suppléances négatif'!E13</f>
        <v>0</v>
      </c>
      <c r="H13" s="19" t="str">
        <f t="shared" si="0"/>
        <v/>
      </c>
      <c r="I13" s="37" t="str">
        <f>Corps_enseignant!D13</f>
        <v xml:space="preserve">  - </v>
      </c>
      <c r="K13" s="74">
        <f t="shared" si="1"/>
        <v>0</v>
      </c>
      <c r="L13" s="74">
        <f t="shared" si="2"/>
        <v>0</v>
      </c>
      <c r="M13" s="77">
        <f t="shared" si="3"/>
        <v>0</v>
      </c>
      <c r="N13" s="19" t="str">
        <f t="shared" si="4"/>
        <v/>
      </c>
    </row>
    <row r="14" spans="1:14" x14ac:dyDescent="0.2">
      <c r="A14" s="50"/>
      <c r="B14" s="16"/>
      <c r="C14" s="81">
        <f>'Suppléances négatif'!C14</f>
        <v>0</v>
      </c>
      <c r="D14" s="66">
        <f>'Suppléances négatif'!B14</f>
        <v>0</v>
      </c>
      <c r="E14" s="67">
        <f>'Suppléances négatif'!A14</f>
        <v>0</v>
      </c>
      <c r="F14" s="68">
        <f>'Suppléances négatif'!D14</f>
        <v>0</v>
      </c>
      <c r="G14" s="69">
        <f>'Suppléances négatif'!E14</f>
        <v>0</v>
      </c>
      <c r="H14" s="19" t="str">
        <f t="shared" si="0"/>
        <v/>
      </c>
      <c r="I14" s="37" t="str">
        <f>Corps_enseignant!D14</f>
        <v xml:space="preserve">  - </v>
      </c>
      <c r="K14" s="74">
        <f t="shared" si="1"/>
        <v>0</v>
      </c>
      <c r="L14" s="74">
        <f t="shared" si="2"/>
        <v>0</v>
      </c>
      <c r="M14" s="77">
        <f t="shared" si="3"/>
        <v>0</v>
      </c>
      <c r="N14" s="19" t="str">
        <f t="shared" si="4"/>
        <v/>
      </c>
    </row>
    <row r="15" spans="1:14" x14ac:dyDescent="0.2">
      <c r="A15" s="50"/>
      <c r="B15" s="16"/>
      <c r="C15" s="81">
        <f>'Suppléances négatif'!C15</f>
        <v>0</v>
      </c>
      <c r="D15" s="66">
        <f>'Suppléances négatif'!B15</f>
        <v>0</v>
      </c>
      <c r="E15" s="67">
        <f>'Suppléances négatif'!A15</f>
        <v>0</v>
      </c>
      <c r="F15" s="68">
        <f>'Suppléances négatif'!D15</f>
        <v>0</v>
      </c>
      <c r="G15" s="69">
        <f>'Suppléances négatif'!E15</f>
        <v>0</v>
      </c>
      <c r="H15" s="19" t="str">
        <f t="shared" si="0"/>
        <v/>
      </c>
      <c r="I15" s="37" t="str">
        <f>Corps_enseignant!D15</f>
        <v xml:space="preserve">  - </v>
      </c>
      <c r="K15" s="74">
        <f t="shared" si="1"/>
        <v>0</v>
      </c>
      <c r="L15" s="74">
        <f t="shared" si="2"/>
        <v>0</v>
      </c>
      <c r="M15" s="77">
        <f t="shared" si="3"/>
        <v>0</v>
      </c>
      <c r="N15" s="19" t="str">
        <f t="shared" si="4"/>
        <v/>
      </c>
    </row>
    <row r="16" spans="1:14" x14ac:dyDescent="0.2">
      <c r="A16" s="50"/>
      <c r="B16" s="16"/>
      <c r="C16" s="81">
        <f>'Suppléances négatif'!C16</f>
        <v>0</v>
      </c>
      <c r="D16" s="66">
        <f>'Suppléances négatif'!B16</f>
        <v>0</v>
      </c>
      <c r="E16" s="67">
        <f>'Suppléances négatif'!A16</f>
        <v>0</v>
      </c>
      <c r="F16" s="68">
        <f>'Suppléances négatif'!D16</f>
        <v>0</v>
      </c>
      <c r="G16" s="69">
        <f>'Suppléances négatif'!E16</f>
        <v>0</v>
      </c>
      <c r="H16" s="19" t="str">
        <f t="shared" si="0"/>
        <v/>
      </c>
      <c r="I16" s="37" t="str">
        <f>Corps_enseignant!D16</f>
        <v xml:space="preserve">  - </v>
      </c>
      <c r="K16" s="74">
        <f t="shared" si="1"/>
        <v>0</v>
      </c>
      <c r="L16" s="74">
        <f t="shared" si="2"/>
        <v>0</v>
      </c>
      <c r="M16" s="77">
        <f t="shared" si="3"/>
        <v>0</v>
      </c>
      <c r="N16" s="19" t="str">
        <f t="shared" si="4"/>
        <v/>
      </c>
    </row>
    <row r="17" spans="1:14" x14ac:dyDescent="0.2">
      <c r="A17" s="50"/>
      <c r="B17" s="16"/>
      <c r="C17" s="81">
        <f>'Suppléances négatif'!C17</f>
        <v>0</v>
      </c>
      <c r="D17" s="66">
        <f>'Suppléances négatif'!B17</f>
        <v>0</v>
      </c>
      <c r="E17" s="67">
        <f>'Suppléances négatif'!A17</f>
        <v>0</v>
      </c>
      <c r="F17" s="68">
        <f>'Suppléances négatif'!D17</f>
        <v>0</v>
      </c>
      <c r="G17" s="69">
        <f>'Suppléances négatif'!E17</f>
        <v>0</v>
      </c>
      <c r="H17" s="19" t="str">
        <f t="shared" si="0"/>
        <v/>
      </c>
      <c r="I17" s="37" t="str">
        <f>Corps_enseignant!D17</f>
        <v xml:space="preserve">  - </v>
      </c>
      <c r="K17" s="74">
        <f t="shared" si="1"/>
        <v>0</v>
      </c>
      <c r="L17" s="74">
        <f t="shared" si="2"/>
        <v>0</v>
      </c>
      <c r="M17" s="77">
        <f t="shared" si="3"/>
        <v>0</v>
      </c>
      <c r="N17" s="19" t="str">
        <f t="shared" si="4"/>
        <v/>
      </c>
    </row>
    <row r="18" spans="1:14" x14ac:dyDescent="0.2">
      <c r="A18" s="50"/>
      <c r="B18" s="16"/>
      <c r="C18" s="81">
        <f>'Suppléances négatif'!C18</f>
        <v>0</v>
      </c>
      <c r="D18" s="66">
        <f>'Suppléances négatif'!B18</f>
        <v>0</v>
      </c>
      <c r="E18" s="67">
        <f>'Suppléances négatif'!A18</f>
        <v>0</v>
      </c>
      <c r="F18" s="68">
        <f>'Suppléances négatif'!D18</f>
        <v>0</v>
      </c>
      <c r="G18" s="69">
        <f>'Suppléances négatif'!E18</f>
        <v>0</v>
      </c>
      <c r="H18" s="19" t="str">
        <f t="shared" si="0"/>
        <v/>
      </c>
      <c r="I18" s="37" t="str">
        <f>Corps_enseignant!D18</f>
        <v xml:space="preserve">  - </v>
      </c>
      <c r="K18" s="74">
        <f t="shared" si="1"/>
        <v>0</v>
      </c>
      <c r="L18" s="74">
        <f t="shared" si="2"/>
        <v>0</v>
      </c>
      <c r="M18" s="77">
        <f t="shared" si="3"/>
        <v>0</v>
      </c>
      <c r="N18" s="19" t="str">
        <f t="shared" si="4"/>
        <v/>
      </c>
    </row>
    <row r="19" spans="1:14" x14ac:dyDescent="0.2">
      <c r="A19" s="22"/>
      <c r="B19" s="17"/>
      <c r="C19" s="81">
        <f>'Suppléances négatif'!C19</f>
        <v>0</v>
      </c>
      <c r="D19" s="66">
        <f>'Suppléances négatif'!B19</f>
        <v>0</v>
      </c>
      <c r="E19" s="67">
        <f>'Suppléances négatif'!A19</f>
        <v>0</v>
      </c>
      <c r="F19" s="68">
        <f>'Suppléances négatif'!D19</f>
        <v>0</v>
      </c>
      <c r="G19" s="69">
        <f>'Suppléances négatif'!E19</f>
        <v>0</v>
      </c>
      <c r="H19" s="19" t="str">
        <f t="shared" si="0"/>
        <v/>
      </c>
      <c r="I19" s="37" t="str">
        <f>Corps_enseignant!D19</f>
        <v xml:space="preserve">  - </v>
      </c>
      <c r="K19" s="74">
        <f t="shared" si="1"/>
        <v>0</v>
      </c>
      <c r="L19" s="74">
        <f t="shared" si="2"/>
        <v>0</v>
      </c>
      <c r="M19" s="77">
        <f t="shared" si="3"/>
        <v>0</v>
      </c>
      <c r="N19" s="19" t="str">
        <f t="shared" si="4"/>
        <v/>
      </c>
    </row>
    <row r="20" spans="1:14" x14ac:dyDescent="0.2">
      <c r="A20" s="22"/>
      <c r="B20" s="17"/>
      <c r="C20" s="81">
        <f>'Suppléances négatif'!C20</f>
        <v>0</v>
      </c>
      <c r="D20" s="66">
        <f>'Suppléances négatif'!B20</f>
        <v>0</v>
      </c>
      <c r="E20" s="67">
        <f>'Suppléances négatif'!A20</f>
        <v>0</v>
      </c>
      <c r="F20" s="68">
        <f>'Suppléances négatif'!D20</f>
        <v>0</v>
      </c>
      <c r="G20" s="69">
        <f>'Suppléances négatif'!E20</f>
        <v>0</v>
      </c>
      <c r="H20" s="19" t="str">
        <f t="shared" si="0"/>
        <v/>
      </c>
      <c r="I20" s="37" t="str">
        <f>Corps_enseignant!D20</f>
        <v xml:space="preserve">  - </v>
      </c>
      <c r="K20" s="74">
        <f t="shared" si="1"/>
        <v>0</v>
      </c>
      <c r="L20" s="74">
        <f t="shared" si="2"/>
        <v>0</v>
      </c>
      <c r="M20" s="77">
        <f t="shared" si="3"/>
        <v>0</v>
      </c>
      <c r="N20" s="19" t="str">
        <f t="shared" si="4"/>
        <v/>
      </c>
    </row>
    <row r="21" spans="1:14" x14ac:dyDescent="0.2">
      <c r="A21" s="22"/>
      <c r="B21" s="17"/>
      <c r="C21" s="81">
        <f>'Suppléances négatif'!C21</f>
        <v>0</v>
      </c>
      <c r="D21" s="66">
        <f>'Suppléances négatif'!B21</f>
        <v>0</v>
      </c>
      <c r="E21" s="67">
        <f>'Suppléances négatif'!A21</f>
        <v>0</v>
      </c>
      <c r="F21" s="68">
        <f>'Suppléances négatif'!D21</f>
        <v>0</v>
      </c>
      <c r="G21" s="69">
        <f>'Suppléances négatif'!E21</f>
        <v>0</v>
      </c>
      <c r="H21" s="19" t="str">
        <f t="shared" si="0"/>
        <v/>
      </c>
      <c r="I21" s="37" t="str">
        <f>Corps_enseignant!D21</f>
        <v xml:space="preserve">  - </v>
      </c>
      <c r="K21" s="74">
        <f t="shared" si="1"/>
        <v>0</v>
      </c>
      <c r="L21" s="74">
        <f t="shared" si="2"/>
        <v>0</v>
      </c>
      <c r="M21" s="77">
        <f t="shared" si="3"/>
        <v>0</v>
      </c>
      <c r="N21" s="19" t="str">
        <f t="shared" si="4"/>
        <v/>
      </c>
    </row>
    <row r="22" spans="1:14" x14ac:dyDescent="0.2">
      <c r="A22" s="22"/>
      <c r="B22" s="17"/>
      <c r="C22" s="81">
        <f>'Suppléances négatif'!C22</f>
        <v>0</v>
      </c>
      <c r="D22" s="66">
        <f>'Suppléances négatif'!B22</f>
        <v>0</v>
      </c>
      <c r="E22" s="67">
        <f>'Suppléances négatif'!A22</f>
        <v>0</v>
      </c>
      <c r="F22" s="68">
        <f>'Suppléances négatif'!D22</f>
        <v>0</v>
      </c>
      <c r="G22" s="69">
        <f>'Suppléances négatif'!E22</f>
        <v>0</v>
      </c>
      <c r="H22" s="19" t="str">
        <f t="shared" si="0"/>
        <v/>
      </c>
      <c r="I22" s="37" t="str">
        <f>Corps_enseignant!D22</f>
        <v xml:space="preserve">  - </v>
      </c>
      <c r="K22" s="74">
        <f t="shared" si="1"/>
        <v>0</v>
      </c>
      <c r="L22" s="74">
        <f t="shared" si="2"/>
        <v>0</v>
      </c>
      <c r="M22" s="77">
        <f t="shared" si="3"/>
        <v>0</v>
      </c>
      <c r="N22" s="19" t="str">
        <f t="shared" si="4"/>
        <v/>
      </c>
    </row>
    <row r="23" spans="1:14" x14ac:dyDescent="0.2">
      <c r="A23" s="22"/>
      <c r="B23" s="17"/>
      <c r="C23" s="81">
        <f>'Suppléances négatif'!C23</f>
        <v>0</v>
      </c>
      <c r="D23" s="66">
        <f>'Suppléances négatif'!B23</f>
        <v>0</v>
      </c>
      <c r="E23" s="67">
        <f>'Suppléances négatif'!A23</f>
        <v>0</v>
      </c>
      <c r="F23" s="68">
        <f>'Suppléances négatif'!D23</f>
        <v>0</v>
      </c>
      <c r="G23" s="69">
        <f>'Suppléances négatif'!E23</f>
        <v>0</v>
      </c>
      <c r="H23" s="19" t="str">
        <f t="shared" si="0"/>
        <v/>
      </c>
      <c r="I23" s="37" t="str">
        <f>Corps_enseignant!D23</f>
        <v xml:space="preserve">  - </v>
      </c>
      <c r="K23" s="74">
        <f t="shared" si="1"/>
        <v>0</v>
      </c>
      <c r="L23" s="74">
        <f t="shared" si="2"/>
        <v>0</v>
      </c>
      <c r="M23" s="77">
        <f t="shared" si="3"/>
        <v>0</v>
      </c>
      <c r="N23" s="19" t="str">
        <f t="shared" si="4"/>
        <v/>
      </c>
    </row>
    <row r="24" spans="1:14" x14ac:dyDescent="0.2">
      <c r="A24" s="22"/>
      <c r="B24" s="17"/>
      <c r="C24" s="81">
        <f>'Suppléances négatif'!C24</f>
        <v>0</v>
      </c>
      <c r="D24" s="66">
        <f>'Suppléances négatif'!B24</f>
        <v>0</v>
      </c>
      <c r="E24" s="67">
        <f>'Suppléances négatif'!A24</f>
        <v>0</v>
      </c>
      <c r="F24" s="68">
        <f>'Suppléances négatif'!D24</f>
        <v>0</v>
      </c>
      <c r="G24" s="69">
        <f>'Suppléances négatif'!E24</f>
        <v>0</v>
      </c>
      <c r="H24" s="19" t="str">
        <f t="shared" si="0"/>
        <v/>
      </c>
      <c r="I24" s="37" t="str">
        <f>Corps_enseignant!D24</f>
        <v xml:space="preserve">  - </v>
      </c>
      <c r="K24" s="74">
        <f t="shared" si="1"/>
        <v>0</v>
      </c>
      <c r="L24" s="74">
        <f t="shared" si="2"/>
        <v>0</v>
      </c>
      <c r="M24" s="77">
        <f t="shared" si="3"/>
        <v>0</v>
      </c>
      <c r="N24" s="19" t="str">
        <f t="shared" si="4"/>
        <v/>
      </c>
    </row>
    <row r="25" spans="1:14" x14ac:dyDescent="0.2">
      <c r="A25" s="22"/>
      <c r="B25" s="17"/>
      <c r="C25" s="81">
        <f>'Suppléances négatif'!C25</f>
        <v>0</v>
      </c>
      <c r="D25" s="66">
        <f>'Suppléances négatif'!B25</f>
        <v>0</v>
      </c>
      <c r="E25" s="67">
        <f>'Suppléances négatif'!A25</f>
        <v>0</v>
      </c>
      <c r="F25" s="68">
        <f>'Suppléances négatif'!D25</f>
        <v>0</v>
      </c>
      <c r="G25" s="69">
        <f>'Suppléances négatif'!E25</f>
        <v>0</v>
      </c>
      <c r="H25" s="19" t="str">
        <f t="shared" si="0"/>
        <v/>
      </c>
      <c r="I25" s="37" t="str">
        <f>Corps_enseignant!D25</f>
        <v xml:space="preserve">  - </v>
      </c>
      <c r="K25" s="74">
        <f t="shared" si="1"/>
        <v>0</v>
      </c>
      <c r="L25" s="74">
        <f t="shared" si="2"/>
        <v>0</v>
      </c>
      <c r="M25" s="77">
        <f t="shared" si="3"/>
        <v>0</v>
      </c>
      <c r="N25" s="19" t="str">
        <f t="shared" si="4"/>
        <v/>
      </c>
    </row>
    <row r="26" spans="1:14" x14ac:dyDescent="0.2">
      <c r="A26" s="22"/>
      <c r="B26" s="17"/>
      <c r="C26" s="81">
        <f>'Suppléances négatif'!C26</f>
        <v>0</v>
      </c>
      <c r="D26" s="66">
        <f>'Suppléances négatif'!B26</f>
        <v>0</v>
      </c>
      <c r="E26" s="67">
        <f>'Suppléances négatif'!A26</f>
        <v>0</v>
      </c>
      <c r="F26" s="68">
        <f>'Suppléances négatif'!D26</f>
        <v>0</v>
      </c>
      <c r="G26" s="69">
        <f>'Suppléances négatif'!E26</f>
        <v>0</v>
      </c>
      <c r="H26" s="19" t="str">
        <f t="shared" si="0"/>
        <v/>
      </c>
      <c r="I26" s="37" t="str">
        <f>Corps_enseignant!D26</f>
        <v xml:space="preserve">  - </v>
      </c>
      <c r="K26" s="74">
        <f t="shared" si="1"/>
        <v>0</v>
      </c>
      <c r="L26" s="74">
        <f t="shared" si="2"/>
        <v>0</v>
      </c>
      <c r="M26" s="77">
        <f t="shared" si="3"/>
        <v>0</v>
      </c>
      <c r="N26" s="19" t="str">
        <f t="shared" si="4"/>
        <v/>
      </c>
    </row>
    <row r="27" spans="1:14" x14ac:dyDescent="0.2">
      <c r="A27" s="22"/>
      <c r="B27" s="17"/>
      <c r="C27" s="81">
        <f>'Suppléances négatif'!C27</f>
        <v>0</v>
      </c>
      <c r="D27" s="66">
        <f>'Suppléances négatif'!B27</f>
        <v>0</v>
      </c>
      <c r="E27" s="67">
        <f>'Suppléances négatif'!A27</f>
        <v>0</v>
      </c>
      <c r="F27" s="68">
        <f>'Suppléances négatif'!D27</f>
        <v>0</v>
      </c>
      <c r="G27" s="69">
        <f>'Suppléances négatif'!E27</f>
        <v>0</v>
      </c>
      <c r="H27" s="19" t="str">
        <f t="shared" si="0"/>
        <v/>
      </c>
      <c r="I27" s="37" t="str">
        <f>Corps_enseignant!D27</f>
        <v xml:space="preserve">  - </v>
      </c>
      <c r="K27" s="74">
        <f t="shared" si="1"/>
        <v>0</v>
      </c>
      <c r="L27" s="74">
        <f t="shared" si="2"/>
        <v>0</v>
      </c>
      <c r="M27" s="77">
        <f t="shared" si="3"/>
        <v>0</v>
      </c>
      <c r="N27" s="19" t="str">
        <f t="shared" si="4"/>
        <v/>
      </c>
    </row>
    <row r="28" spans="1:14" x14ac:dyDescent="0.2">
      <c r="A28" s="22"/>
      <c r="B28" s="17"/>
      <c r="C28" s="81">
        <f>'Suppléances négatif'!C28</f>
        <v>0</v>
      </c>
      <c r="D28" s="66">
        <f>'Suppléances négatif'!B28</f>
        <v>0</v>
      </c>
      <c r="E28" s="67">
        <f>'Suppléances négatif'!A28</f>
        <v>0</v>
      </c>
      <c r="F28" s="68">
        <f>'Suppléances négatif'!D28</f>
        <v>0</v>
      </c>
      <c r="G28" s="69">
        <f>'Suppléances négatif'!E28</f>
        <v>0</v>
      </c>
      <c r="H28" s="19" t="str">
        <f t="shared" si="0"/>
        <v/>
      </c>
      <c r="I28" s="37" t="str">
        <f>Corps_enseignant!D28</f>
        <v xml:space="preserve">  - </v>
      </c>
      <c r="K28" s="74">
        <f t="shared" si="1"/>
        <v>0</v>
      </c>
      <c r="L28" s="74">
        <f t="shared" si="2"/>
        <v>0</v>
      </c>
      <c r="M28" s="77">
        <f t="shared" si="3"/>
        <v>0</v>
      </c>
      <c r="N28" s="19" t="str">
        <f t="shared" si="4"/>
        <v/>
      </c>
    </row>
    <row r="29" spans="1:14" x14ac:dyDescent="0.2">
      <c r="A29" s="22"/>
      <c r="B29" s="17"/>
      <c r="C29" s="81">
        <f>'Suppléances négatif'!C29</f>
        <v>0</v>
      </c>
      <c r="D29" s="66">
        <f>'Suppléances négatif'!B29</f>
        <v>0</v>
      </c>
      <c r="E29" s="67">
        <f>'Suppléances négatif'!A29</f>
        <v>0</v>
      </c>
      <c r="F29" s="68">
        <f>'Suppléances négatif'!D29</f>
        <v>0</v>
      </c>
      <c r="G29" s="69">
        <f>'Suppléances négatif'!E29</f>
        <v>0</v>
      </c>
      <c r="H29" s="19" t="str">
        <f t="shared" si="0"/>
        <v/>
      </c>
      <c r="I29" s="37" t="str">
        <f>Corps_enseignant!D29</f>
        <v xml:space="preserve">  - </v>
      </c>
      <c r="K29" s="74">
        <f t="shared" si="1"/>
        <v>0</v>
      </c>
      <c r="L29" s="74">
        <f t="shared" si="2"/>
        <v>0</v>
      </c>
      <c r="M29" s="77">
        <f t="shared" si="3"/>
        <v>0</v>
      </c>
      <c r="N29" s="19" t="str">
        <f t="shared" si="4"/>
        <v/>
      </c>
    </row>
    <row r="30" spans="1:14" x14ac:dyDescent="0.2">
      <c r="A30" s="22"/>
      <c r="B30" s="17"/>
      <c r="C30" s="81">
        <f>'Suppléances négatif'!C30</f>
        <v>0</v>
      </c>
      <c r="D30" s="66">
        <f>'Suppléances négatif'!B30</f>
        <v>0</v>
      </c>
      <c r="E30" s="67">
        <f>'Suppléances négatif'!A30</f>
        <v>0</v>
      </c>
      <c r="F30" s="68">
        <f>'Suppléances négatif'!D30</f>
        <v>0</v>
      </c>
      <c r="G30" s="69">
        <f>'Suppléances négatif'!E30</f>
        <v>0</v>
      </c>
      <c r="H30" s="19" t="str">
        <f t="shared" si="0"/>
        <v/>
      </c>
      <c r="I30" s="37" t="str">
        <f>Corps_enseignant!D30</f>
        <v xml:space="preserve">  - </v>
      </c>
      <c r="K30" s="74">
        <f t="shared" si="1"/>
        <v>0</v>
      </c>
      <c r="L30" s="74">
        <f t="shared" si="2"/>
        <v>0</v>
      </c>
      <c r="M30" s="77">
        <f t="shared" si="3"/>
        <v>0</v>
      </c>
      <c r="N30" s="19" t="str">
        <f t="shared" si="4"/>
        <v/>
      </c>
    </row>
    <row r="31" spans="1:14" x14ac:dyDescent="0.2">
      <c r="A31" s="22"/>
      <c r="B31" s="17"/>
      <c r="C31" s="81">
        <f>'Suppléances négatif'!C31</f>
        <v>0</v>
      </c>
      <c r="D31" s="66">
        <f>'Suppléances négatif'!B31</f>
        <v>0</v>
      </c>
      <c r="E31" s="67">
        <f>'Suppléances négatif'!A31</f>
        <v>0</v>
      </c>
      <c r="F31" s="68">
        <f>'Suppléances négatif'!D31</f>
        <v>0</v>
      </c>
      <c r="G31" s="69">
        <f>'Suppléances négatif'!E31</f>
        <v>0</v>
      </c>
      <c r="H31" s="19" t="str">
        <f t="shared" si="0"/>
        <v/>
      </c>
      <c r="I31" s="37" t="str">
        <f>Corps_enseignant!D31</f>
        <v xml:space="preserve">  - </v>
      </c>
      <c r="K31" s="74">
        <f t="shared" si="1"/>
        <v>0</v>
      </c>
      <c r="L31" s="74">
        <f t="shared" si="2"/>
        <v>0</v>
      </c>
      <c r="M31" s="77">
        <f t="shared" si="3"/>
        <v>0</v>
      </c>
      <c r="N31" s="19" t="str">
        <f t="shared" si="4"/>
        <v/>
      </c>
    </row>
    <row r="32" spans="1:14" x14ac:dyDescent="0.2">
      <c r="A32" s="22"/>
      <c r="B32" s="17"/>
      <c r="C32" s="81">
        <f>'Suppléances négatif'!C32</f>
        <v>0</v>
      </c>
      <c r="D32" s="66">
        <f>'Suppléances négatif'!B32</f>
        <v>0</v>
      </c>
      <c r="E32" s="67">
        <f>'Suppléances négatif'!A32</f>
        <v>0</v>
      </c>
      <c r="F32" s="68">
        <f>'Suppléances négatif'!D32</f>
        <v>0</v>
      </c>
      <c r="G32" s="69">
        <f>'Suppléances négatif'!E32</f>
        <v>0</v>
      </c>
      <c r="H32" s="19" t="str">
        <f t="shared" si="0"/>
        <v/>
      </c>
      <c r="I32" s="37" t="str">
        <f>Corps_enseignant!D32</f>
        <v xml:space="preserve">  - </v>
      </c>
      <c r="K32" s="74">
        <f t="shared" si="1"/>
        <v>0</v>
      </c>
      <c r="L32" s="74">
        <f t="shared" si="2"/>
        <v>0</v>
      </c>
      <c r="M32" s="77">
        <f t="shared" si="3"/>
        <v>0</v>
      </c>
      <c r="N32" s="19" t="str">
        <f t="shared" si="4"/>
        <v/>
      </c>
    </row>
    <row r="33" spans="1:14" x14ac:dyDescent="0.2">
      <c r="A33" s="22"/>
      <c r="B33" s="17"/>
      <c r="C33" s="81">
        <f>'Suppléances négatif'!C33</f>
        <v>0</v>
      </c>
      <c r="D33" s="66">
        <f>'Suppléances négatif'!B33</f>
        <v>0</v>
      </c>
      <c r="E33" s="67">
        <f>'Suppléances négatif'!A33</f>
        <v>0</v>
      </c>
      <c r="F33" s="68">
        <f>'Suppléances négatif'!D33</f>
        <v>0</v>
      </c>
      <c r="G33" s="69">
        <f>'Suppléances négatif'!E33</f>
        <v>0</v>
      </c>
      <c r="H33" s="19" t="str">
        <f t="shared" si="0"/>
        <v/>
      </c>
      <c r="I33" s="37" t="str">
        <f>Corps_enseignant!D33</f>
        <v xml:space="preserve">  - </v>
      </c>
      <c r="K33" s="74">
        <f t="shared" si="1"/>
        <v>0</v>
      </c>
      <c r="L33" s="74">
        <f t="shared" si="2"/>
        <v>0</v>
      </c>
      <c r="M33" s="77">
        <f t="shared" si="3"/>
        <v>0</v>
      </c>
      <c r="N33" s="19" t="str">
        <f t="shared" si="4"/>
        <v/>
      </c>
    </row>
    <row r="34" spans="1:14" x14ac:dyDescent="0.2">
      <c r="A34" s="22"/>
      <c r="B34" s="17"/>
      <c r="C34" s="81">
        <f>'Suppléances négatif'!C34</f>
        <v>0</v>
      </c>
      <c r="D34" s="66">
        <f>'Suppléances négatif'!B34</f>
        <v>0</v>
      </c>
      <c r="E34" s="67">
        <f>'Suppléances négatif'!A34</f>
        <v>0</v>
      </c>
      <c r="F34" s="68">
        <f>'Suppléances négatif'!D34</f>
        <v>0</v>
      </c>
      <c r="G34" s="69">
        <f>'Suppléances négatif'!E34</f>
        <v>0</v>
      </c>
      <c r="H34" s="19" t="str">
        <f t="shared" ref="H34:H50" si="5">IF(N34="","",RANK(N34,$N$2:$N$50,1))</f>
        <v/>
      </c>
      <c r="I34" s="37" t="str">
        <f>Corps_enseignant!D34</f>
        <v xml:space="preserve">  - </v>
      </c>
      <c r="K34" s="74">
        <f t="shared" si="1"/>
        <v>0</v>
      </c>
      <c r="L34" s="74">
        <f t="shared" si="2"/>
        <v>0</v>
      </c>
      <c r="M34" s="77">
        <f t="shared" si="3"/>
        <v>0</v>
      </c>
      <c r="N34" s="19" t="str">
        <f t="shared" si="4"/>
        <v/>
      </c>
    </row>
    <row r="35" spans="1:14" x14ac:dyDescent="0.2">
      <c r="A35" s="22"/>
      <c r="B35" s="17"/>
      <c r="C35" s="81">
        <f>'Suppléances négatif'!C35</f>
        <v>0</v>
      </c>
      <c r="D35" s="66">
        <f>'Suppléances négatif'!B35</f>
        <v>0</v>
      </c>
      <c r="E35" s="67">
        <f>'Suppléances négatif'!A35</f>
        <v>0</v>
      </c>
      <c r="F35" s="68">
        <f>'Suppléances négatif'!D35</f>
        <v>0</v>
      </c>
      <c r="G35" s="69">
        <f>'Suppléances négatif'!E35</f>
        <v>0</v>
      </c>
      <c r="H35" s="19" t="str">
        <f t="shared" si="5"/>
        <v/>
      </c>
      <c r="I35" s="37" t="str">
        <f>Corps_enseignant!D35</f>
        <v xml:space="preserve">  - </v>
      </c>
      <c r="K35" s="74">
        <f t="shared" si="1"/>
        <v>0</v>
      </c>
      <c r="L35" s="74">
        <f t="shared" si="2"/>
        <v>0</v>
      </c>
      <c r="M35" s="77">
        <f t="shared" si="3"/>
        <v>0</v>
      </c>
      <c r="N35" s="19" t="str">
        <f t="shared" si="4"/>
        <v/>
      </c>
    </row>
    <row r="36" spans="1:14" x14ac:dyDescent="0.2">
      <c r="A36" s="22"/>
      <c r="B36" s="17"/>
      <c r="C36" s="81">
        <f>'Suppléances négatif'!C36</f>
        <v>0</v>
      </c>
      <c r="D36" s="66">
        <f>'Suppléances négatif'!B36</f>
        <v>0</v>
      </c>
      <c r="E36" s="67">
        <f>'Suppléances négatif'!A36</f>
        <v>0</v>
      </c>
      <c r="F36" s="68">
        <f>'Suppléances négatif'!D36</f>
        <v>0</v>
      </c>
      <c r="G36" s="69">
        <f>'Suppléances négatif'!E36</f>
        <v>0</v>
      </c>
      <c r="H36" s="19" t="str">
        <f t="shared" si="5"/>
        <v/>
      </c>
      <c r="I36" s="37" t="str">
        <f>Corps_enseignant!D36</f>
        <v xml:space="preserve">  - </v>
      </c>
      <c r="K36" s="74">
        <f t="shared" si="1"/>
        <v>0</v>
      </c>
      <c r="L36" s="74">
        <f t="shared" si="2"/>
        <v>0</v>
      </c>
      <c r="M36" s="77">
        <f t="shared" si="3"/>
        <v>0</v>
      </c>
      <c r="N36" s="19" t="str">
        <f t="shared" si="4"/>
        <v/>
      </c>
    </row>
    <row r="37" spans="1:14" x14ac:dyDescent="0.2">
      <c r="A37" s="22"/>
      <c r="B37" s="17"/>
      <c r="C37" s="81">
        <f>'Suppléances négatif'!C37</f>
        <v>0</v>
      </c>
      <c r="D37" s="66">
        <f>'Suppléances négatif'!B37</f>
        <v>0</v>
      </c>
      <c r="E37" s="67">
        <f>'Suppléances négatif'!A37</f>
        <v>0</v>
      </c>
      <c r="F37" s="68">
        <f>'Suppléances négatif'!D37</f>
        <v>0</v>
      </c>
      <c r="G37" s="69">
        <f>'Suppléances négatif'!E37</f>
        <v>0</v>
      </c>
      <c r="H37" s="19" t="str">
        <f t="shared" si="5"/>
        <v/>
      </c>
      <c r="I37" s="37" t="str">
        <f>Corps_enseignant!D37</f>
        <v xml:space="preserve">  - </v>
      </c>
      <c r="K37" s="74">
        <f t="shared" si="1"/>
        <v>0</v>
      </c>
      <c r="L37" s="74">
        <f t="shared" si="2"/>
        <v>0</v>
      </c>
      <c r="M37" s="77">
        <f t="shared" si="3"/>
        <v>0</v>
      </c>
      <c r="N37" s="19" t="str">
        <f t="shared" si="4"/>
        <v/>
      </c>
    </row>
    <row r="38" spans="1:14" x14ac:dyDescent="0.2">
      <c r="A38" s="22"/>
      <c r="B38" s="17"/>
      <c r="C38" s="81">
        <f>'Suppléances négatif'!C38</f>
        <v>0</v>
      </c>
      <c r="D38" s="66">
        <f>'Suppléances négatif'!B38</f>
        <v>0</v>
      </c>
      <c r="E38" s="67">
        <f>'Suppléances négatif'!A38</f>
        <v>0</v>
      </c>
      <c r="F38" s="68">
        <f>'Suppléances négatif'!D38</f>
        <v>0</v>
      </c>
      <c r="G38" s="69">
        <f>'Suppléances négatif'!E38</f>
        <v>0</v>
      </c>
      <c r="H38" s="19" t="str">
        <f t="shared" si="5"/>
        <v/>
      </c>
      <c r="I38" s="37" t="str">
        <f>Corps_enseignant!D38</f>
        <v xml:space="preserve">  - </v>
      </c>
      <c r="K38" s="74">
        <f t="shared" si="1"/>
        <v>0</v>
      </c>
      <c r="L38" s="74">
        <f t="shared" si="2"/>
        <v>0</v>
      </c>
      <c r="M38" s="77">
        <f t="shared" si="3"/>
        <v>0</v>
      </c>
      <c r="N38" s="19" t="str">
        <f t="shared" si="4"/>
        <v/>
      </c>
    </row>
    <row r="39" spans="1:14" x14ac:dyDescent="0.2">
      <c r="A39" s="22"/>
      <c r="B39" s="17"/>
      <c r="C39" s="81">
        <f>'Suppléances négatif'!C39</f>
        <v>0</v>
      </c>
      <c r="D39" s="66">
        <f>'Suppléances négatif'!B39</f>
        <v>0</v>
      </c>
      <c r="E39" s="67">
        <f>'Suppléances négatif'!A39</f>
        <v>0</v>
      </c>
      <c r="F39" s="68">
        <f>'Suppléances négatif'!D39</f>
        <v>0</v>
      </c>
      <c r="G39" s="69">
        <f>'Suppléances négatif'!E39</f>
        <v>0</v>
      </c>
      <c r="H39" s="19" t="str">
        <f t="shared" si="5"/>
        <v/>
      </c>
      <c r="I39" s="37" t="str">
        <f>Corps_enseignant!D39</f>
        <v xml:space="preserve">  - </v>
      </c>
      <c r="K39" s="74">
        <f t="shared" si="1"/>
        <v>0</v>
      </c>
      <c r="L39" s="74">
        <f t="shared" si="2"/>
        <v>0</v>
      </c>
      <c r="M39" s="77">
        <f t="shared" si="3"/>
        <v>0</v>
      </c>
      <c r="N39" s="19" t="str">
        <f t="shared" si="4"/>
        <v/>
      </c>
    </row>
    <row r="40" spans="1:14" x14ac:dyDescent="0.2">
      <c r="A40" s="22"/>
      <c r="B40" s="17"/>
      <c r="C40" s="81">
        <f>'Suppléances négatif'!C40</f>
        <v>0</v>
      </c>
      <c r="D40" s="66">
        <f>'Suppléances négatif'!B40</f>
        <v>0</v>
      </c>
      <c r="E40" s="67">
        <f>'Suppléances négatif'!A40</f>
        <v>0</v>
      </c>
      <c r="F40" s="68">
        <f>'Suppléances négatif'!D40</f>
        <v>0</v>
      </c>
      <c r="G40" s="69">
        <f>'Suppléances négatif'!E40</f>
        <v>0</v>
      </c>
      <c r="H40" s="19" t="str">
        <f t="shared" si="5"/>
        <v/>
      </c>
      <c r="I40" s="37" t="str">
        <f>Corps_enseignant!D40</f>
        <v xml:space="preserve">  - </v>
      </c>
      <c r="K40" s="74">
        <f t="shared" si="1"/>
        <v>0</v>
      </c>
      <c r="L40" s="74">
        <f t="shared" si="2"/>
        <v>0</v>
      </c>
      <c r="M40" s="77">
        <f t="shared" si="3"/>
        <v>0</v>
      </c>
      <c r="N40" s="19" t="str">
        <f t="shared" si="4"/>
        <v/>
      </c>
    </row>
    <row r="41" spans="1:14" x14ac:dyDescent="0.2">
      <c r="A41" s="22"/>
      <c r="B41" s="17"/>
      <c r="C41" s="81">
        <f>'Suppléances négatif'!C41</f>
        <v>0</v>
      </c>
      <c r="D41" s="66">
        <f>'Suppléances négatif'!B41</f>
        <v>0</v>
      </c>
      <c r="E41" s="67">
        <f>'Suppléances négatif'!A41</f>
        <v>0</v>
      </c>
      <c r="F41" s="68">
        <f>'Suppléances négatif'!D41</f>
        <v>0</v>
      </c>
      <c r="G41" s="69">
        <f>'Suppléances négatif'!E41</f>
        <v>0</v>
      </c>
      <c r="H41" s="19" t="str">
        <f t="shared" si="5"/>
        <v/>
      </c>
      <c r="I41" s="37" t="str">
        <f>Corps_enseignant!D41</f>
        <v xml:space="preserve">  - </v>
      </c>
      <c r="K41" s="74">
        <f t="shared" si="1"/>
        <v>0</v>
      </c>
      <c r="L41" s="74">
        <f t="shared" si="2"/>
        <v>0</v>
      </c>
      <c r="M41" s="77">
        <f t="shared" si="3"/>
        <v>0</v>
      </c>
      <c r="N41" s="19" t="str">
        <f t="shared" si="4"/>
        <v/>
      </c>
    </row>
    <row r="42" spans="1:14" x14ac:dyDescent="0.2">
      <c r="A42" s="22"/>
      <c r="B42" s="17"/>
      <c r="C42" s="81">
        <f>'Suppléances négatif'!C42</f>
        <v>0</v>
      </c>
      <c r="D42" s="66">
        <f>'Suppléances négatif'!B42</f>
        <v>0</v>
      </c>
      <c r="E42" s="67">
        <f>'Suppléances négatif'!A42</f>
        <v>0</v>
      </c>
      <c r="F42" s="68">
        <f>'Suppléances négatif'!D42</f>
        <v>0</v>
      </c>
      <c r="G42" s="69">
        <f>'Suppléances négatif'!E42</f>
        <v>0</v>
      </c>
      <c r="H42" s="19" t="str">
        <f t="shared" si="5"/>
        <v/>
      </c>
      <c r="I42" s="37" t="str">
        <f>Corps_enseignant!D42</f>
        <v xml:space="preserve">  - </v>
      </c>
      <c r="K42" s="74">
        <f t="shared" si="1"/>
        <v>0</v>
      </c>
      <c r="L42" s="74">
        <f t="shared" si="2"/>
        <v>0</v>
      </c>
      <c r="M42" s="77">
        <f t="shared" si="3"/>
        <v>0</v>
      </c>
      <c r="N42" s="19" t="str">
        <f t="shared" si="4"/>
        <v/>
      </c>
    </row>
    <row r="43" spans="1:14" x14ac:dyDescent="0.2">
      <c r="A43" s="22"/>
      <c r="B43" s="17"/>
      <c r="C43" s="81">
        <f>'Suppléances négatif'!C43</f>
        <v>0</v>
      </c>
      <c r="D43" s="66">
        <f>'Suppléances négatif'!B43</f>
        <v>0</v>
      </c>
      <c r="E43" s="67">
        <f>'Suppléances négatif'!A43</f>
        <v>0</v>
      </c>
      <c r="F43" s="68">
        <f>'Suppléances négatif'!D43</f>
        <v>0</v>
      </c>
      <c r="G43" s="69">
        <f>'Suppléances négatif'!E43</f>
        <v>0</v>
      </c>
      <c r="H43" s="19" t="str">
        <f t="shared" si="5"/>
        <v/>
      </c>
      <c r="I43" s="37" t="str">
        <f>Corps_enseignant!D43</f>
        <v xml:space="preserve">  - </v>
      </c>
      <c r="K43" s="74">
        <f t="shared" si="1"/>
        <v>0</v>
      </c>
      <c r="L43" s="74">
        <f t="shared" si="2"/>
        <v>0</v>
      </c>
      <c r="M43" s="77">
        <f t="shared" si="3"/>
        <v>0</v>
      </c>
      <c r="N43" s="19" t="str">
        <f t="shared" si="4"/>
        <v/>
      </c>
    </row>
    <row r="44" spans="1:14" x14ac:dyDescent="0.2">
      <c r="A44" s="22"/>
      <c r="B44" s="17"/>
      <c r="C44" s="81">
        <f>'Suppléances négatif'!C44</f>
        <v>0</v>
      </c>
      <c r="D44" s="66">
        <f>'Suppléances négatif'!B44</f>
        <v>0</v>
      </c>
      <c r="E44" s="67">
        <f>'Suppléances négatif'!A44</f>
        <v>0</v>
      </c>
      <c r="F44" s="68">
        <f>'Suppléances négatif'!D44</f>
        <v>0</v>
      </c>
      <c r="G44" s="69">
        <f>'Suppléances négatif'!E44</f>
        <v>0</v>
      </c>
      <c r="H44" s="19" t="str">
        <f t="shared" si="5"/>
        <v/>
      </c>
      <c r="I44" s="37" t="str">
        <f>Corps_enseignant!D44</f>
        <v xml:space="preserve">  - </v>
      </c>
      <c r="K44" s="74">
        <f t="shared" si="1"/>
        <v>0</v>
      </c>
      <c r="L44" s="74">
        <f t="shared" si="2"/>
        <v>0</v>
      </c>
      <c r="M44" s="77">
        <f t="shared" si="3"/>
        <v>0</v>
      </c>
      <c r="N44" s="19" t="str">
        <f t="shared" si="4"/>
        <v/>
      </c>
    </row>
    <row r="45" spans="1:14" x14ac:dyDescent="0.2">
      <c r="A45" s="22"/>
      <c r="B45" s="17"/>
      <c r="C45" s="81">
        <f>'Suppléances négatif'!C45</f>
        <v>0</v>
      </c>
      <c r="D45" s="66">
        <f>'Suppléances négatif'!B45</f>
        <v>0</v>
      </c>
      <c r="E45" s="67">
        <f>'Suppléances négatif'!A45</f>
        <v>0</v>
      </c>
      <c r="F45" s="68">
        <f>'Suppléances négatif'!D45</f>
        <v>0</v>
      </c>
      <c r="G45" s="69">
        <f>'Suppléances négatif'!E45</f>
        <v>0</v>
      </c>
      <c r="H45" s="19" t="str">
        <f t="shared" si="5"/>
        <v/>
      </c>
      <c r="I45" s="37" t="str">
        <f>Corps_enseignant!D45</f>
        <v xml:space="preserve">  - </v>
      </c>
      <c r="K45" s="74">
        <f t="shared" si="1"/>
        <v>0</v>
      </c>
      <c r="L45" s="74">
        <f t="shared" si="2"/>
        <v>0</v>
      </c>
      <c r="M45" s="77">
        <f t="shared" si="3"/>
        <v>0</v>
      </c>
      <c r="N45" s="19" t="str">
        <f t="shared" si="4"/>
        <v/>
      </c>
    </row>
    <row r="46" spans="1:14" x14ac:dyDescent="0.2">
      <c r="A46" s="22"/>
      <c r="B46" s="17"/>
      <c r="C46" s="81">
        <f>'Suppléances négatif'!C46</f>
        <v>0</v>
      </c>
      <c r="D46" s="66">
        <f>'Suppléances négatif'!B46</f>
        <v>0</v>
      </c>
      <c r="E46" s="67">
        <f>'Suppléances négatif'!A46</f>
        <v>0</v>
      </c>
      <c r="F46" s="68">
        <f>'Suppléances négatif'!D46</f>
        <v>0</v>
      </c>
      <c r="G46" s="69">
        <f>'Suppléances négatif'!E46</f>
        <v>0</v>
      </c>
      <c r="H46" s="19" t="str">
        <f t="shared" si="5"/>
        <v/>
      </c>
      <c r="I46" s="37" t="str">
        <f>Corps_enseignant!D46</f>
        <v xml:space="preserve">  - </v>
      </c>
      <c r="K46" s="74">
        <f t="shared" si="1"/>
        <v>0</v>
      </c>
      <c r="L46" s="74">
        <f t="shared" si="2"/>
        <v>0</v>
      </c>
      <c r="M46" s="77">
        <f t="shared" si="3"/>
        <v>0</v>
      </c>
      <c r="N46" s="19" t="str">
        <f t="shared" si="4"/>
        <v/>
      </c>
    </row>
    <row r="47" spans="1:14" x14ac:dyDescent="0.2">
      <c r="A47" s="22"/>
      <c r="B47" s="17"/>
      <c r="C47" s="81">
        <f>'Suppléances négatif'!C47</f>
        <v>0</v>
      </c>
      <c r="D47" s="66">
        <f>'Suppléances négatif'!B47</f>
        <v>0</v>
      </c>
      <c r="E47" s="67">
        <f>'Suppléances négatif'!A47</f>
        <v>0</v>
      </c>
      <c r="F47" s="68">
        <f>'Suppléances négatif'!D47</f>
        <v>0</v>
      </c>
      <c r="G47" s="69">
        <f>'Suppléances négatif'!E47</f>
        <v>0</v>
      </c>
      <c r="H47" s="19" t="str">
        <f t="shared" si="5"/>
        <v/>
      </c>
      <c r="I47" s="37" t="str">
        <f>Corps_enseignant!D47</f>
        <v xml:space="preserve">  - </v>
      </c>
      <c r="K47" s="74">
        <f t="shared" si="1"/>
        <v>0</v>
      </c>
      <c r="L47" s="74">
        <f t="shared" si="2"/>
        <v>0</v>
      </c>
      <c r="M47" s="77">
        <f t="shared" si="3"/>
        <v>0</v>
      </c>
      <c r="N47" s="19" t="str">
        <f t="shared" si="4"/>
        <v/>
      </c>
    </row>
    <row r="48" spans="1:14" x14ac:dyDescent="0.2">
      <c r="A48" s="22"/>
      <c r="B48" s="17"/>
      <c r="C48" s="81">
        <f>'Suppléances négatif'!C48</f>
        <v>0</v>
      </c>
      <c r="D48" s="66">
        <f>'Suppléances négatif'!B48</f>
        <v>0</v>
      </c>
      <c r="E48" s="67">
        <f>'Suppléances négatif'!A48</f>
        <v>0</v>
      </c>
      <c r="F48" s="68">
        <f>'Suppléances négatif'!D48</f>
        <v>0</v>
      </c>
      <c r="G48" s="69">
        <f>'Suppléances négatif'!E48</f>
        <v>0</v>
      </c>
      <c r="H48" s="19" t="str">
        <f t="shared" si="5"/>
        <v/>
      </c>
      <c r="I48" s="37" t="str">
        <f>Corps_enseignant!D48</f>
        <v xml:space="preserve">  - </v>
      </c>
      <c r="K48" s="74">
        <f t="shared" si="1"/>
        <v>0</v>
      </c>
      <c r="L48" s="74">
        <f t="shared" si="2"/>
        <v>0</v>
      </c>
      <c r="M48" s="77">
        <f t="shared" si="3"/>
        <v>0</v>
      </c>
      <c r="N48" s="19" t="str">
        <f t="shared" si="4"/>
        <v/>
      </c>
    </row>
    <row r="49" spans="1:14" x14ac:dyDescent="0.2">
      <c r="A49" s="22"/>
      <c r="B49" s="17"/>
      <c r="C49" s="81">
        <f>'Suppléances négatif'!C49</f>
        <v>0</v>
      </c>
      <c r="D49" s="66">
        <f>'Suppléances négatif'!B49</f>
        <v>0</v>
      </c>
      <c r="E49" s="67">
        <f>'Suppléances négatif'!A49</f>
        <v>0</v>
      </c>
      <c r="F49" s="68">
        <f>'Suppléances négatif'!D49</f>
        <v>0</v>
      </c>
      <c r="G49" s="69">
        <f>'Suppléances négatif'!E49</f>
        <v>0</v>
      </c>
      <c r="H49" s="19" t="str">
        <f t="shared" si="5"/>
        <v/>
      </c>
      <c r="I49" s="37" t="str">
        <f>Corps_enseignant!D49</f>
        <v xml:space="preserve">  - </v>
      </c>
      <c r="K49" s="74">
        <f t="shared" si="1"/>
        <v>0</v>
      </c>
      <c r="L49" s="74">
        <f t="shared" si="2"/>
        <v>0</v>
      </c>
      <c r="M49" s="77">
        <f t="shared" si="3"/>
        <v>0</v>
      </c>
      <c r="N49" s="19" t="str">
        <f t="shared" si="4"/>
        <v/>
      </c>
    </row>
    <row r="50" spans="1:14" ht="13.5" thickBot="1" x14ac:dyDescent="0.25">
      <c r="A50" s="24"/>
      <c r="B50" s="18"/>
      <c r="C50" s="82">
        <f>'Suppléances négatif'!C50</f>
        <v>0</v>
      </c>
      <c r="D50" s="70">
        <f>'Suppléances négatif'!B50</f>
        <v>0</v>
      </c>
      <c r="E50" s="71">
        <f>'Suppléances négatif'!A50</f>
        <v>0</v>
      </c>
      <c r="F50" s="72">
        <f>'Suppléances négatif'!D50</f>
        <v>0</v>
      </c>
      <c r="G50" s="73">
        <f>'Suppléances négatif'!E50</f>
        <v>0</v>
      </c>
      <c r="H50" s="19" t="str">
        <f t="shared" si="5"/>
        <v/>
      </c>
      <c r="I50" s="37" t="str">
        <f>Corps_enseignant!D50</f>
        <v xml:space="preserve">  - </v>
      </c>
      <c r="K50" s="74">
        <f t="shared" si="1"/>
        <v>0</v>
      </c>
      <c r="L50" s="74">
        <f t="shared" si="2"/>
        <v>0</v>
      </c>
      <c r="M50" s="77">
        <f t="shared" si="3"/>
        <v>0</v>
      </c>
      <c r="N50" s="19" t="str">
        <f t="shared" si="4"/>
        <v/>
      </c>
    </row>
    <row r="51" spans="1:14" ht="13.5" thickBot="1" x14ac:dyDescent="0.25">
      <c r="D51" s="79">
        <f>SUBTOTAL(109,D2:D50)</f>
        <v>13</v>
      </c>
      <c r="K51" s="76">
        <f>SUM(K2:K50)</f>
        <v>13</v>
      </c>
      <c r="L51" s="76">
        <f>SUM(L2:L50)</f>
        <v>13</v>
      </c>
      <c r="M51" s="78">
        <f t="shared" ref="M51" si="6">K51-L51</f>
        <v>0</v>
      </c>
    </row>
  </sheetData>
  <sheetProtection selectLockedCells="1" selectUnlockedCells="1"/>
  <autoFilter ref="A1:G50"/>
  <phoneticPr fontId="21" type="noConversion"/>
  <dataValidations count="1">
    <dataValidation type="list" showInputMessage="1" showErrorMessage="1" sqref="A2:A50">
      <formula1>$I$2:$I$50</formula1>
    </dataValidation>
  </dataValidations>
  <pageMargins left="0.39370078740157483" right="0.39370078740157483" top="0.39370078740157483" bottom="0.39370078740157483" header="0.19" footer="0.35433070866141736"/>
  <pageSetup paperSize="9" scale="96" firstPageNumber="0" orientation="landscape" horizontalDpi="300" verticalDpi="300" r:id="rId1"/>
  <headerFooter alignWithMargins="0">
    <oddHeader>&amp;L&amp;F&amp;R&amp;D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0"/>
  <sheetViews>
    <sheetView zoomScale="110" zoomScaleNormal="110" workbookViewId="0">
      <pane ySplit="3" topLeftCell="A4" activePane="bottomLeft" state="frozen"/>
      <selection activeCell="A2" sqref="A2"/>
      <selection pane="bottomLeft" activeCell="D7" sqref="D7"/>
    </sheetView>
  </sheetViews>
  <sheetFormatPr baseColWidth="10" defaultRowHeight="12.75" x14ac:dyDescent="0.2"/>
  <cols>
    <col min="1" max="1" width="11.42578125" style="103"/>
    <col min="2" max="2" width="40.28515625" style="31" customWidth="1"/>
    <col min="3" max="3" width="12.7109375" style="32" customWidth="1"/>
    <col min="4" max="4" width="12.7109375" style="35" customWidth="1"/>
    <col min="5" max="5" width="12.7109375" style="34" customWidth="1"/>
    <col min="6" max="6" width="11.42578125" style="31"/>
    <col min="7" max="7" width="28.7109375" style="31" customWidth="1"/>
    <col min="8" max="16384" width="11.42578125" style="31"/>
  </cols>
  <sheetData>
    <row r="1" spans="1:9" ht="12.75" customHeight="1" x14ac:dyDescent="0.2">
      <c r="B1" s="128" t="s">
        <v>3</v>
      </c>
      <c r="C1" s="119" t="s">
        <v>26</v>
      </c>
      <c r="D1" s="122" t="s">
        <v>21</v>
      </c>
      <c r="E1" s="125" t="s">
        <v>0</v>
      </c>
      <c r="G1" s="92" t="s">
        <v>24</v>
      </c>
      <c r="H1" s="94">
        <f>SUM(C2:C50)</f>
        <v>13</v>
      </c>
    </row>
    <row r="2" spans="1:9" ht="12.75" customHeight="1" x14ac:dyDescent="0.2">
      <c r="B2" s="129"/>
      <c r="C2" s="120"/>
      <c r="D2" s="123"/>
      <c r="E2" s="126"/>
      <c r="G2" s="93" t="s">
        <v>25</v>
      </c>
      <c r="H2" s="95">
        <f>SUM(D2:D50)</f>
        <v>13</v>
      </c>
    </row>
    <row r="3" spans="1:9" ht="12.75" customHeight="1" thickBot="1" x14ac:dyDescent="0.25">
      <c r="B3" s="102"/>
      <c r="C3" s="121"/>
      <c r="D3" s="124"/>
      <c r="E3" s="127"/>
      <c r="G3" s="91" t="s">
        <v>23</v>
      </c>
      <c r="H3" s="96">
        <f>H2-H1</f>
        <v>0</v>
      </c>
    </row>
    <row r="4" spans="1:9" x14ac:dyDescent="0.2">
      <c r="A4" s="103">
        <v>1</v>
      </c>
      <c r="B4" s="31" t="str">
        <f t="shared" ref="B4:B50" si="0">IF(ISERROR(VLOOKUP(A4,bdd,2,FALSE)),"",VLOOKUP(A4,bdd,2,FALSE))</f>
        <v>Dassin Joe - 51597</v>
      </c>
      <c r="C4" s="32">
        <f t="shared" ref="C4:C50" si="1">IF(B4="","",VLOOKUP(A4,bdd,5,FALSE))</f>
        <v>3</v>
      </c>
      <c r="D4" s="35">
        <f t="shared" ref="D4:D50" si="2">IF(B4="","",VLOOKUP(A4,bdd,4,FALSE))</f>
        <v>4</v>
      </c>
      <c r="E4" s="34">
        <f t="shared" ref="E4:E50" si="3">IF(B4="",0,VLOOKUP(A4,bdd,6,FALSE))</f>
        <v>-1</v>
      </c>
    </row>
    <row r="5" spans="1:9" x14ac:dyDescent="0.2">
      <c r="A5" s="103">
        <v>2</v>
      </c>
      <c r="B5" s="31" t="str">
        <f t="shared" si="0"/>
        <v>Berger Michel - 25253</v>
      </c>
      <c r="C5" s="32">
        <f t="shared" si="1"/>
        <v>0</v>
      </c>
      <c r="D5" s="35">
        <f t="shared" si="2"/>
        <v>6</v>
      </c>
      <c r="E5" s="34">
        <f t="shared" si="3"/>
        <v>-6</v>
      </c>
      <c r="I5" s="90"/>
    </row>
    <row r="6" spans="1:9" x14ac:dyDescent="0.2">
      <c r="A6" s="103">
        <v>3</v>
      </c>
      <c r="B6" s="31" t="str">
        <f t="shared" si="0"/>
        <v>Gainsbourg Serge - 25096</v>
      </c>
      <c r="C6" s="32">
        <f t="shared" si="1"/>
        <v>0</v>
      </c>
      <c r="D6" s="35">
        <f t="shared" si="2"/>
        <v>2</v>
      </c>
      <c r="E6" s="34">
        <f t="shared" si="3"/>
        <v>-2</v>
      </c>
    </row>
    <row r="7" spans="1:9" x14ac:dyDescent="0.2">
      <c r="A7" s="103">
        <v>4</v>
      </c>
      <c r="B7" s="31" t="str">
        <f t="shared" si="0"/>
        <v>Adjani Isabelle - 50290</v>
      </c>
      <c r="C7" s="32">
        <f t="shared" si="1"/>
        <v>10</v>
      </c>
      <c r="D7" s="35">
        <f t="shared" si="2"/>
        <v>1</v>
      </c>
      <c r="E7" s="34">
        <f t="shared" si="3"/>
        <v>9</v>
      </c>
      <c r="I7" s="90"/>
    </row>
    <row r="8" spans="1:9" x14ac:dyDescent="0.2">
      <c r="A8" s="103">
        <v>5</v>
      </c>
      <c r="B8" s="31" t="str">
        <f t="shared" si="0"/>
        <v/>
      </c>
      <c r="C8" s="32" t="str">
        <f t="shared" si="1"/>
        <v/>
      </c>
      <c r="D8" s="35" t="str">
        <f t="shared" si="2"/>
        <v/>
      </c>
      <c r="E8" s="34">
        <f t="shared" si="3"/>
        <v>0</v>
      </c>
      <c r="H8" s="90"/>
    </row>
    <row r="9" spans="1:9" x14ac:dyDescent="0.2">
      <c r="A9" s="103">
        <v>6</v>
      </c>
      <c r="B9" s="31" t="str">
        <f t="shared" si="0"/>
        <v/>
      </c>
      <c r="C9" s="32" t="str">
        <f t="shared" si="1"/>
        <v/>
      </c>
      <c r="D9" s="35" t="str">
        <f t="shared" si="2"/>
        <v/>
      </c>
      <c r="E9" s="34">
        <f t="shared" si="3"/>
        <v>0</v>
      </c>
    </row>
    <row r="10" spans="1:9" x14ac:dyDescent="0.2">
      <c r="A10" s="103">
        <v>7</v>
      </c>
      <c r="B10" s="31" t="str">
        <f t="shared" si="0"/>
        <v/>
      </c>
      <c r="C10" s="32" t="str">
        <f t="shared" si="1"/>
        <v/>
      </c>
      <c r="D10" s="35" t="str">
        <f t="shared" si="2"/>
        <v/>
      </c>
      <c r="E10" s="34">
        <f t="shared" si="3"/>
        <v>0</v>
      </c>
      <c r="H10" s="90"/>
    </row>
    <row r="11" spans="1:9" x14ac:dyDescent="0.2">
      <c r="A11" s="103">
        <v>8</v>
      </c>
      <c r="B11" s="31" t="str">
        <f t="shared" si="0"/>
        <v/>
      </c>
      <c r="C11" s="32" t="str">
        <f t="shared" si="1"/>
        <v/>
      </c>
      <c r="D11" s="35" t="str">
        <f t="shared" si="2"/>
        <v/>
      </c>
      <c r="E11" s="34">
        <f t="shared" si="3"/>
        <v>0</v>
      </c>
    </row>
    <row r="12" spans="1:9" x14ac:dyDescent="0.2">
      <c r="A12" s="103">
        <v>9</v>
      </c>
      <c r="B12" s="31" t="str">
        <f t="shared" si="0"/>
        <v/>
      </c>
      <c r="C12" s="32" t="str">
        <f t="shared" si="1"/>
        <v/>
      </c>
      <c r="D12" s="35" t="str">
        <f t="shared" si="2"/>
        <v/>
      </c>
      <c r="E12" s="34">
        <f t="shared" si="3"/>
        <v>0</v>
      </c>
    </row>
    <row r="13" spans="1:9" x14ac:dyDescent="0.2">
      <c r="A13" s="103">
        <v>10</v>
      </c>
      <c r="B13" s="31" t="str">
        <f t="shared" si="0"/>
        <v/>
      </c>
      <c r="C13" s="32" t="str">
        <f t="shared" si="1"/>
        <v/>
      </c>
      <c r="D13" s="35" t="str">
        <f t="shared" si="2"/>
        <v/>
      </c>
      <c r="E13" s="34">
        <f t="shared" si="3"/>
        <v>0</v>
      </c>
    </row>
    <row r="14" spans="1:9" x14ac:dyDescent="0.2">
      <c r="A14" s="103">
        <v>11</v>
      </c>
      <c r="B14" s="31" t="str">
        <f t="shared" si="0"/>
        <v/>
      </c>
      <c r="C14" s="32" t="str">
        <f t="shared" si="1"/>
        <v/>
      </c>
      <c r="D14" s="35" t="str">
        <f t="shared" si="2"/>
        <v/>
      </c>
      <c r="E14" s="34">
        <f t="shared" si="3"/>
        <v>0</v>
      </c>
    </row>
    <row r="15" spans="1:9" x14ac:dyDescent="0.2">
      <c r="A15" s="103">
        <v>12</v>
      </c>
      <c r="B15" s="31" t="str">
        <f t="shared" si="0"/>
        <v/>
      </c>
      <c r="C15" s="32" t="str">
        <f t="shared" si="1"/>
        <v/>
      </c>
      <c r="D15" s="35" t="str">
        <f t="shared" si="2"/>
        <v/>
      </c>
      <c r="E15" s="34">
        <f t="shared" si="3"/>
        <v>0</v>
      </c>
    </row>
    <row r="16" spans="1:9" x14ac:dyDescent="0.2">
      <c r="A16" s="103">
        <v>13</v>
      </c>
      <c r="B16" s="31" t="str">
        <f t="shared" si="0"/>
        <v/>
      </c>
      <c r="C16" s="32" t="str">
        <f t="shared" si="1"/>
        <v/>
      </c>
      <c r="D16" s="35" t="str">
        <f t="shared" si="2"/>
        <v/>
      </c>
      <c r="E16" s="34">
        <f t="shared" si="3"/>
        <v>0</v>
      </c>
    </row>
    <row r="17" spans="1:5" x14ac:dyDescent="0.2">
      <c r="A17" s="103">
        <v>14</v>
      </c>
      <c r="B17" s="31" t="str">
        <f t="shared" si="0"/>
        <v/>
      </c>
      <c r="C17" s="32" t="str">
        <f t="shared" si="1"/>
        <v/>
      </c>
      <c r="D17" s="35" t="str">
        <f t="shared" si="2"/>
        <v/>
      </c>
      <c r="E17" s="34">
        <f t="shared" si="3"/>
        <v>0</v>
      </c>
    </row>
    <row r="18" spans="1:5" x14ac:dyDescent="0.2">
      <c r="A18" s="103">
        <v>15</v>
      </c>
      <c r="B18" s="31" t="str">
        <f t="shared" si="0"/>
        <v/>
      </c>
      <c r="C18" s="32" t="str">
        <f t="shared" si="1"/>
        <v/>
      </c>
      <c r="D18" s="35" t="str">
        <f t="shared" si="2"/>
        <v/>
      </c>
      <c r="E18" s="34">
        <f t="shared" si="3"/>
        <v>0</v>
      </c>
    </row>
    <row r="19" spans="1:5" x14ac:dyDescent="0.2">
      <c r="A19" s="103">
        <v>16</v>
      </c>
      <c r="B19" s="31" t="str">
        <f t="shared" si="0"/>
        <v/>
      </c>
      <c r="C19" s="32" t="str">
        <f t="shared" si="1"/>
        <v/>
      </c>
      <c r="D19" s="35" t="str">
        <f t="shared" si="2"/>
        <v/>
      </c>
      <c r="E19" s="34">
        <f t="shared" si="3"/>
        <v>0</v>
      </c>
    </row>
    <row r="20" spans="1:5" x14ac:dyDescent="0.2">
      <c r="A20" s="103">
        <v>17</v>
      </c>
      <c r="B20" s="31" t="str">
        <f t="shared" si="0"/>
        <v/>
      </c>
      <c r="C20" s="32" t="str">
        <f t="shared" si="1"/>
        <v/>
      </c>
      <c r="D20" s="35" t="str">
        <f t="shared" si="2"/>
        <v/>
      </c>
      <c r="E20" s="34">
        <f t="shared" si="3"/>
        <v>0</v>
      </c>
    </row>
    <row r="21" spans="1:5" x14ac:dyDescent="0.2">
      <c r="A21" s="103">
        <v>18</v>
      </c>
      <c r="B21" s="31" t="str">
        <f t="shared" si="0"/>
        <v/>
      </c>
      <c r="C21" s="32" t="str">
        <f t="shared" si="1"/>
        <v/>
      </c>
      <c r="D21" s="35" t="str">
        <f t="shared" si="2"/>
        <v/>
      </c>
      <c r="E21" s="34">
        <f t="shared" si="3"/>
        <v>0</v>
      </c>
    </row>
    <row r="22" spans="1:5" x14ac:dyDescent="0.2">
      <c r="A22" s="103">
        <v>19</v>
      </c>
      <c r="B22" s="31" t="str">
        <f t="shared" si="0"/>
        <v/>
      </c>
      <c r="C22" s="32" t="str">
        <f t="shared" si="1"/>
        <v/>
      </c>
      <c r="D22" s="35" t="str">
        <f t="shared" si="2"/>
        <v/>
      </c>
      <c r="E22" s="34">
        <f t="shared" si="3"/>
        <v>0</v>
      </c>
    </row>
    <row r="23" spans="1:5" x14ac:dyDescent="0.2">
      <c r="A23" s="103">
        <v>20</v>
      </c>
      <c r="B23" s="31" t="str">
        <f t="shared" si="0"/>
        <v/>
      </c>
      <c r="C23" s="32" t="str">
        <f t="shared" si="1"/>
        <v/>
      </c>
      <c r="D23" s="35" t="str">
        <f t="shared" si="2"/>
        <v/>
      </c>
      <c r="E23" s="34">
        <f t="shared" si="3"/>
        <v>0</v>
      </c>
    </row>
    <row r="24" spans="1:5" x14ac:dyDescent="0.2">
      <c r="A24" s="103">
        <v>21</v>
      </c>
      <c r="B24" s="31" t="str">
        <f t="shared" si="0"/>
        <v/>
      </c>
      <c r="C24" s="32" t="str">
        <f t="shared" si="1"/>
        <v/>
      </c>
      <c r="D24" s="35" t="str">
        <f t="shared" si="2"/>
        <v/>
      </c>
      <c r="E24" s="34">
        <f t="shared" si="3"/>
        <v>0</v>
      </c>
    </row>
    <row r="25" spans="1:5" x14ac:dyDescent="0.2">
      <c r="A25" s="103">
        <v>22</v>
      </c>
      <c r="B25" s="31" t="str">
        <f t="shared" si="0"/>
        <v/>
      </c>
      <c r="C25" s="32" t="str">
        <f t="shared" si="1"/>
        <v/>
      </c>
      <c r="D25" s="35" t="str">
        <f t="shared" si="2"/>
        <v/>
      </c>
      <c r="E25" s="34">
        <f t="shared" si="3"/>
        <v>0</v>
      </c>
    </row>
    <row r="26" spans="1:5" x14ac:dyDescent="0.2">
      <c r="A26" s="103">
        <v>23</v>
      </c>
      <c r="B26" s="31" t="str">
        <f t="shared" si="0"/>
        <v/>
      </c>
      <c r="C26" s="32" t="str">
        <f t="shared" si="1"/>
        <v/>
      </c>
      <c r="D26" s="35" t="str">
        <f t="shared" si="2"/>
        <v/>
      </c>
      <c r="E26" s="34">
        <f t="shared" si="3"/>
        <v>0</v>
      </c>
    </row>
    <row r="27" spans="1:5" x14ac:dyDescent="0.2">
      <c r="A27" s="103">
        <v>24</v>
      </c>
      <c r="B27" s="31" t="str">
        <f t="shared" si="0"/>
        <v/>
      </c>
      <c r="C27" s="32" t="str">
        <f t="shared" si="1"/>
        <v/>
      </c>
      <c r="D27" s="35" t="str">
        <f t="shared" si="2"/>
        <v/>
      </c>
      <c r="E27" s="34">
        <f t="shared" si="3"/>
        <v>0</v>
      </c>
    </row>
    <row r="28" spans="1:5" x14ac:dyDescent="0.2">
      <c r="A28" s="103">
        <v>25</v>
      </c>
      <c r="B28" s="31" t="str">
        <f t="shared" si="0"/>
        <v/>
      </c>
      <c r="C28" s="32" t="str">
        <f t="shared" si="1"/>
        <v/>
      </c>
      <c r="D28" s="35" t="str">
        <f t="shared" si="2"/>
        <v/>
      </c>
      <c r="E28" s="34">
        <f t="shared" si="3"/>
        <v>0</v>
      </c>
    </row>
    <row r="29" spans="1:5" x14ac:dyDescent="0.2">
      <c r="A29" s="103">
        <v>26</v>
      </c>
      <c r="B29" s="31" t="str">
        <f t="shared" si="0"/>
        <v/>
      </c>
      <c r="C29" s="32" t="str">
        <f t="shared" si="1"/>
        <v/>
      </c>
      <c r="D29" s="35" t="str">
        <f t="shared" si="2"/>
        <v/>
      </c>
      <c r="E29" s="34">
        <f t="shared" si="3"/>
        <v>0</v>
      </c>
    </row>
    <row r="30" spans="1:5" x14ac:dyDescent="0.2">
      <c r="A30" s="103">
        <v>27</v>
      </c>
      <c r="B30" s="31" t="str">
        <f t="shared" si="0"/>
        <v/>
      </c>
      <c r="C30" s="32" t="str">
        <f t="shared" si="1"/>
        <v/>
      </c>
      <c r="D30" s="35" t="str">
        <f t="shared" si="2"/>
        <v/>
      </c>
      <c r="E30" s="34">
        <f t="shared" si="3"/>
        <v>0</v>
      </c>
    </row>
    <row r="31" spans="1:5" x14ac:dyDescent="0.2">
      <c r="A31" s="103">
        <v>28</v>
      </c>
      <c r="B31" s="31" t="str">
        <f t="shared" si="0"/>
        <v/>
      </c>
      <c r="C31" s="32" t="str">
        <f t="shared" si="1"/>
        <v/>
      </c>
      <c r="D31" s="35" t="str">
        <f t="shared" si="2"/>
        <v/>
      </c>
      <c r="E31" s="34">
        <f t="shared" si="3"/>
        <v>0</v>
      </c>
    </row>
    <row r="32" spans="1:5" x14ac:dyDescent="0.2">
      <c r="A32" s="103">
        <v>29</v>
      </c>
      <c r="B32" s="31" t="str">
        <f t="shared" si="0"/>
        <v/>
      </c>
      <c r="C32" s="32" t="str">
        <f t="shared" si="1"/>
        <v/>
      </c>
      <c r="D32" s="35" t="str">
        <f t="shared" si="2"/>
        <v/>
      </c>
      <c r="E32" s="34">
        <f t="shared" si="3"/>
        <v>0</v>
      </c>
    </row>
    <row r="33" spans="1:5" x14ac:dyDescent="0.2">
      <c r="A33" s="103">
        <v>30</v>
      </c>
      <c r="B33" s="31" t="str">
        <f t="shared" si="0"/>
        <v/>
      </c>
      <c r="C33" s="32" t="str">
        <f t="shared" si="1"/>
        <v/>
      </c>
      <c r="D33" s="35" t="str">
        <f t="shared" si="2"/>
        <v/>
      </c>
      <c r="E33" s="34">
        <f t="shared" si="3"/>
        <v>0</v>
      </c>
    </row>
    <row r="34" spans="1:5" x14ac:dyDescent="0.2">
      <c r="A34" s="103">
        <v>31</v>
      </c>
      <c r="B34" s="31" t="str">
        <f t="shared" si="0"/>
        <v/>
      </c>
      <c r="C34" s="32" t="str">
        <f t="shared" si="1"/>
        <v/>
      </c>
      <c r="D34" s="35" t="str">
        <f t="shared" si="2"/>
        <v/>
      </c>
      <c r="E34" s="34">
        <f t="shared" si="3"/>
        <v>0</v>
      </c>
    </row>
    <row r="35" spans="1:5" x14ac:dyDescent="0.2">
      <c r="A35" s="103">
        <v>32</v>
      </c>
      <c r="B35" s="31" t="str">
        <f t="shared" si="0"/>
        <v/>
      </c>
      <c r="C35" s="32" t="str">
        <f t="shared" si="1"/>
        <v/>
      </c>
      <c r="D35" s="35" t="str">
        <f t="shared" si="2"/>
        <v/>
      </c>
      <c r="E35" s="34">
        <f t="shared" si="3"/>
        <v>0</v>
      </c>
    </row>
    <row r="36" spans="1:5" x14ac:dyDescent="0.2">
      <c r="A36" s="103">
        <v>33</v>
      </c>
      <c r="B36" s="31" t="str">
        <f t="shared" si="0"/>
        <v/>
      </c>
      <c r="C36" s="32" t="str">
        <f t="shared" si="1"/>
        <v/>
      </c>
      <c r="D36" s="35" t="str">
        <f t="shared" si="2"/>
        <v/>
      </c>
      <c r="E36" s="34">
        <f t="shared" si="3"/>
        <v>0</v>
      </c>
    </row>
    <row r="37" spans="1:5" x14ac:dyDescent="0.2">
      <c r="A37" s="103">
        <v>34</v>
      </c>
      <c r="B37" s="31" t="str">
        <f t="shared" si="0"/>
        <v/>
      </c>
      <c r="C37" s="32" t="str">
        <f t="shared" si="1"/>
        <v/>
      </c>
      <c r="D37" s="35" t="str">
        <f t="shared" si="2"/>
        <v/>
      </c>
      <c r="E37" s="34">
        <f t="shared" si="3"/>
        <v>0</v>
      </c>
    </row>
    <row r="38" spans="1:5" x14ac:dyDescent="0.2">
      <c r="A38" s="103">
        <v>35</v>
      </c>
      <c r="B38" s="31" t="str">
        <f t="shared" si="0"/>
        <v/>
      </c>
      <c r="C38" s="32" t="str">
        <f t="shared" si="1"/>
        <v/>
      </c>
      <c r="D38" s="35" t="str">
        <f t="shared" si="2"/>
        <v/>
      </c>
      <c r="E38" s="34">
        <f t="shared" si="3"/>
        <v>0</v>
      </c>
    </row>
    <row r="39" spans="1:5" x14ac:dyDescent="0.2">
      <c r="A39" s="103">
        <v>36</v>
      </c>
      <c r="B39" s="31" t="str">
        <f t="shared" si="0"/>
        <v/>
      </c>
      <c r="C39" s="32" t="str">
        <f t="shared" si="1"/>
        <v/>
      </c>
      <c r="D39" s="35" t="str">
        <f t="shared" si="2"/>
        <v/>
      </c>
      <c r="E39" s="34">
        <f t="shared" si="3"/>
        <v>0</v>
      </c>
    </row>
    <row r="40" spans="1:5" x14ac:dyDescent="0.2">
      <c r="A40" s="103">
        <v>37</v>
      </c>
      <c r="B40" s="31" t="str">
        <f t="shared" si="0"/>
        <v/>
      </c>
      <c r="C40" s="32" t="str">
        <f t="shared" si="1"/>
        <v/>
      </c>
      <c r="D40" s="35" t="str">
        <f t="shared" si="2"/>
        <v/>
      </c>
      <c r="E40" s="34">
        <f t="shared" si="3"/>
        <v>0</v>
      </c>
    </row>
    <row r="41" spans="1:5" x14ac:dyDescent="0.2">
      <c r="A41" s="103">
        <v>38</v>
      </c>
      <c r="B41" s="31" t="str">
        <f t="shared" si="0"/>
        <v/>
      </c>
      <c r="C41" s="32" t="str">
        <f t="shared" si="1"/>
        <v/>
      </c>
      <c r="D41" s="35" t="str">
        <f t="shared" si="2"/>
        <v/>
      </c>
      <c r="E41" s="34">
        <f t="shared" si="3"/>
        <v>0</v>
      </c>
    </row>
    <row r="42" spans="1:5" x14ac:dyDescent="0.2">
      <c r="A42" s="103">
        <v>39</v>
      </c>
      <c r="B42" s="31" t="str">
        <f t="shared" si="0"/>
        <v/>
      </c>
      <c r="C42" s="32" t="str">
        <f t="shared" si="1"/>
        <v/>
      </c>
      <c r="D42" s="35" t="str">
        <f t="shared" si="2"/>
        <v/>
      </c>
      <c r="E42" s="34">
        <f t="shared" si="3"/>
        <v>0</v>
      </c>
    </row>
    <row r="43" spans="1:5" x14ac:dyDescent="0.2">
      <c r="A43" s="103">
        <v>40</v>
      </c>
      <c r="B43" s="31" t="str">
        <f t="shared" si="0"/>
        <v/>
      </c>
      <c r="C43" s="32" t="str">
        <f t="shared" si="1"/>
        <v/>
      </c>
      <c r="D43" s="35" t="str">
        <f t="shared" si="2"/>
        <v/>
      </c>
      <c r="E43" s="34">
        <f t="shared" si="3"/>
        <v>0</v>
      </c>
    </row>
    <row r="44" spans="1:5" x14ac:dyDescent="0.2">
      <c r="A44" s="103">
        <v>41</v>
      </c>
      <c r="B44" s="31" t="str">
        <f t="shared" si="0"/>
        <v/>
      </c>
      <c r="C44" s="32" t="str">
        <f t="shared" si="1"/>
        <v/>
      </c>
      <c r="D44" s="35" t="str">
        <f t="shared" si="2"/>
        <v/>
      </c>
      <c r="E44" s="34">
        <f t="shared" si="3"/>
        <v>0</v>
      </c>
    </row>
    <row r="45" spans="1:5" x14ac:dyDescent="0.2">
      <c r="A45" s="103">
        <v>42</v>
      </c>
      <c r="B45" s="31" t="str">
        <f t="shared" si="0"/>
        <v/>
      </c>
      <c r="C45" s="32" t="str">
        <f t="shared" si="1"/>
        <v/>
      </c>
      <c r="D45" s="35" t="str">
        <f t="shared" si="2"/>
        <v/>
      </c>
      <c r="E45" s="34">
        <f t="shared" si="3"/>
        <v>0</v>
      </c>
    </row>
    <row r="46" spans="1:5" x14ac:dyDescent="0.2">
      <c r="A46" s="103">
        <v>43</v>
      </c>
      <c r="B46" s="31" t="str">
        <f t="shared" si="0"/>
        <v/>
      </c>
      <c r="C46" s="32" t="str">
        <f t="shared" si="1"/>
        <v/>
      </c>
      <c r="D46" s="35" t="str">
        <f t="shared" si="2"/>
        <v/>
      </c>
      <c r="E46" s="34">
        <f t="shared" si="3"/>
        <v>0</v>
      </c>
    </row>
    <row r="47" spans="1:5" x14ac:dyDescent="0.2">
      <c r="A47" s="103">
        <v>44</v>
      </c>
      <c r="B47" s="31" t="str">
        <f t="shared" si="0"/>
        <v/>
      </c>
      <c r="C47" s="32" t="str">
        <f t="shared" si="1"/>
        <v/>
      </c>
      <c r="D47" s="35" t="str">
        <f t="shared" si="2"/>
        <v/>
      </c>
      <c r="E47" s="34">
        <f t="shared" si="3"/>
        <v>0</v>
      </c>
    </row>
    <row r="48" spans="1:5" x14ac:dyDescent="0.2">
      <c r="A48" s="103">
        <v>45</v>
      </c>
      <c r="B48" s="31" t="str">
        <f t="shared" si="0"/>
        <v/>
      </c>
      <c r="C48" s="32" t="str">
        <f t="shared" si="1"/>
        <v/>
      </c>
      <c r="D48" s="35" t="str">
        <f t="shared" si="2"/>
        <v/>
      </c>
      <c r="E48" s="34">
        <f t="shared" si="3"/>
        <v>0</v>
      </c>
    </row>
    <row r="49" spans="1:5" x14ac:dyDescent="0.2">
      <c r="A49" s="103">
        <v>46</v>
      </c>
      <c r="B49" s="31" t="str">
        <f t="shared" si="0"/>
        <v/>
      </c>
      <c r="C49" s="32" t="str">
        <f t="shared" si="1"/>
        <v/>
      </c>
      <c r="D49" s="35" t="str">
        <f t="shared" si="2"/>
        <v/>
      </c>
      <c r="E49" s="34">
        <f t="shared" si="3"/>
        <v>0</v>
      </c>
    </row>
    <row r="50" spans="1:5" x14ac:dyDescent="0.2">
      <c r="A50" s="103">
        <v>47</v>
      </c>
      <c r="B50" s="31" t="str">
        <f t="shared" si="0"/>
        <v/>
      </c>
      <c r="C50" s="32" t="str">
        <f t="shared" si="1"/>
        <v/>
      </c>
      <c r="D50" s="35" t="str">
        <f t="shared" si="2"/>
        <v/>
      </c>
      <c r="E50" s="34">
        <f t="shared" si="3"/>
        <v>0</v>
      </c>
    </row>
  </sheetData>
  <sheetProtection selectLockedCells="1" selectUnlockedCells="1"/>
  <autoFilter ref="B3:E3">
    <sortState ref="B6:E50">
      <sortCondition descending="1" ref="B3"/>
    </sortState>
  </autoFilter>
  <mergeCells count="4">
    <mergeCell ref="C1:C3"/>
    <mergeCell ref="D1:D3"/>
    <mergeCell ref="E1:E3"/>
    <mergeCell ref="B1:B2"/>
  </mergeCells>
  <phoneticPr fontId="21" type="noConversion"/>
  <conditionalFormatting sqref="C4:D65474">
    <cfRule type="cellIs" dxfId="3" priority="1" stopIfTrue="1" operator="equal">
      <formula>0</formula>
    </cfRule>
  </conditionalFormatting>
  <conditionalFormatting sqref="E4:E65474">
    <cfRule type="cellIs" dxfId="2" priority="2" stopIfTrue="1" operator="lessThan">
      <formula>0</formula>
    </cfRule>
    <cfRule type="cellIs" dxfId="1" priority="3" stopIfTrue="1" operator="greaterThan">
      <formula>0</formula>
    </cfRule>
    <cfRule type="cellIs" dxfId="0" priority="4" stopIfTrue="1" operator="equal">
      <formula>0</formula>
    </cfRule>
  </conditionalFormatting>
  <pageMargins left="0.6118055555555556" right="0.6694444444444444" top="0.51458333333333339" bottom="0.59722222222222221" header="0.27708333333333335" footer="0.35972222222222222"/>
  <pageSetup paperSize="9" firstPageNumber="0" orientation="portrait" r:id="rId1"/>
  <headerFooter alignWithMargins="0">
    <oddHeader>&amp;L&amp;F&amp;R&amp;D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50"/>
  <sheetViews>
    <sheetView topLeftCell="A2" workbookViewId="0">
      <selection activeCell="D65" sqref="D65"/>
    </sheetView>
  </sheetViews>
  <sheetFormatPr baseColWidth="10" defaultRowHeight="12.75" x14ac:dyDescent="0.2"/>
  <cols>
    <col min="1" max="1" width="22.7109375" customWidth="1"/>
    <col min="2" max="2" width="18.5703125" customWidth="1"/>
    <col min="3" max="3" width="11.42578125" style="33"/>
    <col min="4" max="4" width="48.28515625" style="33" customWidth="1"/>
    <col min="5" max="5" width="11.7109375" bestFit="1" customWidth="1"/>
  </cols>
  <sheetData>
    <row r="1" spans="1:5" x14ac:dyDescent="0.2">
      <c r="A1" s="40" t="s">
        <v>14</v>
      </c>
      <c r="B1" s="41" t="s">
        <v>15</v>
      </c>
      <c r="C1" s="42" t="s">
        <v>12</v>
      </c>
      <c r="D1" s="43" t="s">
        <v>13</v>
      </c>
      <c r="E1" s="104" t="s">
        <v>51</v>
      </c>
    </row>
    <row r="2" spans="1:5" x14ac:dyDescent="0.2">
      <c r="A2" s="44" t="s">
        <v>27</v>
      </c>
      <c r="B2" s="38" t="s">
        <v>28</v>
      </c>
      <c r="C2" s="39">
        <v>51597</v>
      </c>
      <c r="D2" s="45" t="str">
        <f t="shared" ref="D2:D11" si="0">A2&amp;" "&amp;B2&amp;" - "&amp;C2</f>
        <v>Dassin Joe - 51597</v>
      </c>
      <c r="E2" s="105">
        <v>25</v>
      </c>
    </row>
    <row r="3" spans="1:5" ht="12.75" customHeight="1" x14ac:dyDescent="0.2">
      <c r="A3" s="48" t="s">
        <v>29</v>
      </c>
      <c r="B3" s="4" t="s">
        <v>30</v>
      </c>
      <c r="C3" s="23">
        <v>50531</v>
      </c>
      <c r="D3" s="45" t="str">
        <f t="shared" si="0"/>
        <v>Farmer Mylène - 50531</v>
      </c>
      <c r="E3" s="105">
        <v>32</v>
      </c>
    </row>
    <row r="4" spans="1:5" ht="12.75" customHeight="1" x14ac:dyDescent="0.2">
      <c r="A4" s="44" t="s">
        <v>50</v>
      </c>
      <c r="B4" s="38" t="s">
        <v>31</v>
      </c>
      <c r="C4" s="39">
        <v>51330</v>
      </c>
      <c r="D4" s="45" t="str">
        <f t="shared" si="0"/>
        <v>Hallyday Johnny - 51330</v>
      </c>
      <c r="E4" s="105">
        <v>16</v>
      </c>
    </row>
    <row r="5" spans="1:5" x14ac:dyDescent="0.2">
      <c r="A5" s="49" t="s">
        <v>32</v>
      </c>
      <c r="B5" s="4" t="s">
        <v>10</v>
      </c>
      <c r="C5" s="23">
        <v>25253</v>
      </c>
      <c r="D5" s="45" t="str">
        <f t="shared" si="0"/>
        <v>Berger Michel - 25253</v>
      </c>
      <c r="E5" s="105">
        <v>23</v>
      </c>
    </row>
    <row r="6" spans="1:5" x14ac:dyDescent="0.2">
      <c r="A6" s="44" t="s">
        <v>33</v>
      </c>
      <c r="B6" s="38" t="s">
        <v>34</v>
      </c>
      <c r="C6" s="39">
        <v>21511</v>
      </c>
      <c r="D6" s="45" t="str">
        <f t="shared" si="0"/>
        <v>Gall France - 21511</v>
      </c>
      <c r="E6" s="105">
        <v>64</v>
      </c>
    </row>
    <row r="7" spans="1:5" x14ac:dyDescent="0.2">
      <c r="A7" s="49" t="s">
        <v>35</v>
      </c>
      <c r="B7" s="4" t="s">
        <v>36</v>
      </c>
      <c r="C7" s="23">
        <v>25096</v>
      </c>
      <c r="D7" s="45" t="str">
        <f t="shared" si="0"/>
        <v>Gainsbourg Serge - 25096</v>
      </c>
      <c r="E7" s="105">
        <v>27</v>
      </c>
    </row>
    <row r="8" spans="1:5" x14ac:dyDescent="0.2">
      <c r="A8" s="44" t="s">
        <v>37</v>
      </c>
      <c r="B8" s="38" t="s">
        <v>11</v>
      </c>
      <c r="C8" s="39">
        <v>50290</v>
      </c>
      <c r="D8" s="45" t="str">
        <f t="shared" si="0"/>
        <v>Adjani Isabelle - 50290</v>
      </c>
      <c r="E8" s="105">
        <v>68</v>
      </c>
    </row>
    <row r="9" spans="1:5" x14ac:dyDescent="0.2">
      <c r="A9" s="44" t="s">
        <v>38</v>
      </c>
      <c r="B9" s="38" t="s">
        <v>39</v>
      </c>
      <c r="C9" s="39">
        <v>30740</v>
      </c>
      <c r="D9" s="45" t="str">
        <f t="shared" si="0"/>
        <v>Alamo Franck - 30740</v>
      </c>
      <c r="E9" s="105">
        <v>42</v>
      </c>
    </row>
    <row r="10" spans="1:5" x14ac:dyDescent="0.2">
      <c r="A10" s="44" t="s">
        <v>40</v>
      </c>
      <c r="B10" s="38" t="s">
        <v>41</v>
      </c>
      <c r="C10" s="39">
        <v>25013</v>
      </c>
      <c r="D10" s="45" t="str">
        <f t="shared" si="0"/>
        <v>Ferré Léo - 25013</v>
      </c>
      <c r="E10" s="105">
        <v>32.5</v>
      </c>
    </row>
    <row r="11" spans="1:5" x14ac:dyDescent="0.2">
      <c r="A11" s="44" t="s">
        <v>42</v>
      </c>
      <c r="B11" s="38" t="s">
        <v>43</v>
      </c>
      <c r="C11" s="39">
        <v>50521</v>
      </c>
      <c r="D11" s="45" t="str">
        <f t="shared" si="0"/>
        <v>Girardot Annie - 50521</v>
      </c>
      <c r="E11" s="105">
        <v>21</v>
      </c>
    </row>
    <row r="12" spans="1:5" x14ac:dyDescent="0.2">
      <c r="A12" s="6"/>
      <c r="B12" s="4"/>
      <c r="C12" s="11"/>
      <c r="D12" s="45" t="str">
        <f t="shared" ref="D12:D22" si="1">A12&amp;" "&amp;B12&amp;" - "&amp;C12</f>
        <v xml:space="preserve">  - </v>
      </c>
    </row>
    <row r="13" spans="1:5" x14ac:dyDescent="0.2">
      <c r="A13" s="6"/>
      <c r="B13" s="4"/>
      <c r="C13" s="11"/>
      <c r="D13" s="45" t="str">
        <f t="shared" si="1"/>
        <v xml:space="preserve">  - </v>
      </c>
    </row>
    <row r="14" spans="1:5" x14ac:dyDescent="0.2">
      <c r="A14" s="6"/>
      <c r="B14" s="4"/>
      <c r="C14" s="11"/>
      <c r="D14" s="45" t="str">
        <f t="shared" si="1"/>
        <v xml:space="preserve">  - </v>
      </c>
    </row>
    <row r="15" spans="1:5" x14ac:dyDescent="0.2">
      <c r="A15" s="6"/>
      <c r="B15" s="4"/>
      <c r="C15" s="11"/>
      <c r="D15" s="45" t="str">
        <f t="shared" si="1"/>
        <v xml:space="preserve">  - </v>
      </c>
    </row>
    <row r="16" spans="1:5" x14ac:dyDescent="0.2">
      <c r="A16" s="6"/>
      <c r="B16" s="4"/>
      <c r="C16" s="11"/>
      <c r="D16" s="45" t="str">
        <f t="shared" si="1"/>
        <v xml:space="preserve">  - </v>
      </c>
    </row>
    <row r="17" spans="1:4" x14ac:dyDescent="0.2">
      <c r="A17" s="6"/>
      <c r="B17" s="4"/>
      <c r="C17" s="11"/>
      <c r="D17" s="45" t="str">
        <f t="shared" si="1"/>
        <v xml:space="preserve">  - </v>
      </c>
    </row>
    <row r="18" spans="1:4" x14ac:dyDescent="0.2">
      <c r="A18" s="6"/>
      <c r="B18" s="4"/>
      <c r="C18" s="11"/>
      <c r="D18" s="45" t="str">
        <f t="shared" si="1"/>
        <v xml:space="preserve">  - </v>
      </c>
    </row>
    <row r="19" spans="1:4" x14ac:dyDescent="0.2">
      <c r="A19" s="6"/>
      <c r="B19" s="4"/>
      <c r="C19" s="11"/>
      <c r="D19" s="45" t="str">
        <f t="shared" si="1"/>
        <v xml:space="preserve">  - </v>
      </c>
    </row>
    <row r="20" spans="1:4" x14ac:dyDescent="0.2">
      <c r="A20" s="6"/>
      <c r="B20" s="4"/>
      <c r="C20" s="11"/>
      <c r="D20" s="45" t="str">
        <f t="shared" si="1"/>
        <v xml:space="preserve">  - </v>
      </c>
    </row>
    <row r="21" spans="1:4" x14ac:dyDescent="0.2">
      <c r="A21" s="6"/>
      <c r="B21" s="4"/>
      <c r="C21" s="11"/>
      <c r="D21" s="45" t="str">
        <f t="shared" si="1"/>
        <v xml:space="preserve">  - </v>
      </c>
    </row>
    <row r="22" spans="1:4" x14ac:dyDescent="0.2">
      <c r="A22" s="6"/>
      <c r="B22" s="4"/>
      <c r="C22" s="11"/>
      <c r="D22" s="45" t="str">
        <f t="shared" si="1"/>
        <v xml:space="preserve">  - </v>
      </c>
    </row>
    <row r="23" spans="1:4" x14ac:dyDescent="0.2">
      <c r="A23" s="6"/>
      <c r="B23" s="4"/>
      <c r="C23" s="11"/>
      <c r="D23" s="45" t="str">
        <f t="shared" ref="D23:D38" si="2">A23&amp;" "&amp;B23&amp;" - "&amp;C23</f>
        <v xml:space="preserve">  - </v>
      </c>
    </row>
    <row r="24" spans="1:4" x14ac:dyDescent="0.2">
      <c r="A24" s="6"/>
      <c r="B24" s="4"/>
      <c r="C24" s="11"/>
      <c r="D24" s="45" t="str">
        <f t="shared" si="2"/>
        <v xml:space="preserve">  - </v>
      </c>
    </row>
    <row r="25" spans="1:4" x14ac:dyDescent="0.2">
      <c r="A25" s="6"/>
      <c r="B25" s="4"/>
      <c r="C25" s="11"/>
      <c r="D25" s="45" t="str">
        <f t="shared" si="2"/>
        <v xml:space="preserve">  - </v>
      </c>
    </row>
    <row r="26" spans="1:4" x14ac:dyDescent="0.2">
      <c r="A26" s="6"/>
      <c r="B26" s="4"/>
      <c r="C26" s="11"/>
      <c r="D26" s="45" t="str">
        <f t="shared" si="2"/>
        <v xml:space="preserve">  - </v>
      </c>
    </row>
    <row r="27" spans="1:4" x14ac:dyDescent="0.2">
      <c r="A27" s="6"/>
      <c r="B27" s="4"/>
      <c r="C27" s="11"/>
      <c r="D27" s="45" t="str">
        <f t="shared" si="2"/>
        <v xml:space="preserve">  - </v>
      </c>
    </row>
    <row r="28" spans="1:4" x14ac:dyDescent="0.2">
      <c r="A28" s="6"/>
      <c r="B28" s="4"/>
      <c r="C28" s="11"/>
      <c r="D28" s="45" t="str">
        <f t="shared" si="2"/>
        <v xml:space="preserve">  - </v>
      </c>
    </row>
    <row r="29" spans="1:4" x14ac:dyDescent="0.2">
      <c r="A29" s="6"/>
      <c r="B29" s="4"/>
      <c r="C29" s="11"/>
      <c r="D29" s="45" t="str">
        <f t="shared" si="2"/>
        <v xml:space="preserve">  - </v>
      </c>
    </row>
    <row r="30" spans="1:4" x14ac:dyDescent="0.2">
      <c r="A30" s="6"/>
      <c r="B30" s="4"/>
      <c r="C30" s="11"/>
      <c r="D30" s="45" t="str">
        <f t="shared" si="2"/>
        <v xml:space="preserve">  - </v>
      </c>
    </row>
    <row r="31" spans="1:4" x14ac:dyDescent="0.2">
      <c r="A31" s="6"/>
      <c r="B31" s="4"/>
      <c r="C31" s="11"/>
      <c r="D31" s="45" t="str">
        <f t="shared" si="2"/>
        <v xml:space="preserve">  - </v>
      </c>
    </row>
    <row r="32" spans="1:4" x14ac:dyDescent="0.2">
      <c r="A32" s="6"/>
      <c r="B32" s="4"/>
      <c r="C32" s="11"/>
      <c r="D32" s="45" t="str">
        <f t="shared" si="2"/>
        <v xml:space="preserve">  - </v>
      </c>
    </row>
    <row r="33" spans="1:4" x14ac:dyDescent="0.2">
      <c r="A33" s="6"/>
      <c r="B33" s="4"/>
      <c r="C33" s="11"/>
      <c r="D33" s="45" t="str">
        <f t="shared" si="2"/>
        <v xml:space="preserve">  - </v>
      </c>
    </row>
    <row r="34" spans="1:4" x14ac:dyDescent="0.2">
      <c r="A34" s="6"/>
      <c r="B34" s="4"/>
      <c r="C34" s="11"/>
      <c r="D34" s="45" t="str">
        <f t="shared" si="2"/>
        <v xml:space="preserve">  - </v>
      </c>
    </row>
    <row r="35" spans="1:4" x14ac:dyDescent="0.2">
      <c r="A35" s="6"/>
      <c r="B35" s="4"/>
      <c r="C35" s="11"/>
      <c r="D35" s="45" t="str">
        <f t="shared" si="2"/>
        <v xml:space="preserve">  - </v>
      </c>
    </row>
    <row r="36" spans="1:4" x14ac:dyDescent="0.2">
      <c r="A36" s="6"/>
      <c r="B36" s="4"/>
      <c r="C36" s="11"/>
      <c r="D36" s="45" t="str">
        <f t="shared" si="2"/>
        <v xml:space="preserve">  - </v>
      </c>
    </row>
    <row r="37" spans="1:4" x14ac:dyDescent="0.2">
      <c r="A37" s="6"/>
      <c r="B37" s="4"/>
      <c r="C37" s="11"/>
      <c r="D37" s="45" t="str">
        <f t="shared" si="2"/>
        <v xml:space="preserve">  - </v>
      </c>
    </row>
    <row r="38" spans="1:4" x14ac:dyDescent="0.2">
      <c r="A38" s="6"/>
      <c r="B38" s="4"/>
      <c r="C38" s="11"/>
      <c r="D38" s="45" t="str">
        <f t="shared" si="2"/>
        <v xml:space="preserve">  - </v>
      </c>
    </row>
    <row r="39" spans="1:4" x14ac:dyDescent="0.2">
      <c r="A39" s="6"/>
      <c r="B39" s="4"/>
      <c r="C39" s="11"/>
      <c r="D39" s="45" t="str">
        <f t="shared" ref="D39:D50" si="3">A39&amp;" "&amp;B39&amp;" - "&amp;C39</f>
        <v xml:space="preserve">  - </v>
      </c>
    </row>
    <row r="40" spans="1:4" x14ac:dyDescent="0.2">
      <c r="A40" s="6"/>
      <c r="B40" s="4"/>
      <c r="C40" s="11"/>
      <c r="D40" s="45" t="str">
        <f t="shared" si="3"/>
        <v xml:space="preserve">  - </v>
      </c>
    </row>
    <row r="41" spans="1:4" x14ac:dyDescent="0.2">
      <c r="A41" s="6"/>
      <c r="B41" s="4"/>
      <c r="C41" s="11"/>
      <c r="D41" s="45" t="str">
        <f t="shared" si="3"/>
        <v xml:space="preserve">  - </v>
      </c>
    </row>
    <row r="42" spans="1:4" x14ac:dyDescent="0.2">
      <c r="A42" s="6"/>
      <c r="B42" s="4"/>
      <c r="C42" s="11"/>
      <c r="D42" s="45" t="str">
        <f t="shared" si="3"/>
        <v xml:space="preserve">  - </v>
      </c>
    </row>
    <row r="43" spans="1:4" x14ac:dyDescent="0.2">
      <c r="A43" s="6"/>
      <c r="B43" s="4"/>
      <c r="C43" s="11"/>
      <c r="D43" s="45" t="str">
        <f t="shared" si="3"/>
        <v xml:space="preserve">  - </v>
      </c>
    </row>
    <row r="44" spans="1:4" x14ac:dyDescent="0.2">
      <c r="A44" s="6"/>
      <c r="B44" s="4"/>
      <c r="C44" s="11"/>
      <c r="D44" s="45" t="str">
        <f t="shared" si="3"/>
        <v xml:space="preserve">  - </v>
      </c>
    </row>
    <row r="45" spans="1:4" x14ac:dyDescent="0.2">
      <c r="A45" s="6"/>
      <c r="B45" s="4"/>
      <c r="C45" s="11"/>
      <c r="D45" s="45" t="str">
        <f t="shared" si="3"/>
        <v xml:space="preserve">  - </v>
      </c>
    </row>
    <row r="46" spans="1:4" x14ac:dyDescent="0.2">
      <c r="A46" s="6"/>
      <c r="B46" s="4"/>
      <c r="C46" s="11"/>
      <c r="D46" s="45" t="str">
        <f t="shared" si="3"/>
        <v xml:space="preserve">  - </v>
      </c>
    </row>
    <row r="47" spans="1:4" x14ac:dyDescent="0.2">
      <c r="A47" s="6"/>
      <c r="B47" s="4"/>
      <c r="C47" s="11"/>
      <c r="D47" s="45" t="str">
        <f t="shared" si="3"/>
        <v xml:space="preserve">  - </v>
      </c>
    </row>
    <row r="48" spans="1:4" x14ac:dyDescent="0.2">
      <c r="A48" s="6"/>
      <c r="B48" s="4"/>
      <c r="C48" s="11"/>
      <c r="D48" s="45" t="str">
        <f t="shared" si="3"/>
        <v xml:space="preserve">  - </v>
      </c>
    </row>
    <row r="49" spans="1:4" x14ac:dyDescent="0.2">
      <c r="A49" s="6"/>
      <c r="B49" s="4"/>
      <c r="C49" s="11"/>
      <c r="D49" s="45" t="str">
        <f t="shared" si="3"/>
        <v xml:space="preserve">  - </v>
      </c>
    </row>
    <row r="50" spans="1:4" ht="13.5" thickBot="1" x14ac:dyDescent="0.25">
      <c r="A50" s="10"/>
      <c r="B50" s="12"/>
      <c r="C50" s="46"/>
      <c r="D50" s="47" t="str">
        <f t="shared" si="3"/>
        <v xml:space="preserve">  - </v>
      </c>
    </row>
  </sheetData>
  <autoFilter ref="A1:D50"/>
  <dataConsolidate/>
  <phoneticPr fontId="21" type="noConversion"/>
  <pageMargins left="0.78740157499999996" right="0.78740157499999996" top="0.984251969" bottom="0.984251969" header="0.4921259845" footer="0.4921259845"/>
  <pageSetup paperSize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8"/>
  <sheetViews>
    <sheetView workbookViewId="0">
      <selection activeCell="A3" sqref="A3:D50"/>
    </sheetView>
  </sheetViews>
  <sheetFormatPr baseColWidth="10" defaultRowHeight="12.75" x14ac:dyDescent="0.2"/>
  <cols>
    <col min="1" max="1" width="19.85546875" bestFit="1" customWidth="1"/>
    <col min="3" max="3" width="15" bestFit="1" customWidth="1"/>
  </cols>
  <sheetData>
    <row r="3" spans="1:4" ht="16.5" thickBot="1" x14ac:dyDescent="0.25">
      <c r="A3" s="118" t="s">
        <v>54</v>
      </c>
      <c r="B3" s="118" t="s">
        <v>55</v>
      </c>
      <c r="C3" s="118" t="s">
        <v>56</v>
      </c>
      <c r="D3" s="118" t="s">
        <v>57</v>
      </c>
    </row>
    <row r="4" spans="1:4" x14ac:dyDescent="0.2">
      <c r="A4" s="106" t="str">
        <f ca="1">IF(ISERROR(Traitement!K4)," - ",Traitement!K4)</f>
        <v>Adjani Isabelle - 50290</v>
      </c>
      <c r="B4" s="107">
        <f t="shared" ref="B4:B50" ca="1" si="0">IF(ISERROR(VLOOKUP(A4,bdd_2,4,FALSE)),"",VLOOKUP(A4,bdd_2,4,FALSE))</f>
        <v>9</v>
      </c>
      <c r="C4" s="112">
        <f t="shared" ref="C4:C50" ca="1" si="1">IF(A4=" - ","",VLOOKUP(A4,bdd_3,2,FALSE))</f>
        <v>68</v>
      </c>
      <c r="D4" s="113">
        <f ca="1">IF(A4=" - ","",C4*B4)</f>
        <v>612</v>
      </c>
    </row>
    <row r="5" spans="1:4" x14ac:dyDescent="0.2">
      <c r="A5" s="108" t="str">
        <f ca="1">IF(ISERROR(Traitement!K5)," - ",Traitement!K5)</f>
        <v xml:space="preserve"> - </v>
      </c>
      <c r="B5" s="109" t="str">
        <f t="shared" ca="1" si="0"/>
        <v/>
      </c>
      <c r="C5" s="114" t="str">
        <f t="shared" ca="1" si="1"/>
        <v/>
      </c>
      <c r="D5" s="115" t="str">
        <f t="shared" ref="D5:D50" ca="1" si="2">IF(A5=" - ","",C5*B5)</f>
        <v/>
      </c>
    </row>
    <row r="6" spans="1:4" x14ac:dyDescent="0.2">
      <c r="A6" s="108" t="str">
        <f ca="1">IF(ISERROR(Traitement!K6)," - ",Traitement!K6)</f>
        <v xml:space="preserve"> - </v>
      </c>
      <c r="B6" s="109" t="str">
        <f t="shared" ca="1" si="0"/>
        <v/>
      </c>
      <c r="C6" s="114" t="str">
        <f t="shared" ca="1" si="1"/>
        <v/>
      </c>
      <c r="D6" s="115" t="str">
        <f t="shared" ca="1" si="2"/>
        <v/>
      </c>
    </row>
    <row r="7" spans="1:4" x14ac:dyDescent="0.2">
      <c r="A7" s="108" t="str">
        <f ca="1">IF(ISERROR(Traitement!K7)," - ",Traitement!K7)</f>
        <v xml:space="preserve"> - </v>
      </c>
      <c r="B7" s="109" t="str">
        <f t="shared" ca="1" si="0"/>
        <v/>
      </c>
      <c r="C7" s="114" t="str">
        <f t="shared" ca="1" si="1"/>
        <v/>
      </c>
      <c r="D7" s="115" t="str">
        <f t="shared" ca="1" si="2"/>
        <v/>
      </c>
    </row>
    <row r="8" spans="1:4" x14ac:dyDescent="0.2">
      <c r="A8" s="108" t="str">
        <f ca="1">IF(ISERROR(Traitement!K8)," - ",Traitement!K8)</f>
        <v xml:space="preserve"> - </v>
      </c>
      <c r="B8" s="109" t="str">
        <f t="shared" ca="1" si="0"/>
        <v/>
      </c>
      <c r="C8" s="114" t="str">
        <f t="shared" ca="1" si="1"/>
        <v/>
      </c>
      <c r="D8" s="115" t="str">
        <f t="shared" ca="1" si="2"/>
        <v/>
      </c>
    </row>
    <row r="9" spans="1:4" x14ac:dyDescent="0.2">
      <c r="A9" s="108" t="str">
        <f ca="1">IF(ISERROR(Traitement!K9)," - ",Traitement!K9)</f>
        <v xml:space="preserve"> - </v>
      </c>
      <c r="B9" s="109" t="str">
        <f t="shared" ca="1" si="0"/>
        <v/>
      </c>
      <c r="C9" s="114" t="str">
        <f t="shared" ca="1" si="1"/>
        <v/>
      </c>
      <c r="D9" s="115" t="str">
        <f t="shared" ca="1" si="2"/>
        <v/>
      </c>
    </row>
    <row r="10" spans="1:4" x14ac:dyDescent="0.2">
      <c r="A10" s="108" t="str">
        <f ca="1">IF(ISERROR(Traitement!K10)," - ",Traitement!K10)</f>
        <v xml:space="preserve"> - </v>
      </c>
      <c r="B10" s="109" t="str">
        <f t="shared" ca="1" si="0"/>
        <v/>
      </c>
      <c r="C10" s="114" t="str">
        <f t="shared" ca="1" si="1"/>
        <v/>
      </c>
      <c r="D10" s="115" t="str">
        <f t="shared" ca="1" si="2"/>
        <v/>
      </c>
    </row>
    <row r="11" spans="1:4" x14ac:dyDescent="0.2">
      <c r="A11" s="108" t="str">
        <f ca="1">IF(ISERROR(Traitement!K11)," - ",Traitement!K11)</f>
        <v xml:space="preserve"> - </v>
      </c>
      <c r="B11" s="109" t="str">
        <f t="shared" ca="1" si="0"/>
        <v/>
      </c>
      <c r="C11" s="114" t="str">
        <f t="shared" ca="1" si="1"/>
        <v/>
      </c>
      <c r="D11" s="115" t="str">
        <f t="shared" ca="1" si="2"/>
        <v/>
      </c>
    </row>
    <row r="12" spans="1:4" x14ac:dyDescent="0.2">
      <c r="A12" s="108" t="str">
        <f ca="1">IF(ISERROR(Traitement!K12)," - ",Traitement!K12)</f>
        <v xml:space="preserve"> - </v>
      </c>
      <c r="B12" s="109" t="str">
        <f t="shared" ca="1" si="0"/>
        <v/>
      </c>
      <c r="C12" s="114" t="str">
        <f t="shared" ca="1" si="1"/>
        <v/>
      </c>
      <c r="D12" s="115" t="str">
        <f t="shared" ca="1" si="2"/>
        <v/>
      </c>
    </row>
    <row r="13" spans="1:4" x14ac:dyDescent="0.2">
      <c r="A13" s="108" t="str">
        <f ca="1">IF(ISERROR(Traitement!K13)," - ",Traitement!K13)</f>
        <v xml:space="preserve"> - </v>
      </c>
      <c r="B13" s="109" t="str">
        <f t="shared" ca="1" si="0"/>
        <v/>
      </c>
      <c r="C13" s="114" t="str">
        <f t="shared" ca="1" si="1"/>
        <v/>
      </c>
      <c r="D13" s="115" t="str">
        <f t="shared" ca="1" si="2"/>
        <v/>
      </c>
    </row>
    <row r="14" spans="1:4" x14ac:dyDescent="0.2">
      <c r="A14" s="108" t="str">
        <f ca="1">IF(ISERROR(Traitement!K14)," - ",Traitement!K14)</f>
        <v xml:space="preserve"> - </v>
      </c>
      <c r="B14" s="109" t="str">
        <f t="shared" ca="1" si="0"/>
        <v/>
      </c>
      <c r="C14" s="114" t="str">
        <f t="shared" ca="1" si="1"/>
        <v/>
      </c>
      <c r="D14" s="115" t="str">
        <f t="shared" ca="1" si="2"/>
        <v/>
      </c>
    </row>
    <row r="15" spans="1:4" x14ac:dyDescent="0.2">
      <c r="A15" s="108" t="str">
        <f ca="1">IF(ISERROR(Traitement!K15)," - ",Traitement!K15)</f>
        <v xml:space="preserve"> - </v>
      </c>
      <c r="B15" s="109" t="str">
        <f t="shared" ca="1" si="0"/>
        <v/>
      </c>
      <c r="C15" s="114" t="str">
        <f t="shared" ca="1" si="1"/>
        <v/>
      </c>
      <c r="D15" s="115" t="str">
        <f t="shared" ca="1" si="2"/>
        <v/>
      </c>
    </row>
    <row r="16" spans="1:4" x14ac:dyDescent="0.2">
      <c r="A16" s="108" t="str">
        <f ca="1">IF(ISERROR(Traitement!K16)," - ",Traitement!K16)</f>
        <v xml:space="preserve"> - </v>
      </c>
      <c r="B16" s="109" t="str">
        <f t="shared" ca="1" si="0"/>
        <v/>
      </c>
      <c r="C16" s="114" t="str">
        <f t="shared" ca="1" si="1"/>
        <v/>
      </c>
      <c r="D16" s="115" t="str">
        <f t="shared" ca="1" si="2"/>
        <v/>
      </c>
    </row>
    <row r="17" spans="1:4" x14ac:dyDescent="0.2">
      <c r="A17" s="108" t="str">
        <f ca="1">IF(ISERROR(Traitement!K17)," - ",Traitement!K17)</f>
        <v xml:space="preserve"> - </v>
      </c>
      <c r="B17" s="109" t="str">
        <f t="shared" ca="1" si="0"/>
        <v/>
      </c>
      <c r="C17" s="114" t="str">
        <f t="shared" ca="1" si="1"/>
        <v/>
      </c>
      <c r="D17" s="115" t="str">
        <f t="shared" ca="1" si="2"/>
        <v/>
      </c>
    </row>
    <row r="18" spans="1:4" x14ac:dyDescent="0.2">
      <c r="A18" s="108" t="str">
        <f ca="1">IF(ISERROR(Traitement!K18)," - ",Traitement!K18)</f>
        <v xml:space="preserve"> - </v>
      </c>
      <c r="B18" s="109" t="str">
        <f t="shared" ca="1" si="0"/>
        <v/>
      </c>
      <c r="C18" s="114" t="str">
        <f t="shared" ca="1" si="1"/>
        <v/>
      </c>
      <c r="D18" s="115" t="str">
        <f t="shared" ca="1" si="2"/>
        <v/>
      </c>
    </row>
    <row r="19" spans="1:4" x14ac:dyDescent="0.2">
      <c r="A19" s="108" t="str">
        <f ca="1">IF(ISERROR(Traitement!K19)," - ",Traitement!K19)</f>
        <v xml:space="preserve"> - </v>
      </c>
      <c r="B19" s="109" t="str">
        <f t="shared" ca="1" si="0"/>
        <v/>
      </c>
      <c r="C19" s="114" t="str">
        <f t="shared" ca="1" si="1"/>
        <v/>
      </c>
      <c r="D19" s="115" t="str">
        <f t="shared" ca="1" si="2"/>
        <v/>
      </c>
    </row>
    <row r="20" spans="1:4" x14ac:dyDescent="0.2">
      <c r="A20" s="108" t="str">
        <f ca="1">IF(ISERROR(Traitement!K20)," - ",Traitement!K20)</f>
        <v xml:space="preserve"> - </v>
      </c>
      <c r="B20" s="109" t="str">
        <f t="shared" ca="1" si="0"/>
        <v/>
      </c>
      <c r="C20" s="114" t="str">
        <f t="shared" ca="1" si="1"/>
        <v/>
      </c>
      <c r="D20" s="115" t="str">
        <f t="shared" ca="1" si="2"/>
        <v/>
      </c>
    </row>
    <row r="21" spans="1:4" x14ac:dyDescent="0.2">
      <c r="A21" s="108" t="str">
        <f ca="1">IF(ISERROR(Traitement!K21)," - ",Traitement!K21)</f>
        <v xml:space="preserve"> - </v>
      </c>
      <c r="B21" s="109" t="str">
        <f t="shared" ca="1" si="0"/>
        <v/>
      </c>
      <c r="C21" s="114" t="str">
        <f t="shared" ca="1" si="1"/>
        <v/>
      </c>
      <c r="D21" s="115" t="str">
        <f t="shared" ca="1" si="2"/>
        <v/>
      </c>
    </row>
    <row r="22" spans="1:4" x14ac:dyDescent="0.2">
      <c r="A22" s="108" t="str">
        <f ca="1">IF(ISERROR(Traitement!K22)," - ",Traitement!K22)</f>
        <v xml:space="preserve"> - </v>
      </c>
      <c r="B22" s="109" t="str">
        <f t="shared" ca="1" si="0"/>
        <v/>
      </c>
      <c r="C22" s="114" t="str">
        <f t="shared" ca="1" si="1"/>
        <v/>
      </c>
      <c r="D22" s="115" t="str">
        <f t="shared" ca="1" si="2"/>
        <v/>
      </c>
    </row>
    <row r="23" spans="1:4" x14ac:dyDescent="0.2">
      <c r="A23" s="108" t="str">
        <f ca="1">IF(ISERROR(Traitement!K23)," - ",Traitement!K23)</f>
        <v xml:space="preserve"> - </v>
      </c>
      <c r="B23" s="109" t="str">
        <f t="shared" ca="1" si="0"/>
        <v/>
      </c>
      <c r="C23" s="114" t="str">
        <f t="shared" ca="1" si="1"/>
        <v/>
      </c>
      <c r="D23" s="115" t="str">
        <f t="shared" ca="1" si="2"/>
        <v/>
      </c>
    </row>
    <row r="24" spans="1:4" x14ac:dyDescent="0.2">
      <c r="A24" s="108" t="str">
        <f ca="1">IF(ISERROR(Traitement!K24)," - ",Traitement!K24)</f>
        <v xml:space="preserve"> - </v>
      </c>
      <c r="B24" s="109" t="str">
        <f t="shared" ca="1" si="0"/>
        <v/>
      </c>
      <c r="C24" s="114" t="str">
        <f t="shared" ca="1" si="1"/>
        <v/>
      </c>
      <c r="D24" s="115" t="str">
        <f t="shared" ca="1" si="2"/>
        <v/>
      </c>
    </row>
    <row r="25" spans="1:4" x14ac:dyDescent="0.2">
      <c r="A25" s="108" t="str">
        <f ca="1">IF(ISERROR(Traitement!K25)," - ",Traitement!K25)</f>
        <v xml:space="preserve"> - </v>
      </c>
      <c r="B25" s="109" t="str">
        <f t="shared" ca="1" si="0"/>
        <v/>
      </c>
      <c r="C25" s="114" t="str">
        <f t="shared" ca="1" si="1"/>
        <v/>
      </c>
      <c r="D25" s="115" t="str">
        <f t="shared" ca="1" si="2"/>
        <v/>
      </c>
    </row>
    <row r="26" spans="1:4" x14ac:dyDescent="0.2">
      <c r="A26" s="108" t="str">
        <f ca="1">IF(ISERROR(Traitement!K26)," - ",Traitement!K26)</f>
        <v xml:space="preserve"> - </v>
      </c>
      <c r="B26" s="109" t="str">
        <f t="shared" ca="1" si="0"/>
        <v/>
      </c>
      <c r="C26" s="114" t="str">
        <f t="shared" ca="1" si="1"/>
        <v/>
      </c>
      <c r="D26" s="115" t="str">
        <f t="shared" ca="1" si="2"/>
        <v/>
      </c>
    </row>
    <row r="27" spans="1:4" x14ac:dyDescent="0.2">
      <c r="A27" s="108" t="str">
        <f ca="1">IF(ISERROR(Traitement!K27)," - ",Traitement!K27)</f>
        <v xml:space="preserve"> - </v>
      </c>
      <c r="B27" s="109" t="str">
        <f t="shared" ca="1" si="0"/>
        <v/>
      </c>
      <c r="C27" s="114" t="str">
        <f t="shared" ca="1" si="1"/>
        <v/>
      </c>
      <c r="D27" s="115" t="str">
        <f t="shared" ca="1" si="2"/>
        <v/>
      </c>
    </row>
    <row r="28" spans="1:4" x14ac:dyDescent="0.2">
      <c r="A28" s="108" t="str">
        <f ca="1">IF(ISERROR(Traitement!K28)," - ",Traitement!K28)</f>
        <v xml:space="preserve"> - </v>
      </c>
      <c r="B28" s="109" t="str">
        <f t="shared" ca="1" si="0"/>
        <v/>
      </c>
      <c r="C28" s="114" t="str">
        <f t="shared" ca="1" si="1"/>
        <v/>
      </c>
      <c r="D28" s="115" t="str">
        <f t="shared" ca="1" si="2"/>
        <v/>
      </c>
    </row>
    <row r="29" spans="1:4" x14ac:dyDescent="0.2">
      <c r="A29" s="108" t="str">
        <f ca="1">IF(ISERROR(Traitement!K29)," - ",Traitement!K29)</f>
        <v xml:space="preserve"> - </v>
      </c>
      <c r="B29" s="109" t="str">
        <f t="shared" ca="1" si="0"/>
        <v/>
      </c>
      <c r="C29" s="114" t="str">
        <f t="shared" ca="1" si="1"/>
        <v/>
      </c>
      <c r="D29" s="115" t="str">
        <f t="shared" ca="1" si="2"/>
        <v/>
      </c>
    </row>
    <row r="30" spans="1:4" x14ac:dyDescent="0.2">
      <c r="A30" s="108" t="str">
        <f ca="1">IF(ISERROR(Traitement!K30)," - ",Traitement!K30)</f>
        <v xml:space="preserve"> - </v>
      </c>
      <c r="B30" s="109" t="str">
        <f t="shared" ca="1" si="0"/>
        <v/>
      </c>
      <c r="C30" s="114" t="str">
        <f t="shared" ca="1" si="1"/>
        <v/>
      </c>
      <c r="D30" s="115" t="str">
        <f t="shared" ca="1" si="2"/>
        <v/>
      </c>
    </row>
    <row r="31" spans="1:4" x14ac:dyDescent="0.2">
      <c r="A31" s="108" t="str">
        <f ca="1">IF(ISERROR(Traitement!K31)," - ",Traitement!K31)</f>
        <v xml:space="preserve"> - </v>
      </c>
      <c r="B31" s="109" t="str">
        <f t="shared" ca="1" si="0"/>
        <v/>
      </c>
      <c r="C31" s="114" t="str">
        <f t="shared" ca="1" si="1"/>
        <v/>
      </c>
      <c r="D31" s="115" t="str">
        <f t="shared" ca="1" si="2"/>
        <v/>
      </c>
    </row>
    <row r="32" spans="1:4" x14ac:dyDescent="0.2">
      <c r="A32" s="108" t="str">
        <f ca="1">IF(ISERROR(Traitement!K32)," - ",Traitement!K32)</f>
        <v xml:space="preserve"> - </v>
      </c>
      <c r="B32" s="109" t="str">
        <f t="shared" ca="1" si="0"/>
        <v/>
      </c>
      <c r="C32" s="114" t="str">
        <f t="shared" ca="1" si="1"/>
        <v/>
      </c>
      <c r="D32" s="115" t="str">
        <f t="shared" ca="1" si="2"/>
        <v/>
      </c>
    </row>
    <row r="33" spans="1:4" x14ac:dyDescent="0.2">
      <c r="A33" s="108" t="str">
        <f ca="1">IF(ISERROR(Traitement!K33)," - ",Traitement!K33)</f>
        <v xml:space="preserve"> - </v>
      </c>
      <c r="B33" s="109" t="str">
        <f t="shared" ca="1" si="0"/>
        <v/>
      </c>
      <c r="C33" s="114" t="str">
        <f t="shared" ca="1" si="1"/>
        <v/>
      </c>
      <c r="D33" s="115" t="str">
        <f t="shared" ca="1" si="2"/>
        <v/>
      </c>
    </row>
    <row r="34" spans="1:4" x14ac:dyDescent="0.2">
      <c r="A34" s="108" t="str">
        <f ca="1">IF(ISERROR(Traitement!K34)," - ",Traitement!K34)</f>
        <v xml:space="preserve"> - </v>
      </c>
      <c r="B34" s="109" t="str">
        <f t="shared" ca="1" si="0"/>
        <v/>
      </c>
      <c r="C34" s="114" t="str">
        <f t="shared" ca="1" si="1"/>
        <v/>
      </c>
      <c r="D34" s="115" t="str">
        <f t="shared" ca="1" si="2"/>
        <v/>
      </c>
    </row>
    <row r="35" spans="1:4" x14ac:dyDescent="0.2">
      <c r="A35" s="108" t="str">
        <f ca="1">IF(ISERROR(Traitement!K35)," - ",Traitement!K35)</f>
        <v xml:space="preserve"> - </v>
      </c>
      <c r="B35" s="109" t="str">
        <f t="shared" ca="1" si="0"/>
        <v/>
      </c>
      <c r="C35" s="114" t="str">
        <f t="shared" ca="1" si="1"/>
        <v/>
      </c>
      <c r="D35" s="115" t="str">
        <f t="shared" ca="1" si="2"/>
        <v/>
      </c>
    </row>
    <row r="36" spans="1:4" x14ac:dyDescent="0.2">
      <c r="A36" s="108" t="str">
        <f ca="1">IF(ISERROR(Traitement!K36)," - ",Traitement!K36)</f>
        <v xml:space="preserve"> - </v>
      </c>
      <c r="B36" s="109" t="str">
        <f t="shared" ca="1" si="0"/>
        <v/>
      </c>
      <c r="C36" s="114" t="str">
        <f t="shared" ca="1" si="1"/>
        <v/>
      </c>
      <c r="D36" s="115" t="str">
        <f t="shared" ca="1" si="2"/>
        <v/>
      </c>
    </row>
    <row r="37" spans="1:4" x14ac:dyDescent="0.2">
      <c r="A37" s="108" t="str">
        <f ca="1">IF(ISERROR(Traitement!K37)," - ",Traitement!K37)</f>
        <v xml:space="preserve"> - </v>
      </c>
      <c r="B37" s="109" t="str">
        <f t="shared" ca="1" si="0"/>
        <v/>
      </c>
      <c r="C37" s="114" t="str">
        <f t="shared" ca="1" si="1"/>
        <v/>
      </c>
      <c r="D37" s="115" t="str">
        <f t="shared" ca="1" si="2"/>
        <v/>
      </c>
    </row>
    <row r="38" spans="1:4" x14ac:dyDescent="0.2">
      <c r="A38" s="108" t="str">
        <f ca="1">IF(ISERROR(Traitement!K38)," - ",Traitement!K38)</f>
        <v xml:space="preserve"> - </v>
      </c>
      <c r="B38" s="109" t="str">
        <f t="shared" ca="1" si="0"/>
        <v/>
      </c>
      <c r="C38" s="114" t="str">
        <f t="shared" ca="1" si="1"/>
        <v/>
      </c>
      <c r="D38" s="115" t="str">
        <f t="shared" ca="1" si="2"/>
        <v/>
      </c>
    </row>
    <row r="39" spans="1:4" x14ac:dyDescent="0.2">
      <c r="A39" s="108" t="str">
        <f ca="1">IF(ISERROR(Traitement!K39)," - ",Traitement!K39)</f>
        <v xml:space="preserve"> - </v>
      </c>
      <c r="B39" s="109" t="str">
        <f t="shared" ca="1" si="0"/>
        <v/>
      </c>
      <c r="C39" s="114" t="str">
        <f t="shared" ca="1" si="1"/>
        <v/>
      </c>
      <c r="D39" s="115" t="str">
        <f t="shared" ca="1" si="2"/>
        <v/>
      </c>
    </row>
    <row r="40" spans="1:4" x14ac:dyDescent="0.2">
      <c r="A40" s="108" t="str">
        <f ca="1">IF(ISERROR(Traitement!K40)," - ",Traitement!K40)</f>
        <v xml:space="preserve"> - </v>
      </c>
      <c r="B40" s="109" t="str">
        <f t="shared" ca="1" si="0"/>
        <v/>
      </c>
      <c r="C40" s="114" t="str">
        <f t="shared" ca="1" si="1"/>
        <v/>
      </c>
      <c r="D40" s="115" t="str">
        <f t="shared" ca="1" si="2"/>
        <v/>
      </c>
    </row>
    <row r="41" spans="1:4" x14ac:dyDescent="0.2">
      <c r="A41" s="108" t="str">
        <f ca="1">IF(ISERROR(Traitement!K41)," - ",Traitement!K41)</f>
        <v xml:space="preserve"> - </v>
      </c>
      <c r="B41" s="109" t="str">
        <f t="shared" ca="1" si="0"/>
        <v/>
      </c>
      <c r="C41" s="114" t="str">
        <f t="shared" ca="1" si="1"/>
        <v/>
      </c>
      <c r="D41" s="115" t="str">
        <f t="shared" ca="1" si="2"/>
        <v/>
      </c>
    </row>
    <row r="42" spans="1:4" x14ac:dyDescent="0.2">
      <c r="A42" s="108" t="str">
        <f ca="1">IF(ISERROR(Traitement!K42)," - ",Traitement!K42)</f>
        <v xml:space="preserve"> - </v>
      </c>
      <c r="B42" s="109" t="str">
        <f t="shared" ca="1" si="0"/>
        <v/>
      </c>
      <c r="C42" s="114" t="str">
        <f t="shared" ca="1" si="1"/>
        <v/>
      </c>
      <c r="D42" s="115" t="str">
        <f t="shared" ca="1" si="2"/>
        <v/>
      </c>
    </row>
    <row r="43" spans="1:4" x14ac:dyDescent="0.2">
      <c r="A43" s="108" t="str">
        <f ca="1">IF(ISERROR(Traitement!K43)," - ",Traitement!K43)</f>
        <v xml:space="preserve"> - </v>
      </c>
      <c r="B43" s="109" t="str">
        <f t="shared" ca="1" si="0"/>
        <v/>
      </c>
      <c r="C43" s="114" t="str">
        <f t="shared" ca="1" si="1"/>
        <v/>
      </c>
      <c r="D43" s="115" t="str">
        <f t="shared" ca="1" si="2"/>
        <v/>
      </c>
    </row>
    <row r="44" spans="1:4" x14ac:dyDescent="0.2">
      <c r="A44" s="108" t="str">
        <f ca="1">IF(ISERROR(Traitement!K44)," - ",Traitement!K44)</f>
        <v xml:space="preserve"> - </v>
      </c>
      <c r="B44" s="109" t="str">
        <f t="shared" ca="1" si="0"/>
        <v/>
      </c>
      <c r="C44" s="114" t="str">
        <f t="shared" ca="1" si="1"/>
        <v/>
      </c>
      <c r="D44" s="115" t="str">
        <f t="shared" ca="1" si="2"/>
        <v/>
      </c>
    </row>
    <row r="45" spans="1:4" x14ac:dyDescent="0.2">
      <c r="A45" s="108" t="str">
        <f ca="1">IF(ISERROR(Traitement!K45)," - ",Traitement!K45)</f>
        <v xml:space="preserve"> - </v>
      </c>
      <c r="B45" s="109" t="str">
        <f t="shared" ca="1" si="0"/>
        <v/>
      </c>
      <c r="C45" s="114" t="str">
        <f t="shared" ca="1" si="1"/>
        <v/>
      </c>
      <c r="D45" s="115" t="str">
        <f t="shared" ca="1" si="2"/>
        <v/>
      </c>
    </row>
    <row r="46" spans="1:4" x14ac:dyDescent="0.2">
      <c r="A46" s="108" t="str">
        <f ca="1">IF(ISERROR(Traitement!K46)," - ",Traitement!K46)</f>
        <v xml:space="preserve"> - </v>
      </c>
      <c r="B46" s="109" t="str">
        <f t="shared" ca="1" si="0"/>
        <v/>
      </c>
      <c r="C46" s="114" t="str">
        <f t="shared" ca="1" si="1"/>
        <v/>
      </c>
      <c r="D46" s="115" t="str">
        <f t="shared" ca="1" si="2"/>
        <v/>
      </c>
    </row>
    <row r="47" spans="1:4" x14ac:dyDescent="0.2">
      <c r="A47" s="108" t="str">
        <f ca="1">IF(ISERROR(Traitement!K47)," - ",Traitement!K47)</f>
        <v xml:space="preserve"> - </v>
      </c>
      <c r="B47" s="109" t="str">
        <f t="shared" ca="1" si="0"/>
        <v/>
      </c>
      <c r="C47" s="114" t="str">
        <f t="shared" ca="1" si="1"/>
        <v/>
      </c>
      <c r="D47" s="115" t="str">
        <f t="shared" ca="1" si="2"/>
        <v/>
      </c>
    </row>
    <row r="48" spans="1:4" x14ac:dyDescent="0.2">
      <c r="A48" s="108" t="str">
        <f ca="1">IF(ISERROR(Traitement!K48)," - ",Traitement!K48)</f>
        <v xml:space="preserve"> - </v>
      </c>
      <c r="B48" s="109" t="str">
        <f t="shared" ca="1" si="0"/>
        <v/>
      </c>
      <c r="C48" s="114" t="str">
        <f t="shared" ca="1" si="1"/>
        <v/>
      </c>
      <c r="D48" s="115" t="str">
        <f t="shared" ca="1" si="2"/>
        <v/>
      </c>
    </row>
    <row r="49" spans="1:4" x14ac:dyDescent="0.2">
      <c r="A49" s="108" t="str">
        <f ca="1">IF(ISERROR(Traitement!K49)," - ",Traitement!K49)</f>
        <v xml:space="preserve"> - </v>
      </c>
      <c r="B49" s="109" t="str">
        <f t="shared" ca="1" si="0"/>
        <v/>
      </c>
      <c r="C49" s="114" t="str">
        <f t="shared" ca="1" si="1"/>
        <v/>
      </c>
      <c r="D49" s="115" t="str">
        <f t="shared" ca="1" si="2"/>
        <v/>
      </c>
    </row>
    <row r="50" spans="1:4" ht="13.5" thickBot="1" x14ac:dyDescent="0.25">
      <c r="A50" s="110" t="str">
        <f ca="1">IF(ISERROR(Traitement!K50)," - ",Traitement!K50)</f>
        <v xml:space="preserve"> - </v>
      </c>
      <c r="B50" s="111" t="str">
        <f t="shared" ca="1" si="0"/>
        <v/>
      </c>
      <c r="C50" s="116" t="str">
        <f t="shared" ca="1" si="1"/>
        <v/>
      </c>
      <c r="D50" s="117" t="str">
        <f t="shared" ca="1" si="2"/>
        <v/>
      </c>
    </row>
    <row r="51" spans="1:4" x14ac:dyDescent="0.2">
      <c r="A51" s="97"/>
    </row>
    <row r="52" spans="1:4" x14ac:dyDescent="0.2">
      <c r="A52" s="97"/>
    </row>
    <row r="53" spans="1:4" x14ac:dyDescent="0.2">
      <c r="A53" s="97"/>
    </row>
    <row r="54" spans="1:4" x14ac:dyDescent="0.2">
      <c r="A54" s="97"/>
    </row>
    <row r="55" spans="1:4" x14ac:dyDescent="0.2">
      <c r="A55" s="97"/>
    </row>
    <row r="56" spans="1:4" x14ac:dyDescent="0.2">
      <c r="A56" s="97"/>
    </row>
    <row r="57" spans="1:4" x14ac:dyDescent="0.2">
      <c r="A57" s="97"/>
    </row>
    <row r="58" spans="1:4" x14ac:dyDescent="0.2">
      <c r="A58" s="9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0"/>
  <sheetViews>
    <sheetView workbookViewId="0">
      <selection activeCell="F7" sqref="F7"/>
    </sheetView>
  </sheetViews>
  <sheetFormatPr baseColWidth="10" defaultRowHeight="12.75" x14ac:dyDescent="0.2"/>
  <cols>
    <col min="1" max="1" width="22.85546875" bestFit="1" customWidth="1"/>
    <col min="3" max="3" width="15" bestFit="1" customWidth="1"/>
    <col min="4" max="4" width="14" customWidth="1"/>
  </cols>
  <sheetData>
    <row r="3" spans="1:4" ht="16.5" thickBot="1" x14ac:dyDescent="0.25">
      <c r="A3" s="118" t="s">
        <v>54</v>
      </c>
      <c r="B3" s="118" t="s">
        <v>55</v>
      </c>
      <c r="C3" s="118" t="s">
        <v>56</v>
      </c>
      <c r="D3" s="118" t="s">
        <v>57</v>
      </c>
    </row>
    <row r="4" spans="1:4" ht="13.5" thickBot="1" x14ac:dyDescent="0.25">
      <c r="A4" s="106" t="str">
        <f ca="1">IF(ISERROR(Traitement!O4)," - ",Traitement!O4)</f>
        <v>Berger Michel - 25253</v>
      </c>
      <c r="B4" s="107">
        <f t="shared" ref="B4:B50" ca="1" si="0">IF(ISERROR(VLOOKUP(A4,bdd_2,4,FALSE)),"",VLOOKUP(A4,bdd_2,4,FALSE))</f>
        <v>-6</v>
      </c>
      <c r="C4" s="112">
        <f t="shared" ref="C4:C50" ca="1" si="1">IF(A4=" - ","",VLOOKUP(A4,bdd_3,2,FALSE))</f>
        <v>23</v>
      </c>
      <c r="D4" s="113">
        <f ca="1">IF(A4=" - ","",C4*B4)</f>
        <v>-138</v>
      </c>
    </row>
    <row r="5" spans="1:4" ht="13.5" thickBot="1" x14ac:dyDescent="0.25">
      <c r="A5" s="106" t="str">
        <f ca="1">IF(ISERROR(Traitement!O5)," - ",Traitement!O5)</f>
        <v>Dassin Joe - 51597</v>
      </c>
      <c r="B5" s="109">
        <f t="shared" ca="1" si="0"/>
        <v>-1</v>
      </c>
      <c r="C5" s="114">
        <f t="shared" ca="1" si="1"/>
        <v>25</v>
      </c>
      <c r="D5" s="115">
        <f t="shared" ref="D5:D50" ca="1" si="2">IF(A5=" - ","",C5*B5)</f>
        <v>-25</v>
      </c>
    </row>
    <row r="6" spans="1:4" ht="13.5" thickBot="1" x14ac:dyDescent="0.25">
      <c r="A6" s="106" t="str">
        <f ca="1">IF(ISERROR(Traitement!O6)," - ",Traitement!O6)</f>
        <v>Gainsbourg Serge - 25096</v>
      </c>
      <c r="B6" s="109">
        <f t="shared" ca="1" si="0"/>
        <v>-2</v>
      </c>
      <c r="C6" s="114">
        <f t="shared" ca="1" si="1"/>
        <v>27</v>
      </c>
      <c r="D6" s="115">
        <f t="shared" ca="1" si="2"/>
        <v>-54</v>
      </c>
    </row>
    <row r="7" spans="1:4" ht="13.5" thickBot="1" x14ac:dyDescent="0.25">
      <c r="A7" s="106" t="str">
        <f ca="1">IF(ISERROR(Traitement!O7)," - ",Traitement!O7)</f>
        <v xml:space="preserve"> - </v>
      </c>
      <c r="B7" s="109" t="str">
        <f t="shared" ca="1" si="0"/>
        <v/>
      </c>
      <c r="C7" s="114" t="str">
        <f t="shared" ca="1" si="1"/>
        <v/>
      </c>
      <c r="D7" s="115" t="str">
        <f t="shared" ca="1" si="2"/>
        <v/>
      </c>
    </row>
    <row r="8" spans="1:4" ht="13.5" thickBot="1" x14ac:dyDescent="0.25">
      <c r="A8" s="106" t="str">
        <f ca="1">IF(ISERROR(Traitement!O8)," - ",Traitement!O8)</f>
        <v xml:space="preserve"> - </v>
      </c>
      <c r="B8" s="109" t="str">
        <f t="shared" ca="1" si="0"/>
        <v/>
      </c>
      <c r="C8" s="114" t="str">
        <f t="shared" ca="1" si="1"/>
        <v/>
      </c>
      <c r="D8" s="115" t="str">
        <f t="shared" ca="1" si="2"/>
        <v/>
      </c>
    </row>
    <row r="9" spans="1:4" ht="13.5" thickBot="1" x14ac:dyDescent="0.25">
      <c r="A9" s="106" t="str">
        <f ca="1">IF(ISERROR(Traitement!O9)," - ",Traitement!O9)</f>
        <v xml:space="preserve"> - </v>
      </c>
      <c r="B9" s="109" t="str">
        <f t="shared" ca="1" si="0"/>
        <v/>
      </c>
      <c r="C9" s="114" t="str">
        <f t="shared" ca="1" si="1"/>
        <v/>
      </c>
      <c r="D9" s="115" t="str">
        <f t="shared" ca="1" si="2"/>
        <v/>
      </c>
    </row>
    <row r="10" spans="1:4" ht="13.5" thickBot="1" x14ac:dyDescent="0.25">
      <c r="A10" s="106" t="str">
        <f ca="1">IF(ISERROR(Traitement!O10)," - ",Traitement!O10)</f>
        <v xml:space="preserve"> - </v>
      </c>
      <c r="B10" s="109" t="str">
        <f t="shared" ca="1" si="0"/>
        <v/>
      </c>
      <c r="C10" s="114" t="str">
        <f t="shared" ca="1" si="1"/>
        <v/>
      </c>
      <c r="D10" s="115" t="str">
        <f t="shared" ca="1" si="2"/>
        <v/>
      </c>
    </row>
    <row r="11" spans="1:4" ht="13.5" thickBot="1" x14ac:dyDescent="0.25">
      <c r="A11" s="106" t="str">
        <f ca="1">IF(ISERROR(Traitement!O11)," - ",Traitement!O11)</f>
        <v xml:space="preserve"> - </v>
      </c>
      <c r="B11" s="109" t="str">
        <f t="shared" ca="1" si="0"/>
        <v/>
      </c>
      <c r="C11" s="114" t="str">
        <f t="shared" ca="1" si="1"/>
        <v/>
      </c>
      <c r="D11" s="115" t="str">
        <f t="shared" ca="1" si="2"/>
        <v/>
      </c>
    </row>
    <row r="12" spans="1:4" ht="13.5" thickBot="1" x14ac:dyDescent="0.25">
      <c r="A12" s="106" t="str">
        <f ca="1">IF(ISERROR(Traitement!O12)," - ",Traitement!O12)</f>
        <v xml:space="preserve"> - </v>
      </c>
      <c r="B12" s="109" t="str">
        <f t="shared" ca="1" si="0"/>
        <v/>
      </c>
      <c r="C12" s="114" t="str">
        <f t="shared" ca="1" si="1"/>
        <v/>
      </c>
      <c r="D12" s="115" t="str">
        <f t="shared" ca="1" si="2"/>
        <v/>
      </c>
    </row>
    <row r="13" spans="1:4" ht="13.5" thickBot="1" x14ac:dyDescent="0.25">
      <c r="A13" s="106" t="str">
        <f ca="1">IF(ISERROR(Traitement!O13)," - ",Traitement!O13)</f>
        <v xml:space="preserve"> - </v>
      </c>
      <c r="B13" s="109" t="str">
        <f t="shared" ca="1" si="0"/>
        <v/>
      </c>
      <c r="C13" s="114" t="str">
        <f t="shared" ca="1" si="1"/>
        <v/>
      </c>
      <c r="D13" s="115" t="str">
        <f t="shared" ca="1" si="2"/>
        <v/>
      </c>
    </row>
    <row r="14" spans="1:4" ht="13.5" thickBot="1" x14ac:dyDescent="0.25">
      <c r="A14" s="106" t="str">
        <f ca="1">IF(ISERROR(Traitement!O14)," - ",Traitement!O14)</f>
        <v xml:space="preserve"> - </v>
      </c>
      <c r="B14" s="109" t="str">
        <f t="shared" ca="1" si="0"/>
        <v/>
      </c>
      <c r="C14" s="114" t="str">
        <f t="shared" ca="1" si="1"/>
        <v/>
      </c>
      <c r="D14" s="115" t="str">
        <f t="shared" ca="1" si="2"/>
        <v/>
      </c>
    </row>
    <row r="15" spans="1:4" ht="13.5" thickBot="1" x14ac:dyDescent="0.25">
      <c r="A15" s="106" t="str">
        <f ca="1">IF(ISERROR(Traitement!O15)," - ",Traitement!O15)</f>
        <v xml:space="preserve"> - </v>
      </c>
      <c r="B15" s="109" t="str">
        <f t="shared" ca="1" si="0"/>
        <v/>
      </c>
      <c r="C15" s="114" t="str">
        <f t="shared" ca="1" si="1"/>
        <v/>
      </c>
      <c r="D15" s="115" t="str">
        <f t="shared" ca="1" si="2"/>
        <v/>
      </c>
    </row>
    <row r="16" spans="1:4" ht="13.5" thickBot="1" x14ac:dyDescent="0.25">
      <c r="A16" s="106" t="str">
        <f ca="1">IF(ISERROR(Traitement!O16)," - ",Traitement!O16)</f>
        <v xml:space="preserve"> - </v>
      </c>
      <c r="B16" s="109" t="str">
        <f t="shared" ca="1" si="0"/>
        <v/>
      </c>
      <c r="C16" s="114" t="str">
        <f t="shared" ca="1" si="1"/>
        <v/>
      </c>
      <c r="D16" s="115" t="str">
        <f t="shared" ca="1" si="2"/>
        <v/>
      </c>
    </row>
    <row r="17" spans="1:4" ht="13.5" thickBot="1" x14ac:dyDescent="0.25">
      <c r="A17" s="106" t="str">
        <f ca="1">IF(ISERROR(Traitement!O17)," - ",Traitement!O17)</f>
        <v xml:space="preserve"> - </v>
      </c>
      <c r="B17" s="109" t="str">
        <f t="shared" ca="1" si="0"/>
        <v/>
      </c>
      <c r="C17" s="114" t="str">
        <f t="shared" ca="1" si="1"/>
        <v/>
      </c>
      <c r="D17" s="115" t="str">
        <f t="shared" ca="1" si="2"/>
        <v/>
      </c>
    </row>
    <row r="18" spans="1:4" ht="13.5" thickBot="1" x14ac:dyDescent="0.25">
      <c r="A18" s="106" t="str">
        <f ca="1">IF(ISERROR(Traitement!O18)," - ",Traitement!O18)</f>
        <v xml:space="preserve"> - </v>
      </c>
      <c r="B18" s="109" t="str">
        <f t="shared" ca="1" si="0"/>
        <v/>
      </c>
      <c r="C18" s="114" t="str">
        <f t="shared" ca="1" si="1"/>
        <v/>
      </c>
      <c r="D18" s="115" t="str">
        <f t="shared" ca="1" si="2"/>
        <v/>
      </c>
    </row>
    <row r="19" spans="1:4" ht="13.5" thickBot="1" x14ac:dyDescent="0.25">
      <c r="A19" s="106" t="str">
        <f ca="1">IF(ISERROR(Traitement!O19)," - ",Traitement!O19)</f>
        <v xml:space="preserve"> - </v>
      </c>
      <c r="B19" s="109" t="str">
        <f t="shared" ca="1" si="0"/>
        <v/>
      </c>
      <c r="C19" s="114" t="str">
        <f t="shared" ca="1" si="1"/>
        <v/>
      </c>
      <c r="D19" s="115" t="str">
        <f t="shared" ca="1" si="2"/>
        <v/>
      </c>
    </row>
    <row r="20" spans="1:4" ht="13.5" thickBot="1" x14ac:dyDescent="0.25">
      <c r="A20" s="106" t="str">
        <f ca="1">IF(ISERROR(Traitement!O20)," - ",Traitement!O20)</f>
        <v xml:space="preserve"> - </v>
      </c>
      <c r="B20" s="109" t="str">
        <f t="shared" ca="1" si="0"/>
        <v/>
      </c>
      <c r="C20" s="114" t="str">
        <f t="shared" ca="1" si="1"/>
        <v/>
      </c>
      <c r="D20" s="115" t="str">
        <f t="shared" ca="1" si="2"/>
        <v/>
      </c>
    </row>
    <row r="21" spans="1:4" ht="13.5" thickBot="1" x14ac:dyDescent="0.25">
      <c r="A21" s="106" t="str">
        <f ca="1">IF(ISERROR(Traitement!O21)," - ",Traitement!O21)</f>
        <v xml:space="preserve"> - </v>
      </c>
      <c r="B21" s="109" t="str">
        <f t="shared" ca="1" si="0"/>
        <v/>
      </c>
      <c r="C21" s="114" t="str">
        <f t="shared" ca="1" si="1"/>
        <v/>
      </c>
      <c r="D21" s="115" t="str">
        <f t="shared" ca="1" si="2"/>
        <v/>
      </c>
    </row>
    <row r="22" spans="1:4" ht="13.5" thickBot="1" x14ac:dyDescent="0.25">
      <c r="A22" s="106" t="str">
        <f ca="1">IF(ISERROR(Traitement!O22)," - ",Traitement!O22)</f>
        <v xml:space="preserve"> - </v>
      </c>
      <c r="B22" s="109" t="str">
        <f t="shared" ca="1" si="0"/>
        <v/>
      </c>
      <c r="C22" s="114" t="str">
        <f t="shared" ca="1" si="1"/>
        <v/>
      </c>
      <c r="D22" s="115" t="str">
        <f t="shared" ca="1" si="2"/>
        <v/>
      </c>
    </row>
    <row r="23" spans="1:4" ht="13.5" thickBot="1" x14ac:dyDescent="0.25">
      <c r="A23" s="106" t="str">
        <f ca="1">IF(ISERROR(Traitement!O23)," - ",Traitement!O23)</f>
        <v xml:space="preserve"> - </v>
      </c>
      <c r="B23" s="109" t="str">
        <f t="shared" ca="1" si="0"/>
        <v/>
      </c>
      <c r="C23" s="114" t="str">
        <f t="shared" ca="1" si="1"/>
        <v/>
      </c>
      <c r="D23" s="115" t="str">
        <f t="shared" ca="1" si="2"/>
        <v/>
      </c>
    </row>
    <row r="24" spans="1:4" ht="13.5" thickBot="1" x14ac:dyDescent="0.25">
      <c r="A24" s="106" t="str">
        <f ca="1">IF(ISERROR(Traitement!O24)," - ",Traitement!O24)</f>
        <v xml:space="preserve"> - </v>
      </c>
      <c r="B24" s="109" t="str">
        <f t="shared" ca="1" si="0"/>
        <v/>
      </c>
      <c r="C24" s="114" t="str">
        <f t="shared" ca="1" si="1"/>
        <v/>
      </c>
      <c r="D24" s="115" t="str">
        <f t="shared" ca="1" si="2"/>
        <v/>
      </c>
    </row>
    <row r="25" spans="1:4" ht="13.5" thickBot="1" x14ac:dyDescent="0.25">
      <c r="A25" s="106" t="str">
        <f ca="1">IF(ISERROR(Traitement!O25)," - ",Traitement!O25)</f>
        <v xml:space="preserve"> - </v>
      </c>
      <c r="B25" s="109" t="str">
        <f t="shared" ca="1" si="0"/>
        <v/>
      </c>
      <c r="C25" s="114" t="str">
        <f t="shared" ca="1" si="1"/>
        <v/>
      </c>
      <c r="D25" s="115" t="str">
        <f t="shared" ca="1" si="2"/>
        <v/>
      </c>
    </row>
    <row r="26" spans="1:4" ht="13.5" thickBot="1" x14ac:dyDescent="0.25">
      <c r="A26" s="106" t="str">
        <f ca="1">IF(ISERROR(Traitement!O26)," - ",Traitement!O26)</f>
        <v xml:space="preserve"> - </v>
      </c>
      <c r="B26" s="109" t="str">
        <f t="shared" ca="1" si="0"/>
        <v/>
      </c>
      <c r="C26" s="114" t="str">
        <f t="shared" ca="1" si="1"/>
        <v/>
      </c>
      <c r="D26" s="115" t="str">
        <f t="shared" ca="1" si="2"/>
        <v/>
      </c>
    </row>
    <row r="27" spans="1:4" ht="13.5" thickBot="1" x14ac:dyDescent="0.25">
      <c r="A27" s="106" t="str">
        <f ca="1">IF(ISERROR(Traitement!O27)," - ",Traitement!O27)</f>
        <v xml:space="preserve"> - </v>
      </c>
      <c r="B27" s="109" t="str">
        <f t="shared" ca="1" si="0"/>
        <v/>
      </c>
      <c r="C27" s="114" t="str">
        <f t="shared" ca="1" si="1"/>
        <v/>
      </c>
      <c r="D27" s="115" t="str">
        <f t="shared" ca="1" si="2"/>
        <v/>
      </c>
    </row>
    <row r="28" spans="1:4" ht="13.5" thickBot="1" x14ac:dyDescent="0.25">
      <c r="A28" s="106" t="str">
        <f ca="1">IF(ISERROR(Traitement!O28)," - ",Traitement!O28)</f>
        <v xml:space="preserve"> - </v>
      </c>
      <c r="B28" s="109" t="str">
        <f t="shared" ca="1" si="0"/>
        <v/>
      </c>
      <c r="C28" s="114" t="str">
        <f t="shared" ca="1" si="1"/>
        <v/>
      </c>
      <c r="D28" s="115" t="str">
        <f t="shared" ca="1" si="2"/>
        <v/>
      </c>
    </row>
    <row r="29" spans="1:4" ht="13.5" thickBot="1" x14ac:dyDescent="0.25">
      <c r="A29" s="106" t="str">
        <f ca="1">IF(ISERROR(Traitement!O29)," - ",Traitement!O29)</f>
        <v xml:space="preserve"> - </v>
      </c>
      <c r="B29" s="109" t="str">
        <f t="shared" ca="1" si="0"/>
        <v/>
      </c>
      <c r="C29" s="114" t="str">
        <f t="shared" ca="1" si="1"/>
        <v/>
      </c>
      <c r="D29" s="115" t="str">
        <f t="shared" ca="1" si="2"/>
        <v/>
      </c>
    </row>
    <row r="30" spans="1:4" ht="13.5" thickBot="1" x14ac:dyDescent="0.25">
      <c r="A30" s="106" t="str">
        <f ca="1">IF(ISERROR(Traitement!O30)," - ",Traitement!O30)</f>
        <v xml:space="preserve"> - </v>
      </c>
      <c r="B30" s="109" t="str">
        <f t="shared" ca="1" si="0"/>
        <v/>
      </c>
      <c r="C30" s="114" t="str">
        <f t="shared" ca="1" si="1"/>
        <v/>
      </c>
      <c r="D30" s="115" t="str">
        <f t="shared" ca="1" si="2"/>
        <v/>
      </c>
    </row>
    <row r="31" spans="1:4" ht="13.5" thickBot="1" x14ac:dyDescent="0.25">
      <c r="A31" s="106" t="str">
        <f ca="1">IF(ISERROR(Traitement!O31)," - ",Traitement!O31)</f>
        <v xml:space="preserve"> - </v>
      </c>
      <c r="B31" s="109" t="str">
        <f t="shared" ca="1" si="0"/>
        <v/>
      </c>
      <c r="C31" s="114" t="str">
        <f t="shared" ca="1" si="1"/>
        <v/>
      </c>
      <c r="D31" s="115" t="str">
        <f t="shared" ca="1" si="2"/>
        <v/>
      </c>
    </row>
    <row r="32" spans="1:4" ht="13.5" thickBot="1" x14ac:dyDescent="0.25">
      <c r="A32" s="106" t="str">
        <f ca="1">IF(ISERROR(Traitement!O32)," - ",Traitement!O32)</f>
        <v xml:space="preserve"> - </v>
      </c>
      <c r="B32" s="109" t="str">
        <f t="shared" ca="1" si="0"/>
        <v/>
      </c>
      <c r="C32" s="114" t="str">
        <f t="shared" ca="1" si="1"/>
        <v/>
      </c>
      <c r="D32" s="115" t="str">
        <f t="shared" ca="1" si="2"/>
        <v/>
      </c>
    </row>
    <row r="33" spans="1:4" ht="13.5" thickBot="1" x14ac:dyDescent="0.25">
      <c r="A33" s="106" t="str">
        <f ca="1">IF(ISERROR(Traitement!O33)," - ",Traitement!O33)</f>
        <v xml:space="preserve"> - </v>
      </c>
      <c r="B33" s="109" t="str">
        <f t="shared" ca="1" si="0"/>
        <v/>
      </c>
      <c r="C33" s="114" t="str">
        <f t="shared" ca="1" si="1"/>
        <v/>
      </c>
      <c r="D33" s="115" t="str">
        <f t="shared" ca="1" si="2"/>
        <v/>
      </c>
    </row>
    <row r="34" spans="1:4" ht="13.5" thickBot="1" x14ac:dyDescent="0.25">
      <c r="A34" s="106" t="str">
        <f ca="1">IF(ISERROR(Traitement!O34)," - ",Traitement!O34)</f>
        <v xml:space="preserve"> - </v>
      </c>
      <c r="B34" s="109" t="str">
        <f t="shared" ca="1" si="0"/>
        <v/>
      </c>
      <c r="C34" s="114" t="str">
        <f t="shared" ca="1" si="1"/>
        <v/>
      </c>
      <c r="D34" s="115" t="str">
        <f t="shared" ca="1" si="2"/>
        <v/>
      </c>
    </row>
    <row r="35" spans="1:4" ht="13.5" thickBot="1" x14ac:dyDescent="0.25">
      <c r="A35" s="106" t="str">
        <f ca="1">IF(ISERROR(Traitement!O35)," - ",Traitement!O35)</f>
        <v xml:space="preserve"> - </v>
      </c>
      <c r="B35" s="109" t="str">
        <f t="shared" ca="1" si="0"/>
        <v/>
      </c>
      <c r="C35" s="114" t="str">
        <f t="shared" ca="1" si="1"/>
        <v/>
      </c>
      <c r="D35" s="115" t="str">
        <f t="shared" ca="1" si="2"/>
        <v/>
      </c>
    </row>
    <row r="36" spans="1:4" ht="13.5" thickBot="1" x14ac:dyDescent="0.25">
      <c r="A36" s="106" t="str">
        <f ca="1">IF(ISERROR(Traitement!O36)," - ",Traitement!O36)</f>
        <v xml:space="preserve"> - </v>
      </c>
      <c r="B36" s="109" t="str">
        <f t="shared" ca="1" si="0"/>
        <v/>
      </c>
      <c r="C36" s="114" t="str">
        <f t="shared" ca="1" si="1"/>
        <v/>
      </c>
      <c r="D36" s="115" t="str">
        <f t="shared" ca="1" si="2"/>
        <v/>
      </c>
    </row>
    <row r="37" spans="1:4" ht="13.5" thickBot="1" x14ac:dyDescent="0.25">
      <c r="A37" s="106" t="str">
        <f ca="1">IF(ISERROR(Traitement!O37)," - ",Traitement!O37)</f>
        <v xml:space="preserve"> - </v>
      </c>
      <c r="B37" s="109" t="str">
        <f t="shared" ca="1" si="0"/>
        <v/>
      </c>
      <c r="C37" s="114" t="str">
        <f t="shared" ca="1" si="1"/>
        <v/>
      </c>
      <c r="D37" s="115" t="str">
        <f t="shared" ca="1" si="2"/>
        <v/>
      </c>
    </row>
    <row r="38" spans="1:4" ht="13.5" thickBot="1" x14ac:dyDescent="0.25">
      <c r="A38" s="106" t="str">
        <f ca="1">IF(ISERROR(Traitement!O38)," - ",Traitement!O38)</f>
        <v xml:space="preserve"> - </v>
      </c>
      <c r="B38" s="109" t="str">
        <f t="shared" ca="1" si="0"/>
        <v/>
      </c>
      <c r="C38" s="114" t="str">
        <f t="shared" ca="1" si="1"/>
        <v/>
      </c>
      <c r="D38" s="115" t="str">
        <f t="shared" ca="1" si="2"/>
        <v/>
      </c>
    </row>
    <row r="39" spans="1:4" ht="13.5" thickBot="1" x14ac:dyDescent="0.25">
      <c r="A39" s="106" t="str">
        <f ca="1">IF(ISERROR(Traitement!O39)," - ",Traitement!O39)</f>
        <v xml:space="preserve"> - </v>
      </c>
      <c r="B39" s="109" t="str">
        <f t="shared" ca="1" si="0"/>
        <v/>
      </c>
      <c r="C39" s="114" t="str">
        <f t="shared" ca="1" si="1"/>
        <v/>
      </c>
      <c r="D39" s="115" t="str">
        <f t="shared" ca="1" si="2"/>
        <v/>
      </c>
    </row>
    <row r="40" spans="1:4" ht="13.5" thickBot="1" x14ac:dyDescent="0.25">
      <c r="A40" s="106" t="str">
        <f ca="1">IF(ISERROR(Traitement!O40)," - ",Traitement!O40)</f>
        <v xml:space="preserve"> - </v>
      </c>
      <c r="B40" s="109" t="str">
        <f t="shared" ca="1" si="0"/>
        <v/>
      </c>
      <c r="C40" s="114" t="str">
        <f t="shared" ca="1" si="1"/>
        <v/>
      </c>
      <c r="D40" s="115" t="str">
        <f t="shared" ca="1" si="2"/>
        <v/>
      </c>
    </row>
    <row r="41" spans="1:4" ht="13.5" thickBot="1" x14ac:dyDescent="0.25">
      <c r="A41" s="106" t="str">
        <f ca="1">IF(ISERROR(Traitement!O41)," - ",Traitement!O41)</f>
        <v xml:space="preserve"> - </v>
      </c>
      <c r="B41" s="109" t="str">
        <f t="shared" ca="1" si="0"/>
        <v/>
      </c>
      <c r="C41" s="114" t="str">
        <f t="shared" ca="1" si="1"/>
        <v/>
      </c>
      <c r="D41" s="115" t="str">
        <f t="shared" ca="1" si="2"/>
        <v/>
      </c>
    </row>
    <row r="42" spans="1:4" ht="13.5" thickBot="1" x14ac:dyDescent="0.25">
      <c r="A42" s="106" t="str">
        <f ca="1">IF(ISERROR(Traitement!O42)," - ",Traitement!O42)</f>
        <v xml:space="preserve"> - </v>
      </c>
      <c r="B42" s="109" t="str">
        <f t="shared" ca="1" si="0"/>
        <v/>
      </c>
      <c r="C42" s="114" t="str">
        <f t="shared" ca="1" si="1"/>
        <v/>
      </c>
      <c r="D42" s="115" t="str">
        <f t="shared" ca="1" si="2"/>
        <v/>
      </c>
    </row>
    <row r="43" spans="1:4" ht="13.5" thickBot="1" x14ac:dyDescent="0.25">
      <c r="A43" s="106" t="str">
        <f ca="1">IF(ISERROR(Traitement!O43)," - ",Traitement!O43)</f>
        <v xml:space="preserve"> - </v>
      </c>
      <c r="B43" s="109" t="str">
        <f t="shared" ca="1" si="0"/>
        <v/>
      </c>
      <c r="C43" s="114" t="str">
        <f t="shared" ca="1" si="1"/>
        <v/>
      </c>
      <c r="D43" s="115" t="str">
        <f t="shared" ca="1" si="2"/>
        <v/>
      </c>
    </row>
    <row r="44" spans="1:4" ht="13.5" thickBot="1" x14ac:dyDescent="0.25">
      <c r="A44" s="106" t="str">
        <f ca="1">IF(ISERROR(Traitement!O44)," - ",Traitement!O44)</f>
        <v xml:space="preserve"> - </v>
      </c>
      <c r="B44" s="109" t="str">
        <f t="shared" ca="1" si="0"/>
        <v/>
      </c>
      <c r="C44" s="114" t="str">
        <f t="shared" ca="1" si="1"/>
        <v/>
      </c>
      <c r="D44" s="115" t="str">
        <f t="shared" ca="1" si="2"/>
        <v/>
      </c>
    </row>
    <row r="45" spans="1:4" ht="13.5" thickBot="1" x14ac:dyDescent="0.25">
      <c r="A45" s="106" t="str">
        <f ca="1">IF(ISERROR(Traitement!O45)," - ",Traitement!O45)</f>
        <v xml:space="preserve"> - </v>
      </c>
      <c r="B45" s="109" t="str">
        <f t="shared" ca="1" si="0"/>
        <v/>
      </c>
      <c r="C45" s="114" t="str">
        <f t="shared" ca="1" si="1"/>
        <v/>
      </c>
      <c r="D45" s="115" t="str">
        <f t="shared" ca="1" si="2"/>
        <v/>
      </c>
    </row>
    <row r="46" spans="1:4" ht="13.5" thickBot="1" x14ac:dyDescent="0.25">
      <c r="A46" s="106" t="str">
        <f ca="1">IF(ISERROR(Traitement!O46)," - ",Traitement!O46)</f>
        <v xml:space="preserve"> - </v>
      </c>
      <c r="B46" s="109" t="str">
        <f t="shared" ca="1" si="0"/>
        <v/>
      </c>
      <c r="C46" s="114" t="str">
        <f t="shared" ca="1" si="1"/>
        <v/>
      </c>
      <c r="D46" s="115" t="str">
        <f t="shared" ca="1" si="2"/>
        <v/>
      </c>
    </row>
    <row r="47" spans="1:4" ht="13.5" thickBot="1" x14ac:dyDescent="0.25">
      <c r="A47" s="106" t="str">
        <f ca="1">IF(ISERROR(Traitement!O47)," - ",Traitement!O47)</f>
        <v xml:space="preserve"> - </v>
      </c>
      <c r="B47" s="109" t="str">
        <f t="shared" ca="1" si="0"/>
        <v/>
      </c>
      <c r="C47" s="114" t="str">
        <f t="shared" ca="1" si="1"/>
        <v/>
      </c>
      <c r="D47" s="115" t="str">
        <f t="shared" ca="1" si="2"/>
        <v/>
      </c>
    </row>
    <row r="48" spans="1:4" ht="13.5" thickBot="1" x14ac:dyDescent="0.25">
      <c r="A48" s="106" t="str">
        <f ca="1">IF(ISERROR(Traitement!O48)," - ",Traitement!O48)</f>
        <v xml:space="preserve"> - </v>
      </c>
      <c r="B48" s="109" t="str">
        <f t="shared" ca="1" si="0"/>
        <v/>
      </c>
      <c r="C48" s="114" t="str">
        <f t="shared" ca="1" si="1"/>
        <v/>
      </c>
      <c r="D48" s="115" t="str">
        <f t="shared" ca="1" si="2"/>
        <v/>
      </c>
    </row>
    <row r="49" spans="1:4" ht="13.5" thickBot="1" x14ac:dyDescent="0.25">
      <c r="A49" s="106" t="str">
        <f ca="1">IF(ISERROR(Traitement!O49)," - ",Traitement!O49)</f>
        <v xml:space="preserve"> - </v>
      </c>
      <c r="B49" s="109" t="str">
        <f t="shared" ca="1" si="0"/>
        <v/>
      </c>
      <c r="C49" s="114" t="str">
        <f t="shared" ca="1" si="1"/>
        <v/>
      </c>
      <c r="D49" s="115" t="str">
        <f t="shared" ca="1" si="2"/>
        <v/>
      </c>
    </row>
    <row r="50" spans="1:4" ht="13.5" thickBot="1" x14ac:dyDescent="0.25">
      <c r="A50" s="106" t="str">
        <f ca="1">IF(ISERROR(Traitement!O50)," - ",Traitement!O50)</f>
        <v xml:space="preserve"> - </v>
      </c>
      <c r="B50" s="111" t="str">
        <f t="shared" ca="1" si="0"/>
        <v/>
      </c>
      <c r="C50" s="116" t="str">
        <f t="shared" ca="1" si="1"/>
        <v/>
      </c>
      <c r="D50" s="117" t="str">
        <f t="shared" ca="1" si="2"/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workbookViewId="0">
      <selection activeCell="O4" sqref="O4"/>
    </sheetView>
  </sheetViews>
  <sheetFormatPr baseColWidth="10" defaultRowHeight="12.75" x14ac:dyDescent="0.2"/>
  <cols>
    <col min="2" max="2" width="22.85546875" bestFit="1" customWidth="1"/>
    <col min="3" max="3" width="13.5703125" bestFit="1" customWidth="1"/>
    <col min="4" max="4" width="18.42578125" bestFit="1" customWidth="1"/>
    <col min="7" max="7" width="21.5703125" bestFit="1" customWidth="1"/>
    <col min="10" max="11" width="19.85546875" bestFit="1" customWidth="1"/>
    <col min="12" max="12" width="6.140625" customWidth="1"/>
    <col min="13" max="13" width="7.28515625" customWidth="1"/>
    <col min="14" max="15" width="22.85546875" bestFit="1" customWidth="1"/>
  </cols>
  <sheetData>
    <row r="1" spans="1:15" x14ac:dyDescent="0.2">
      <c r="A1">
        <f>'Total complet'!A1</f>
        <v>0</v>
      </c>
      <c r="B1" s="97" t="str">
        <f>'Total complet'!B1</f>
        <v>Nom et Prénom</v>
      </c>
      <c r="C1" s="97" t="str">
        <f>'Total complet'!C1</f>
        <v>Leçons donnés</v>
      </c>
      <c r="D1" s="97" t="str">
        <f>'Total complet'!D1</f>
        <v>Leçons à compenser</v>
      </c>
      <c r="E1" s="97" t="str">
        <f>'Total complet'!E1</f>
        <v>Total</v>
      </c>
      <c r="F1" s="97"/>
      <c r="G1" s="97" t="str">
        <f>'Total complet'!G1</f>
        <v>Total des leçons à payer</v>
      </c>
      <c r="H1" s="97">
        <f>'Total complet'!H1</f>
        <v>13</v>
      </c>
      <c r="I1" s="97"/>
    </row>
    <row r="2" spans="1:15" ht="13.5" thickBot="1" x14ac:dyDescent="0.25">
      <c r="A2" s="97"/>
      <c r="B2" s="97"/>
      <c r="C2" s="97"/>
      <c r="D2" s="97"/>
      <c r="E2" s="97"/>
      <c r="F2" s="97"/>
      <c r="G2" s="97" t="str">
        <f>'Total complet'!G2</f>
        <v>Total des leçons à récupérer</v>
      </c>
      <c r="H2" s="97">
        <f>'Total complet'!H2</f>
        <v>13</v>
      </c>
    </row>
    <row r="3" spans="1:15" ht="13.5" thickBot="1" x14ac:dyDescent="0.25">
      <c r="A3" s="97"/>
      <c r="B3" s="97"/>
      <c r="C3" s="97"/>
      <c r="D3" s="97"/>
      <c r="E3" s="97"/>
      <c r="F3" s="97"/>
      <c r="G3" s="97" t="str">
        <f>'Total complet'!G3</f>
        <v>Total positif/négatif</v>
      </c>
      <c r="H3" s="97">
        <f>'Total complet'!H3</f>
        <v>0</v>
      </c>
      <c r="J3" s="130" t="s">
        <v>52</v>
      </c>
      <c r="K3" s="131"/>
      <c r="N3" s="130" t="s">
        <v>53</v>
      </c>
      <c r="O3" s="131"/>
    </row>
    <row r="4" spans="1:15" x14ac:dyDescent="0.2">
      <c r="A4" s="97">
        <f>'Total complet'!A4</f>
        <v>1</v>
      </c>
      <c r="B4" s="97" t="str">
        <f>'Total complet'!B4</f>
        <v>Dassin Joe - 51597</v>
      </c>
      <c r="C4" s="97">
        <f>'Total complet'!C4</f>
        <v>3</v>
      </c>
      <c r="D4" s="97">
        <f>'Total complet'!D4</f>
        <v>4</v>
      </c>
      <c r="E4" s="97">
        <f>'Total complet'!E4</f>
        <v>-1</v>
      </c>
      <c r="F4" s="97"/>
      <c r="G4" s="97"/>
      <c r="H4" s="97"/>
      <c r="J4" t="str">
        <f ca="1">IF(E4&lt;=0,"",OFFSET(E4,,-3,,))</f>
        <v/>
      </c>
      <c r="K4" t="str">
        <f t="array" aca="1" ref="K4" ca="1">INDEX(nom_1,MATCH(MIN(IF(COUNTIF(K$3:K3,nom_1)=0,IF(nom_1&lt;&gt;"",COUNTIF(nom_1,"&lt;"&amp;nom_1),""))),IF(COUNTIF(K$2:K2,nom_1)=0,IF(nom_1&lt;&gt;"",COUNTIF(nom_1,"&lt;"&amp;nom_1),"")),0))&amp;""</f>
        <v>Adjani Isabelle - 50290</v>
      </c>
      <c r="N4" t="str">
        <f t="shared" ref="N4:N50" ca="1" si="0">IF(E4&gt;=0,"",OFFSET(E4,,-3,,))</f>
        <v>Dassin Joe - 51597</v>
      </c>
      <c r="O4" t="str">
        <f t="array" aca="1" ref="O4" ca="1">INDEX(nom_2,MATCH(MIN(IF(COUNTIF(O$3:O3,nom_2)=0,IF(nom_2&lt;&gt;"",COUNTIF(nom_2,"&lt;"&amp;nom_2),""))),IF(COUNTIF(O$3:O3,nom_2)=0,IF(nom_2&lt;&gt;"",COUNTIF(nom_2,"&lt;"&amp;nom_2),"")),0))&amp;""</f>
        <v>Berger Michel - 25253</v>
      </c>
    </row>
    <row r="5" spans="1:15" x14ac:dyDescent="0.2">
      <c r="A5" s="97">
        <f>'Total complet'!A5</f>
        <v>2</v>
      </c>
      <c r="B5" s="97" t="str">
        <f>'Total complet'!B5</f>
        <v>Berger Michel - 25253</v>
      </c>
      <c r="C5" s="97">
        <f>'Total complet'!C5</f>
        <v>0</v>
      </c>
      <c r="D5" s="97">
        <f>'Total complet'!D5</f>
        <v>6</v>
      </c>
      <c r="E5" s="97">
        <f>'Total complet'!E5</f>
        <v>-6</v>
      </c>
      <c r="F5" s="97"/>
      <c r="G5" s="97"/>
      <c r="H5" s="97"/>
      <c r="J5" s="97" t="str">
        <f t="shared" ref="J5:J50" ca="1" si="1">IF(E5&lt;=0,"",OFFSET(E5,,-3,,))</f>
        <v/>
      </c>
      <c r="K5" s="97" t="e">
        <f t="array" aca="1" ref="K5" ca="1">INDEX(nom_1,MATCH(MIN(IF(COUNTIF(K$3:K4,nom_1)=0,IF(nom_1&lt;&gt;"",COUNTIF(nom_1,"&lt;"&amp;nom_1),""))),IF(COUNTIF(K$2:K3,nom_1)=0,IF(nom_1&lt;&gt;"",COUNTIF(nom_1,"&lt;"&amp;nom_1),"")),0))&amp;""</f>
        <v>#N/A</v>
      </c>
      <c r="N5" s="97" t="str">
        <f t="shared" ca="1" si="0"/>
        <v>Berger Michel - 25253</v>
      </c>
      <c r="O5" s="97" t="str">
        <f t="array" aca="1" ref="O5" ca="1">INDEX(nom_2,MATCH(MIN(IF(COUNTIF(O$3:O4,nom_2)=0,IF(nom_2&lt;&gt;"",COUNTIF(nom_2,"&lt;"&amp;nom_2),""))),IF(COUNTIF(O$3:O4,nom_2)=0,IF(nom_2&lt;&gt;"",COUNTIF(nom_2,"&lt;"&amp;nom_2),"")),0))&amp;""</f>
        <v>Dassin Joe - 51597</v>
      </c>
    </row>
    <row r="6" spans="1:15" x14ac:dyDescent="0.2">
      <c r="A6" s="97">
        <f>'Total complet'!A6</f>
        <v>3</v>
      </c>
      <c r="B6" s="97" t="str">
        <f>'Total complet'!B6</f>
        <v>Gainsbourg Serge - 25096</v>
      </c>
      <c r="C6" s="97">
        <f>'Total complet'!C6</f>
        <v>0</v>
      </c>
      <c r="D6" s="97">
        <f>'Total complet'!D6</f>
        <v>2</v>
      </c>
      <c r="E6" s="97">
        <f>'Total complet'!E6</f>
        <v>-2</v>
      </c>
      <c r="F6" s="97"/>
      <c r="G6" s="97"/>
      <c r="H6" s="97"/>
      <c r="J6" s="97" t="str">
        <f t="shared" ca="1" si="1"/>
        <v/>
      </c>
      <c r="K6" s="97" t="e">
        <f t="array" aca="1" ref="K6" ca="1">INDEX(nom_1,MATCH(MIN(IF(COUNTIF(K$3:K5,nom_1)=0,IF(nom_1&lt;&gt;"",COUNTIF(nom_1,"&lt;"&amp;nom_1),""))),IF(COUNTIF(K$2:K4,nom_1)=0,IF(nom_1&lt;&gt;"",COUNTIF(nom_1,"&lt;"&amp;nom_1),"")),0))&amp;""</f>
        <v>#N/A</v>
      </c>
      <c r="N6" s="97" t="str">
        <f t="shared" ca="1" si="0"/>
        <v>Gainsbourg Serge - 25096</v>
      </c>
      <c r="O6" s="97" t="str">
        <f t="array" aca="1" ref="O6" ca="1">INDEX(nom_2,MATCH(MIN(IF(COUNTIF(O$3:O5,nom_2)=0,IF(nom_2&lt;&gt;"",COUNTIF(nom_2,"&lt;"&amp;nom_2),""))),IF(COUNTIF(O$3:O5,nom_2)=0,IF(nom_2&lt;&gt;"",COUNTIF(nom_2,"&lt;"&amp;nom_2),"")),0))&amp;""</f>
        <v>Gainsbourg Serge - 25096</v>
      </c>
    </row>
    <row r="7" spans="1:15" x14ac:dyDescent="0.2">
      <c r="A7" s="97">
        <f>'Total complet'!A7</f>
        <v>4</v>
      </c>
      <c r="B7" s="97" t="str">
        <f>'Total complet'!B7</f>
        <v>Adjani Isabelle - 50290</v>
      </c>
      <c r="C7" s="97">
        <f>'Total complet'!C7</f>
        <v>10</v>
      </c>
      <c r="D7" s="97">
        <f>'Total complet'!D7</f>
        <v>1</v>
      </c>
      <c r="E7" s="97">
        <f>'Total complet'!E7</f>
        <v>9</v>
      </c>
      <c r="F7" s="97"/>
      <c r="G7" s="97"/>
      <c r="H7" s="97"/>
      <c r="J7" s="97" t="str">
        <f t="shared" ca="1" si="1"/>
        <v>Adjani Isabelle - 50290</v>
      </c>
      <c r="K7" s="97" t="e">
        <f t="array" aca="1" ref="K7" ca="1">INDEX(nom_1,MATCH(MIN(IF(COUNTIF(K$3:K6,nom_1)=0,IF(nom_1&lt;&gt;"",COUNTIF(nom_1,"&lt;"&amp;nom_1),""))),IF(COUNTIF(K$2:K5,nom_1)=0,IF(nom_1&lt;&gt;"",COUNTIF(nom_1,"&lt;"&amp;nom_1),"")),0))&amp;""</f>
        <v>#N/A</v>
      </c>
      <c r="N7" s="97" t="str">
        <f t="shared" ca="1" si="0"/>
        <v/>
      </c>
      <c r="O7" s="97" t="e">
        <f t="array" aca="1" ref="O7" ca="1">INDEX(nom_2,MATCH(MIN(IF(COUNTIF(O$3:O6,nom_2)=0,IF(nom_2&lt;&gt;"",COUNTIF(nom_2,"&lt;"&amp;nom_2),""))),IF(COUNTIF(O$3:O6,nom_2)=0,IF(nom_2&lt;&gt;"",COUNTIF(nom_2,"&lt;"&amp;nom_2),"")),0))&amp;""</f>
        <v>#N/A</v>
      </c>
    </row>
    <row r="8" spans="1:15" x14ac:dyDescent="0.2">
      <c r="A8" s="97">
        <f>'Total complet'!A8</f>
        <v>5</v>
      </c>
      <c r="B8" s="97" t="str">
        <f>'Total complet'!B8</f>
        <v/>
      </c>
      <c r="C8" s="97" t="str">
        <f>'Total complet'!C8</f>
        <v/>
      </c>
      <c r="D8" s="97" t="str">
        <f>'Total complet'!D8</f>
        <v/>
      </c>
      <c r="E8" s="97">
        <f>'Total complet'!E8</f>
        <v>0</v>
      </c>
      <c r="F8" s="97"/>
      <c r="G8" s="97"/>
      <c r="H8" s="97"/>
      <c r="J8" s="97" t="str">
        <f t="shared" ca="1" si="1"/>
        <v/>
      </c>
      <c r="K8" s="97" t="e">
        <f t="array" aca="1" ref="K8" ca="1">INDEX(nom_1,MATCH(MIN(IF(COUNTIF(K$3:K7,nom_1)=0,IF(nom_1&lt;&gt;"",COUNTIF(nom_1,"&lt;"&amp;nom_1),""))),IF(COUNTIF(K$2:K6,nom_1)=0,IF(nom_1&lt;&gt;"",COUNTIF(nom_1,"&lt;"&amp;nom_1),"")),0))&amp;""</f>
        <v>#N/A</v>
      </c>
      <c r="N8" s="97" t="str">
        <f t="shared" ca="1" si="0"/>
        <v/>
      </c>
      <c r="O8" s="97" t="e">
        <f t="array" aca="1" ref="O8" ca="1">INDEX(nom_2,MATCH(MIN(IF(COUNTIF(O$3:O7,nom_2)=0,IF(nom_2&lt;&gt;"",COUNTIF(nom_2,"&lt;"&amp;nom_2),""))),IF(COUNTIF(O$3:O7,nom_2)=0,IF(nom_2&lt;&gt;"",COUNTIF(nom_2,"&lt;"&amp;nom_2),"")),0))&amp;""</f>
        <v>#N/A</v>
      </c>
    </row>
    <row r="9" spans="1:15" x14ac:dyDescent="0.2">
      <c r="A9" s="97">
        <f>'Total complet'!A9</f>
        <v>6</v>
      </c>
      <c r="B9" s="97" t="str">
        <f>'Total complet'!B9</f>
        <v/>
      </c>
      <c r="C9" s="97" t="str">
        <f>'Total complet'!C9</f>
        <v/>
      </c>
      <c r="D9" s="97" t="str">
        <f>'Total complet'!D9</f>
        <v/>
      </c>
      <c r="E9" s="97">
        <f>'Total complet'!E9</f>
        <v>0</v>
      </c>
      <c r="F9" s="97"/>
      <c r="G9" s="97"/>
      <c r="H9" s="97"/>
      <c r="J9" s="97" t="str">
        <f t="shared" ca="1" si="1"/>
        <v/>
      </c>
      <c r="K9" s="97" t="e">
        <f t="array" aca="1" ref="K9" ca="1">INDEX(nom_1,MATCH(MIN(IF(COUNTIF(K$3:K8,nom_1)=0,IF(nom_1&lt;&gt;"",COUNTIF(nom_1,"&lt;"&amp;nom_1),""))),IF(COUNTIF(K$2:K7,nom_1)=0,IF(nom_1&lt;&gt;"",COUNTIF(nom_1,"&lt;"&amp;nom_1),"")),0))&amp;""</f>
        <v>#N/A</v>
      </c>
      <c r="N9" s="97" t="str">
        <f t="shared" ca="1" si="0"/>
        <v/>
      </c>
      <c r="O9" s="97" t="e">
        <f t="array" aca="1" ref="O9" ca="1">INDEX(nom_2,MATCH(MIN(IF(COUNTIF(O$3:O8,nom_2)=0,IF(nom_2&lt;&gt;"",COUNTIF(nom_2,"&lt;"&amp;nom_2),""))),IF(COUNTIF(O$3:O8,nom_2)=0,IF(nom_2&lt;&gt;"",COUNTIF(nom_2,"&lt;"&amp;nom_2),"")),0))&amp;""</f>
        <v>#N/A</v>
      </c>
    </row>
    <row r="10" spans="1:15" x14ac:dyDescent="0.2">
      <c r="A10" s="97">
        <f>'Total complet'!A10</f>
        <v>7</v>
      </c>
      <c r="B10" s="97" t="str">
        <f>'Total complet'!B10</f>
        <v/>
      </c>
      <c r="C10" s="97" t="str">
        <f>'Total complet'!C10</f>
        <v/>
      </c>
      <c r="D10" s="97" t="str">
        <f>'Total complet'!D10</f>
        <v/>
      </c>
      <c r="E10" s="97">
        <f>'Total complet'!E10</f>
        <v>0</v>
      </c>
      <c r="F10" s="97"/>
      <c r="G10" s="97"/>
      <c r="H10" s="97"/>
      <c r="J10" s="97" t="str">
        <f t="shared" ca="1" si="1"/>
        <v/>
      </c>
      <c r="K10" s="97" t="e">
        <f t="array" aca="1" ref="K10" ca="1">INDEX(nom_1,MATCH(MIN(IF(COUNTIF(K$3:K9,nom_1)=0,IF(nom_1&lt;&gt;"",COUNTIF(nom_1,"&lt;"&amp;nom_1),""))),IF(COUNTIF(K$2:K8,nom_1)=0,IF(nom_1&lt;&gt;"",COUNTIF(nom_1,"&lt;"&amp;nom_1),"")),0))&amp;""</f>
        <v>#N/A</v>
      </c>
      <c r="N10" s="97" t="str">
        <f t="shared" ca="1" si="0"/>
        <v/>
      </c>
      <c r="O10" s="97" t="e">
        <f t="array" aca="1" ref="O10" ca="1">INDEX(nom_2,MATCH(MIN(IF(COUNTIF(O$3:O9,nom_2)=0,IF(nom_2&lt;&gt;"",COUNTIF(nom_2,"&lt;"&amp;nom_2),""))),IF(COUNTIF(O$3:O9,nom_2)=0,IF(nom_2&lt;&gt;"",COUNTIF(nom_2,"&lt;"&amp;nom_2),"")),0))&amp;""</f>
        <v>#N/A</v>
      </c>
    </row>
    <row r="11" spans="1:15" x14ac:dyDescent="0.2">
      <c r="A11" s="97">
        <f>'Total complet'!A11</f>
        <v>8</v>
      </c>
      <c r="B11" s="97" t="str">
        <f>'Total complet'!B11</f>
        <v/>
      </c>
      <c r="C11" s="97" t="str">
        <f>'Total complet'!C11</f>
        <v/>
      </c>
      <c r="D11" s="97" t="str">
        <f>'Total complet'!D11</f>
        <v/>
      </c>
      <c r="E11" s="97">
        <f>'Total complet'!E11</f>
        <v>0</v>
      </c>
      <c r="F11" s="97"/>
      <c r="G11" s="97"/>
      <c r="H11" s="97"/>
      <c r="J11" s="97" t="str">
        <f t="shared" ca="1" si="1"/>
        <v/>
      </c>
      <c r="K11" s="97" t="e">
        <f t="array" aca="1" ref="K11" ca="1">INDEX(nom_1,MATCH(MIN(IF(COUNTIF(K$3:K10,nom_1)=0,IF(nom_1&lt;&gt;"",COUNTIF(nom_1,"&lt;"&amp;nom_1),""))),IF(COUNTIF(K$2:K9,nom_1)=0,IF(nom_1&lt;&gt;"",COUNTIF(nom_1,"&lt;"&amp;nom_1),"")),0))&amp;""</f>
        <v>#N/A</v>
      </c>
      <c r="N11" s="97" t="str">
        <f t="shared" ca="1" si="0"/>
        <v/>
      </c>
      <c r="O11" s="97" t="e">
        <f t="array" aca="1" ref="O11" ca="1">INDEX(nom_2,MATCH(MIN(IF(COUNTIF(O$3:O10,nom_2)=0,IF(nom_2&lt;&gt;"",COUNTIF(nom_2,"&lt;"&amp;nom_2),""))),IF(COUNTIF(O$3:O10,nom_2)=0,IF(nom_2&lt;&gt;"",COUNTIF(nom_2,"&lt;"&amp;nom_2),"")),0))&amp;""</f>
        <v>#N/A</v>
      </c>
    </row>
    <row r="12" spans="1:15" x14ac:dyDescent="0.2">
      <c r="A12" s="97">
        <f>'Total complet'!A12</f>
        <v>9</v>
      </c>
      <c r="B12" s="97" t="str">
        <f>'Total complet'!B12</f>
        <v/>
      </c>
      <c r="C12" s="97" t="str">
        <f>'Total complet'!C12</f>
        <v/>
      </c>
      <c r="D12" s="97" t="str">
        <f>'Total complet'!D12</f>
        <v/>
      </c>
      <c r="E12" s="97">
        <f>'Total complet'!E12</f>
        <v>0</v>
      </c>
      <c r="F12" s="97"/>
      <c r="G12" s="97"/>
      <c r="H12" s="97"/>
      <c r="J12" s="97" t="str">
        <f t="shared" ca="1" si="1"/>
        <v/>
      </c>
      <c r="K12" s="97" t="e">
        <f t="array" aca="1" ref="K12" ca="1">INDEX(nom_1,MATCH(MIN(IF(COUNTIF(K$3:K11,nom_1)=0,IF(nom_1&lt;&gt;"",COUNTIF(nom_1,"&lt;"&amp;nom_1),""))),IF(COUNTIF(K$2:K10,nom_1)=0,IF(nom_1&lt;&gt;"",COUNTIF(nom_1,"&lt;"&amp;nom_1),"")),0))&amp;""</f>
        <v>#N/A</v>
      </c>
      <c r="N12" s="97" t="str">
        <f t="shared" ca="1" si="0"/>
        <v/>
      </c>
      <c r="O12" s="97" t="e">
        <f t="array" aca="1" ref="O12" ca="1">INDEX(nom_2,MATCH(MIN(IF(COUNTIF(O$3:O11,nom_2)=0,IF(nom_2&lt;&gt;"",COUNTIF(nom_2,"&lt;"&amp;nom_2),""))),IF(COUNTIF(O$3:O11,nom_2)=0,IF(nom_2&lt;&gt;"",COUNTIF(nom_2,"&lt;"&amp;nom_2),"")),0))&amp;""</f>
        <v>#N/A</v>
      </c>
    </row>
    <row r="13" spans="1:15" x14ac:dyDescent="0.2">
      <c r="A13" s="97">
        <f>'Total complet'!A13</f>
        <v>10</v>
      </c>
      <c r="B13" s="97" t="str">
        <f>'Total complet'!B13</f>
        <v/>
      </c>
      <c r="C13" s="97" t="str">
        <f>'Total complet'!C13</f>
        <v/>
      </c>
      <c r="D13" s="97" t="str">
        <f>'Total complet'!D13</f>
        <v/>
      </c>
      <c r="E13" s="97">
        <f>'Total complet'!E13</f>
        <v>0</v>
      </c>
      <c r="F13" s="97"/>
      <c r="G13" s="97"/>
      <c r="H13" s="97"/>
      <c r="J13" s="97" t="str">
        <f t="shared" ca="1" si="1"/>
        <v/>
      </c>
      <c r="K13" s="97" t="e">
        <f t="array" aca="1" ref="K13" ca="1">INDEX(nom_1,MATCH(MIN(IF(COUNTIF(K$3:K12,nom_1)=0,IF(nom_1&lt;&gt;"",COUNTIF(nom_1,"&lt;"&amp;nom_1),""))),IF(COUNTIF(K$2:K11,nom_1)=0,IF(nom_1&lt;&gt;"",COUNTIF(nom_1,"&lt;"&amp;nom_1),"")),0))&amp;""</f>
        <v>#N/A</v>
      </c>
      <c r="N13" s="97" t="str">
        <f t="shared" ca="1" si="0"/>
        <v/>
      </c>
      <c r="O13" s="97" t="e">
        <f t="array" aca="1" ref="O13" ca="1">INDEX(nom_2,MATCH(MIN(IF(COUNTIF(O$3:O12,nom_2)=0,IF(nom_2&lt;&gt;"",COUNTIF(nom_2,"&lt;"&amp;nom_2),""))),IF(COUNTIF(O$3:O12,nom_2)=0,IF(nom_2&lt;&gt;"",COUNTIF(nom_2,"&lt;"&amp;nom_2),"")),0))&amp;""</f>
        <v>#N/A</v>
      </c>
    </row>
    <row r="14" spans="1:15" x14ac:dyDescent="0.2">
      <c r="A14" s="97">
        <f>'Total complet'!A14</f>
        <v>11</v>
      </c>
      <c r="B14" s="97" t="str">
        <f>'Total complet'!B14</f>
        <v/>
      </c>
      <c r="C14" s="97" t="str">
        <f>'Total complet'!C14</f>
        <v/>
      </c>
      <c r="D14" s="97" t="str">
        <f>'Total complet'!D14</f>
        <v/>
      </c>
      <c r="E14" s="97">
        <f>'Total complet'!E14</f>
        <v>0</v>
      </c>
      <c r="F14" s="97"/>
      <c r="G14" s="97"/>
      <c r="H14" s="97"/>
      <c r="J14" s="97" t="str">
        <f t="shared" ca="1" si="1"/>
        <v/>
      </c>
      <c r="K14" s="97" t="e">
        <f t="array" aca="1" ref="K14" ca="1">INDEX(nom_1,MATCH(MIN(IF(COUNTIF(K$3:K13,nom_1)=0,IF(nom_1&lt;&gt;"",COUNTIF(nom_1,"&lt;"&amp;nom_1),""))),IF(COUNTIF(K$2:K12,nom_1)=0,IF(nom_1&lt;&gt;"",COUNTIF(nom_1,"&lt;"&amp;nom_1),"")),0))&amp;""</f>
        <v>#N/A</v>
      </c>
      <c r="N14" s="97" t="str">
        <f t="shared" ca="1" si="0"/>
        <v/>
      </c>
      <c r="O14" s="97" t="e">
        <f t="array" aca="1" ref="O14" ca="1">INDEX(nom_2,MATCH(MIN(IF(COUNTIF(O$3:O13,nom_2)=0,IF(nom_2&lt;&gt;"",COUNTIF(nom_2,"&lt;"&amp;nom_2),""))),IF(COUNTIF(O$3:O13,nom_2)=0,IF(nom_2&lt;&gt;"",COUNTIF(nom_2,"&lt;"&amp;nom_2),"")),0))&amp;""</f>
        <v>#N/A</v>
      </c>
    </row>
    <row r="15" spans="1:15" x14ac:dyDescent="0.2">
      <c r="A15" s="97">
        <f>'Total complet'!A15</f>
        <v>12</v>
      </c>
      <c r="B15" s="97" t="str">
        <f>'Total complet'!B15</f>
        <v/>
      </c>
      <c r="C15" s="97" t="str">
        <f>'Total complet'!C15</f>
        <v/>
      </c>
      <c r="D15" s="97" t="str">
        <f>'Total complet'!D15</f>
        <v/>
      </c>
      <c r="E15" s="97">
        <f>'Total complet'!E15</f>
        <v>0</v>
      </c>
      <c r="F15" s="97"/>
      <c r="G15" s="97"/>
      <c r="H15" s="97"/>
      <c r="J15" s="97" t="str">
        <f t="shared" ca="1" si="1"/>
        <v/>
      </c>
      <c r="K15" s="97" t="e">
        <f t="array" aca="1" ref="K15" ca="1">INDEX(nom_1,MATCH(MIN(IF(COUNTIF(K$3:K14,nom_1)=0,IF(nom_1&lt;&gt;"",COUNTIF(nom_1,"&lt;"&amp;nom_1),""))),IF(COUNTIF(K$2:K13,nom_1)=0,IF(nom_1&lt;&gt;"",COUNTIF(nom_1,"&lt;"&amp;nom_1),"")),0))&amp;""</f>
        <v>#N/A</v>
      </c>
      <c r="N15" s="97" t="str">
        <f t="shared" ca="1" si="0"/>
        <v/>
      </c>
      <c r="O15" s="97" t="e">
        <f t="array" aca="1" ref="O15" ca="1">INDEX(nom_2,MATCH(MIN(IF(COUNTIF(O$3:O14,nom_2)=0,IF(nom_2&lt;&gt;"",COUNTIF(nom_2,"&lt;"&amp;nom_2),""))),IF(COUNTIF(O$3:O14,nom_2)=0,IF(nom_2&lt;&gt;"",COUNTIF(nom_2,"&lt;"&amp;nom_2),"")),0))&amp;""</f>
        <v>#N/A</v>
      </c>
    </row>
    <row r="16" spans="1:15" x14ac:dyDescent="0.2">
      <c r="A16" s="97">
        <f>'Total complet'!A16</f>
        <v>13</v>
      </c>
      <c r="B16" s="97" t="str">
        <f>'Total complet'!B16</f>
        <v/>
      </c>
      <c r="C16" s="97" t="str">
        <f>'Total complet'!C16</f>
        <v/>
      </c>
      <c r="D16" s="97" t="str">
        <f>'Total complet'!D16</f>
        <v/>
      </c>
      <c r="E16" s="97">
        <f>'Total complet'!E16</f>
        <v>0</v>
      </c>
      <c r="F16" s="97"/>
      <c r="G16" s="97"/>
      <c r="H16" s="97"/>
      <c r="J16" s="97" t="str">
        <f t="shared" ca="1" si="1"/>
        <v/>
      </c>
      <c r="K16" s="97" t="e">
        <f t="array" aca="1" ref="K16" ca="1">INDEX(nom_1,MATCH(MIN(IF(COUNTIF(K$3:K15,nom_1)=0,IF(nom_1&lt;&gt;"",COUNTIF(nom_1,"&lt;"&amp;nom_1),""))),IF(COUNTIF(K$2:K14,nom_1)=0,IF(nom_1&lt;&gt;"",COUNTIF(nom_1,"&lt;"&amp;nom_1),"")),0))&amp;""</f>
        <v>#N/A</v>
      </c>
      <c r="N16" s="97" t="str">
        <f t="shared" ca="1" si="0"/>
        <v/>
      </c>
      <c r="O16" s="97" t="e">
        <f t="array" aca="1" ref="O16" ca="1">INDEX(nom_2,MATCH(MIN(IF(COUNTIF(O$3:O15,nom_2)=0,IF(nom_2&lt;&gt;"",COUNTIF(nom_2,"&lt;"&amp;nom_2),""))),IF(COUNTIF(O$3:O15,nom_2)=0,IF(nom_2&lt;&gt;"",COUNTIF(nom_2,"&lt;"&amp;nom_2),"")),0))&amp;""</f>
        <v>#N/A</v>
      </c>
    </row>
    <row r="17" spans="1:15" x14ac:dyDescent="0.2">
      <c r="A17" s="97">
        <f>'Total complet'!A17</f>
        <v>14</v>
      </c>
      <c r="B17" s="97" t="str">
        <f>'Total complet'!B17</f>
        <v/>
      </c>
      <c r="C17" s="97" t="str">
        <f>'Total complet'!C17</f>
        <v/>
      </c>
      <c r="D17" s="97" t="str">
        <f>'Total complet'!D17</f>
        <v/>
      </c>
      <c r="E17" s="97">
        <f>'Total complet'!E17</f>
        <v>0</v>
      </c>
      <c r="F17" s="97"/>
      <c r="G17" s="97"/>
      <c r="H17" s="97"/>
      <c r="J17" s="97" t="str">
        <f t="shared" ca="1" si="1"/>
        <v/>
      </c>
      <c r="K17" s="97" t="e">
        <f t="array" aca="1" ref="K17" ca="1">INDEX(nom_1,MATCH(MIN(IF(COUNTIF(K$3:K16,nom_1)=0,IF(nom_1&lt;&gt;"",COUNTIF(nom_1,"&lt;"&amp;nom_1),""))),IF(COUNTIF(K$2:K15,nom_1)=0,IF(nom_1&lt;&gt;"",COUNTIF(nom_1,"&lt;"&amp;nom_1),"")),0))&amp;""</f>
        <v>#N/A</v>
      </c>
      <c r="N17" s="97" t="str">
        <f t="shared" ca="1" si="0"/>
        <v/>
      </c>
      <c r="O17" s="97" t="e">
        <f t="array" aca="1" ref="O17" ca="1">INDEX(nom_2,MATCH(MIN(IF(COUNTIF(O$3:O16,nom_2)=0,IF(nom_2&lt;&gt;"",COUNTIF(nom_2,"&lt;"&amp;nom_2),""))),IF(COUNTIF(O$3:O16,nom_2)=0,IF(nom_2&lt;&gt;"",COUNTIF(nom_2,"&lt;"&amp;nom_2),"")),0))&amp;""</f>
        <v>#N/A</v>
      </c>
    </row>
    <row r="18" spans="1:15" x14ac:dyDescent="0.2">
      <c r="A18" s="97">
        <f>'Total complet'!A18</f>
        <v>15</v>
      </c>
      <c r="B18" s="97" t="str">
        <f>'Total complet'!B18</f>
        <v/>
      </c>
      <c r="C18" s="97" t="str">
        <f>'Total complet'!C18</f>
        <v/>
      </c>
      <c r="D18" s="97" t="str">
        <f>'Total complet'!D18</f>
        <v/>
      </c>
      <c r="E18" s="97">
        <f>'Total complet'!E18</f>
        <v>0</v>
      </c>
      <c r="F18" s="97"/>
      <c r="G18" s="97"/>
      <c r="H18" s="97"/>
      <c r="J18" s="97" t="str">
        <f t="shared" ca="1" si="1"/>
        <v/>
      </c>
      <c r="K18" s="97" t="e">
        <f t="array" aca="1" ref="K18" ca="1">INDEX(nom_1,MATCH(MIN(IF(COUNTIF(K$3:K17,nom_1)=0,IF(nom_1&lt;&gt;"",COUNTIF(nom_1,"&lt;"&amp;nom_1),""))),IF(COUNTIF(K$2:K16,nom_1)=0,IF(nom_1&lt;&gt;"",COUNTIF(nom_1,"&lt;"&amp;nom_1),"")),0))&amp;""</f>
        <v>#N/A</v>
      </c>
      <c r="N18" s="97" t="str">
        <f t="shared" ca="1" si="0"/>
        <v/>
      </c>
      <c r="O18" s="97" t="e">
        <f t="array" aca="1" ref="O18" ca="1">INDEX(nom_2,MATCH(MIN(IF(COUNTIF(O$3:O17,nom_2)=0,IF(nom_2&lt;&gt;"",COUNTIF(nom_2,"&lt;"&amp;nom_2),""))),IF(COUNTIF(O$3:O17,nom_2)=0,IF(nom_2&lt;&gt;"",COUNTIF(nom_2,"&lt;"&amp;nom_2),"")),0))&amp;""</f>
        <v>#N/A</v>
      </c>
    </row>
    <row r="19" spans="1:15" x14ac:dyDescent="0.2">
      <c r="A19" s="97">
        <f>'Total complet'!A19</f>
        <v>16</v>
      </c>
      <c r="B19" s="97" t="str">
        <f>'Total complet'!B19</f>
        <v/>
      </c>
      <c r="C19" s="97" t="str">
        <f>'Total complet'!C19</f>
        <v/>
      </c>
      <c r="D19" s="97" t="str">
        <f>'Total complet'!D19</f>
        <v/>
      </c>
      <c r="E19" s="97">
        <f>'Total complet'!E19</f>
        <v>0</v>
      </c>
      <c r="F19" s="97"/>
      <c r="G19" s="97"/>
      <c r="H19" s="97"/>
      <c r="J19" s="97" t="str">
        <f t="shared" ca="1" si="1"/>
        <v/>
      </c>
      <c r="K19" s="97" t="e">
        <f t="array" aca="1" ref="K19" ca="1">INDEX(nom_1,MATCH(MIN(IF(COUNTIF(K$3:K18,nom_1)=0,IF(nom_1&lt;&gt;"",COUNTIF(nom_1,"&lt;"&amp;nom_1),""))),IF(COUNTIF(K$2:K17,nom_1)=0,IF(nom_1&lt;&gt;"",COUNTIF(nom_1,"&lt;"&amp;nom_1),"")),0))&amp;""</f>
        <v>#N/A</v>
      </c>
      <c r="N19" s="97" t="str">
        <f t="shared" ca="1" si="0"/>
        <v/>
      </c>
      <c r="O19" s="97" t="e">
        <f t="array" aca="1" ref="O19" ca="1">INDEX(nom_2,MATCH(MIN(IF(COUNTIF(O$3:O18,nom_2)=0,IF(nom_2&lt;&gt;"",COUNTIF(nom_2,"&lt;"&amp;nom_2),""))),IF(COUNTIF(O$3:O18,nom_2)=0,IF(nom_2&lt;&gt;"",COUNTIF(nom_2,"&lt;"&amp;nom_2),"")),0))&amp;""</f>
        <v>#N/A</v>
      </c>
    </row>
    <row r="20" spans="1:15" x14ac:dyDescent="0.2">
      <c r="A20" s="97">
        <f>'Total complet'!A20</f>
        <v>17</v>
      </c>
      <c r="B20" s="97" t="str">
        <f>'Total complet'!B20</f>
        <v/>
      </c>
      <c r="C20" s="97" t="str">
        <f>'Total complet'!C20</f>
        <v/>
      </c>
      <c r="D20" s="97" t="str">
        <f>'Total complet'!D20</f>
        <v/>
      </c>
      <c r="E20" s="97">
        <f>'Total complet'!E20</f>
        <v>0</v>
      </c>
      <c r="F20" s="97"/>
      <c r="G20" s="97"/>
      <c r="H20" s="97"/>
      <c r="J20" s="97" t="str">
        <f t="shared" ca="1" si="1"/>
        <v/>
      </c>
      <c r="K20" s="97" t="e">
        <f t="array" aca="1" ref="K20" ca="1">INDEX(nom_1,MATCH(MIN(IF(COUNTIF(K$3:K19,nom_1)=0,IF(nom_1&lt;&gt;"",COUNTIF(nom_1,"&lt;"&amp;nom_1),""))),IF(COUNTIF(K$2:K18,nom_1)=0,IF(nom_1&lt;&gt;"",COUNTIF(nom_1,"&lt;"&amp;nom_1),"")),0))&amp;""</f>
        <v>#N/A</v>
      </c>
      <c r="N20" s="97" t="str">
        <f t="shared" ca="1" si="0"/>
        <v/>
      </c>
      <c r="O20" s="97" t="e">
        <f t="array" aca="1" ref="O20" ca="1">INDEX(nom_2,MATCH(MIN(IF(COUNTIF(O$3:O19,nom_2)=0,IF(nom_2&lt;&gt;"",COUNTIF(nom_2,"&lt;"&amp;nom_2),""))),IF(COUNTIF(O$3:O19,nom_2)=0,IF(nom_2&lt;&gt;"",COUNTIF(nom_2,"&lt;"&amp;nom_2),"")),0))&amp;""</f>
        <v>#N/A</v>
      </c>
    </row>
    <row r="21" spans="1:15" x14ac:dyDescent="0.2">
      <c r="A21" s="97">
        <f>'Total complet'!A21</f>
        <v>18</v>
      </c>
      <c r="B21" s="97" t="str">
        <f>'Total complet'!B21</f>
        <v/>
      </c>
      <c r="C21" s="97" t="str">
        <f>'Total complet'!C21</f>
        <v/>
      </c>
      <c r="D21" s="97" t="str">
        <f>'Total complet'!D21</f>
        <v/>
      </c>
      <c r="E21" s="97">
        <f>'Total complet'!E21</f>
        <v>0</v>
      </c>
      <c r="F21" s="97"/>
      <c r="G21" s="97"/>
      <c r="H21" s="97"/>
      <c r="J21" s="97" t="str">
        <f t="shared" ca="1" si="1"/>
        <v/>
      </c>
      <c r="K21" s="97" t="e">
        <f t="array" aca="1" ref="K21" ca="1">INDEX(nom_1,MATCH(MIN(IF(COUNTIF(K$3:K20,nom_1)=0,IF(nom_1&lt;&gt;"",COUNTIF(nom_1,"&lt;"&amp;nom_1),""))),IF(COUNTIF(K$2:K19,nom_1)=0,IF(nom_1&lt;&gt;"",COUNTIF(nom_1,"&lt;"&amp;nom_1),"")),0))&amp;""</f>
        <v>#N/A</v>
      </c>
      <c r="N21" s="97" t="str">
        <f t="shared" ca="1" si="0"/>
        <v/>
      </c>
      <c r="O21" s="97" t="e">
        <f t="array" aca="1" ref="O21" ca="1">INDEX(nom_2,MATCH(MIN(IF(COUNTIF(O$3:O20,nom_2)=0,IF(nom_2&lt;&gt;"",COUNTIF(nom_2,"&lt;"&amp;nom_2),""))),IF(COUNTIF(O$3:O20,nom_2)=0,IF(nom_2&lt;&gt;"",COUNTIF(nom_2,"&lt;"&amp;nom_2),"")),0))&amp;""</f>
        <v>#N/A</v>
      </c>
    </row>
    <row r="22" spans="1:15" x14ac:dyDescent="0.2">
      <c r="A22" s="97">
        <f>'Total complet'!A22</f>
        <v>19</v>
      </c>
      <c r="B22" s="97" t="str">
        <f>'Total complet'!B22</f>
        <v/>
      </c>
      <c r="C22" s="97" t="str">
        <f>'Total complet'!C22</f>
        <v/>
      </c>
      <c r="D22" s="97" t="str">
        <f>'Total complet'!D22</f>
        <v/>
      </c>
      <c r="E22" s="97">
        <f>'Total complet'!E22</f>
        <v>0</v>
      </c>
      <c r="F22" s="97"/>
      <c r="G22" s="97"/>
      <c r="H22" s="97"/>
      <c r="J22" s="97" t="str">
        <f t="shared" ca="1" si="1"/>
        <v/>
      </c>
      <c r="K22" s="97" t="e">
        <f t="array" aca="1" ref="K22" ca="1">INDEX(nom_1,MATCH(MIN(IF(COUNTIF(K$3:K21,nom_1)=0,IF(nom_1&lt;&gt;"",COUNTIF(nom_1,"&lt;"&amp;nom_1),""))),IF(COUNTIF(K$2:K20,nom_1)=0,IF(nom_1&lt;&gt;"",COUNTIF(nom_1,"&lt;"&amp;nom_1),"")),0))&amp;""</f>
        <v>#N/A</v>
      </c>
      <c r="N22" s="97" t="str">
        <f t="shared" ca="1" si="0"/>
        <v/>
      </c>
      <c r="O22" s="97" t="e">
        <f t="array" aca="1" ref="O22" ca="1">INDEX(nom_2,MATCH(MIN(IF(COUNTIF(O$3:O21,nom_2)=0,IF(nom_2&lt;&gt;"",COUNTIF(nom_2,"&lt;"&amp;nom_2),""))),IF(COUNTIF(O$3:O21,nom_2)=0,IF(nom_2&lt;&gt;"",COUNTIF(nom_2,"&lt;"&amp;nom_2),"")),0))&amp;""</f>
        <v>#N/A</v>
      </c>
    </row>
    <row r="23" spans="1:15" x14ac:dyDescent="0.2">
      <c r="A23" s="97">
        <f>'Total complet'!A23</f>
        <v>20</v>
      </c>
      <c r="B23" s="97" t="str">
        <f>'Total complet'!B23</f>
        <v/>
      </c>
      <c r="C23" s="97" t="str">
        <f>'Total complet'!C23</f>
        <v/>
      </c>
      <c r="D23" s="97" t="str">
        <f>'Total complet'!D23</f>
        <v/>
      </c>
      <c r="E23" s="97">
        <f>'Total complet'!E23</f>
        <v>0</v>
      </c>
      <c r="F23" s="97"/>
      <c r="G23" s="97"/>
      <c r="H23" s="97"/>
      <c r="J23" s="97" t="str">
        <f t="shared" ca="1" si="1"/>
        <v/>
      </c>
      <c r="K23" s="97" t="e">
        <f t="array" aca="1" ref="K23" ca="1">INDEX(nom_1,MATCH(MIN(IF(COUNTIF(K$3:K22,nom_1)=0,IF(nom_1&lt;&gt;"",COUNTIF(nom_1,"&lt;"&amp;nom_1),""))),IF(COUNTIF(K$2:K21,nom_1)=0,IF(nom_1&lt;&gt;"",COUNTIF(nom_1,"&lt;"&amp;nom_1),"")),0))&amp;""</f>
        <v>#N/A</v>
      </c>
      <c r="N23" s="97" t="str">
        <f t="shared" ca="1" si="0"/>
        <v/>
      </c>
      <c r="O23" s="97" t="e">
        <f t="array" aca="1" ref="O23" ca="1">INDEX(nom_2,MATCH(MIN(IF(COUNTIF(O$3:O22,nom_2)=0,IF(nom_2&lt;&gt;"",COUNTIF(nom_2,"&lt;"&amp;nom_2),""))),IF(COUNTIF(O$3:O22,nom_2)=0,IF(nom_2&lt;&gt;"",COUNTIF(nom_2,"&lt;"&amp;nom_2),"")),0))&amp;""</f>
        <v>#N/A</v>
      </c>
    </row>
    <row r="24" spans="1:15" x14ac:dyDescent="0.2">
      <c r="A24" s="97">
        <f>'Total complet'!A24</f>
        <v>21</v>
      </c>
      <c r="B24" s="97" t="str">
        <f>'Total complet'!B24</f>
        <v/>
      </c>
      <c r="C24" s="97" t="str">
        <f>'Total complet'!C24</f>
        <v/>
      </c>
      <c r="D24" s="97" t="str">
        <f>'Total complet'!D24</f>
        <v/>
      </c>
      <c r="E24" s="97">
        <f>'Total complet'!E24</f>
        <v>0</v>
      </c>
      <c r="F24" s="97"/>
      <c r="G24" s="97"/>
      <c r="H24" s="97"/>
      <c r="J24" s="97" t="str">
        <f t="shared" ca="1" si="1"/>
        <v/>
      </c>
      <c r="K24" s="97" t="e">
        <f t="array" aca="1" ref="K24" ca="1">INDEX(nom_1,MATCH(MIN(IF(COUNTIF(K$3:K23,nom_1)=0,IF(nom_1&lt;&gt;"",COUNTIF(nom_1,"&lt;"&amp;nom_1),""))),IF(COUNTIF(K$2:K22,nom_1)=0,IF(nom_1&lt;&gt;"",COUNTIF(nom_1,"&lt;"&amp;nom_1),"")),0))&amp;""</f>
        <v>#N/A</v>
      </c>
      <c r="N24" s="97" t="str">
        <f t="shared" ca="1" si="0"/>
        <v/>
      </c>
      <c r="O24" s="97" t="e">
        <f t="array" aca="1" ref="O24" ca="1">INDEX(nom_2,MATCH(MIN(IF(COUNTIF(O$3:O23,nom_2)=0,IF(nom_2&lt;&gt;"",COUNTIF(nom_2,"&lt;"&amp;nom_2),""))),IF(COUNTIF(O$3:O23,nom_2)=0,IF(nom_2&lt;&gt;"",COUNTIF(nom_2,"&lt;"&amp;nom_2),"")),0))&amp;""</f>
        <v>#N/A</v>
      </c>
    </row>
    <row r="25" spans="1:15" x14ac:dyDescent="0.2">
      <c r="A25" s="97">
        <f>'Total complet'!A25</f>
        <v>22</v>
      </c>
      <c r="B25" s="97" t="str">
        <f>'Total complet'!B25</f>
        <v/>
      </c>
      <c r="C25" s="97" t="str">
        <f>'Total complet'!C25</f>
        <v/>
      </c>
      <c r="D25" s="97" t="str">
        <f>'Total complet'!D25</f>
        <v/>
      </c>
      <c r="E25" s="97">
        <f>'Total complet'!E25</f>
        <v>0</v>
      </c>
      <c r="F25" s="97"/>
      <c r="G25" s="97"/>
      <c r="H25" s="97"/>
      <c r="J25" s="97" t="str">
        <f t="shared" ca="1" si="1"/>
        <v/>
      </c>
      <c r="K25" s="97" t="e">
        <f t="array" aca="1" ref="K25" ca="1">INDEX(nom_1,MATCH(MIN(IF(COUNTIF(K$3:K24,nom_1)=0,IF(nom_1&lt;&gt;"",COUNTIF(nom_1,"&lt;"&amp;nom_1),""))),IF(COUNTIF(K$2:K23,nom_1)=0,IF(nom_1&lt;&gt;"",COUNTIF(nom_1,"&lt;"&amp;nom_1),"")),0))&amp;""</f>
        <v>#N/A</v>
      </c>
      <c r="N25" s="97" t="str">
        <f t="shared" ca="1" si="0"/>
        <v/>
      </c>
      <c r="O25" s="97" t="e">
        <f t="array" aca="1" ref="O25" ca="1">INDEX(nom_2,MATCH(MIN(IF(COUNTIF(O$3:O24,nom_2)=0,IF(nom_2&lt;&gt;"",COUNTIF(nom_2,"&lt;"&amp;nom_2),""))),IF(COUNTIF(O$3:O24,nom_2)=0,IF(nom_2&lt;&gt;"",COUNTIF(nom_2,"&lt;"&amp;nom_2),"")),0))&amp;""</f>
        <v>#N/A</v>
      </c>
    </row>
    <row r="26" spans="1:15" x14ac:dyDescent="0.2">
      <c r="A26" s="97">
        <f>'Total complet'!A26</f>
        <v>23</v>
      </c>
      <c r="B26" s="97" t="str">
        <f>'Total complet'!B26</f>
        <v/>
      </c>
      <c r="C26" s="97" t="str">
        <f>'Total complet'!C26</f>
        <v/>
      </c>
      <c r="D26" s="97" t="str">
        <f>'Total complet'!D26</f>
        <v/>
      </c>
      <c r="E26" s="97">
        <f>'Total complet'!E26</f>
        <v>0</v>
      </c>
      <c r="F26" s="97"/>
      <c r="G26" s="97"/>
      <c r="H26" s="97"/>
      <c r="J26" s="97" t="str">
        <f t="shared" ca="1" si="1"/>
        <v/>
      </c>
      <c r="K26" s="97" t="e">
        <f t="array" aca="1" ref="K26" ca="1">INDEX(nom_1,MATCH(MIN(IF(COUNTIF(K$3:K25,nom_1)=0,IF(nom_1&lt;&gt;"",COUNTIF(nom_1,"&lt;"&amp;nom_1),""))),IF(COUNTIF(K$2:K24,nom_1)=0,IF(nom_1&lt;&gt;"",COUNTIF(nom_1,"&lt;"&amp;nom_1),"")),0))&amp;""</f>
        <v>#N/A</v>
      </c>
      <c r="N26" s="97" t="str">
        <f t="shared" ca="1" si="0"/>
        <v/>
      </c>
      <c r="O26" s="97" t="e">
        <f t="array" aca="1" ref="O26" ca="1">INDEX(nom_2,MATCH(MIN(IF(COUNTIF(O$3:O25,nom_2)=0,IF(nom_2&lt;&gt;"",COUNTIF(nom_2,"&lt;"&amp;nom_2),""))),IF(COUNTIF(O$3:O25,nom_2)=0,IF(nom_2&lt;&gt;"",COUNTIF(nom_2,"&lt;"&amp;nom_2),"")),0))&amp;""</f>
        <v>#N/A</v>
      </c>
    </row>
    <row r="27" spans="1:15" x14ac:dyDescent="0.2">
      <c r="A27" s="97">
        <f>'Total complet'!A27</f>
        <v>24</v>
      </c>
      <c r="B27" s="97" t="str">
        <f>'Total complet'!B27</f>
        <v/>
      </c>
      <c r="C27" s="97" t="str">
        <f>'Total complet'!C27</f>
        <v/>
      </c>
      <c r="D27" s="97" t="str">
        <f>'Total complet'!D27</f>
        <v/>
      </c>
      <c r="E27" s="97">
        <f>'Total complet'!E27</f>
        <v>0</v>
      </c>
      <c r="F27" s="97"/>
      <c r="G27" s="97"/>
      <c r="H27" s="97"/>
      <c r="J27" s="97" t="str">
        <f t="shared" ca="1" si="1"/>
        <v/>
      </c>
      <c r="K27" s="97" t="e">
        <f t="array" aca="1" ref="K27" ca="1">INDEX(nom_1,MATCH(MIN(IF(COUNTIF(K$3:K26,nom_1)=0,IF(nom_1&lt;&gt;"",COUNTIF(nom_1,"&lt;"&amp;nom_1),""))),IF(COUNTIF(K$2:K25,nom_1)=0,IF(nom_1&lt;&gt;"",COUNTIF(nom_1,"&lt;"&amp;nom_1),"")),0))&amp;""</f>
        <v>#N/A</v>
      </c>
      <c r="N27" s="97" t="str">
        <f t="shared" ca="1" si="0"/>
        <v/>
      </c>
      <c r="O27" s="97" t="e">
        <f t="array" aca="1" ref="O27" ca="1">INDEX(nom_2,MATCH(MIN(IF(COUNTIF(O$3:O26,nom_2)=0,IF(nom_2&lt;&gt;"",COUNTIF(nom_2,"&lt;"&amp;nom_2),""))),IF(COUNTIF(O$3:O26,nom_2)=0,IF(nom_2&lt;&gt;"",COUNTIF(nom_2,"&lt;"&amp;nom_2),"")),0))&amp;""</f>
        <v>#N/A</v>
      </c>
    </row>
    <row r="28" spans="1:15" x14ac:dyDescent="0.2">
      <c r="A28" s="97">
        <f>'Total complet'!A28</f>
        <v>25</v>
      </c>
      <c r="B28" s="97" t="str">
        <f>'Total complet'!B28</f>
        <v/>
      </c>
      <c r="C28" s="97" t="str">
        <f>'Total complet'!C28</f>
        <v/>
      </c>
      <c r="D28" s="97" t="str">
        <f>'Total complet'!D28</f>
        <v/>
      </c>
      <c r="E28" s="97">
        <f>'Total complet'!E28</f>
        <v>0</v>
      </c>
      <c r="F28" s="97"/>
      <c r="G28" s="97"/>
      <c r="H28" s="97"/>
      <c r="J28" s="97" t="str">
        <f t="shared" ca="1" si="1"/>
        <v/>
      </c>
      <c r="K28" s="97" t="e">
        <f t="array" aca="1" ref="K28" ca="1">INDEX(nom_1,MATCH(MIN(IF(COUNTIF(K$3:K27,nom_1)=0,IF(nom_1&lt;&gt;"",COUNTIF(nom_1,"&lt;"&amp;nom_1),""))),IF(COUNTIF(K$2:K26,nom_1)=0,IF(nom_1&lt;&gt;"",COUNTIF(nom_1,"&lt;"&amp;nom_1),"")),0))&amp;""</f>
        <v>#N/A</v>
      </c>
      <c r="N28" s="97" t="str">
        <f t="shared" ca="1" si="0"/>
        <v/>
      </c>
      <c r="O28" s="97" t="e">
        <f t="array" aca="1" ref="O28" ca="1">INDEX(nom_2,MATCH(MIN(IF(COUNTIF(O$3:O27,nom_2)=0,IF(nom_2&lt;&gt;"",COUNTIF(nom_2,"&lt;"&amp;nom_2),""))),IF(COUNTIF(O$3:O27,nom_2)=0,IF(nom_2&lt;&gt;"",COUNTIF(nom_2,"&lt;"&amp;nom_2),"")),0))&amp;""</f>
        <v>#N/A</v>
      </c>
    </row>
    <row r="29" spans="1:15" x14ac:dyDescent="0.2">
      <c r="A29" s="97">
        <f>'Total complet'!A29</f>
        <v>26</v>
      </c>
      <c r="B29" s="97" t="str">
        <f>'Total complet'!B29</f>
        <v/>
      </c>
      <c r="C29" s="97" t="str">
        <f>'Total complet'!C29</f>
        <v/>
      </c>
      <c r="D29" s="97" t="str">
        <f>'Total complet'!D29</f>
        <v/>
      </c>
      <c r="E29" s="97">
        <f>'Total complet'!E29</f>
        <v>0</v>
      </c>
      <c r="F29" s="97"/>
      <c r="G29" s="97"/>
      <c r="H29" s="97"/>
      <c r="J29" s="97" t="str">
        <f t="shared" ca="1" si="1"/>
        <v/>
      </c>
      <c r="K29" s="97" t="e">
        <f t="array" aca="1" ref="K29" ca="1">INDEX(nom_1,MATCH(MIN(IF(COUNTIF(K$3:K28,nom_1)=0,IF(nom_1&lt;&gt;"",COUNTIF(nom_1,"&lt;"&amp;nom_1),""))),IF(COUNTIF(K$2:K27,nom_1)=0,IF(nom_1&lt;&gt;"",COUNTIF(nom_1,"&lt;"&amp;nom_1),"")),0))&amp;""</f>
        <v>#N/A</v>
      </c>
      <c r="N29" s="97" t="str">
        <f t="shared" ca="1" si="0"/>
        <v/>
      </c>
      <c r="O29" s="97" t="e">
        <f t="array" aca="1" ref="O29" ca="1">INDEX(nom_2,MATCH(MIN(IF(COUNTIF(O$3:O28,nom_2)=0,IF(nom_2&lt;&gt;"",COUNTIF(nom_2,"&lt;"&amp;nom_2),""))),IF(COUNTIF(O$3:O28,nom_2)=0,IF(nom_2&lt;&gt;"",COUNTIF(nom_2,"&lt;"&amp;nom_2),"")),0))&amp;""</f>
        <v>#N/A</v>
      </c>
    </row>
    <row r="30" spans="1:15" x14ac:dyDescent="0.2">
      <c r="A30" s="97">
        <f>'Total complet'!A30</f>
        <v>27</v>
      </c>
      <c r="B30" s="97" t="str">
        <f>'Total complet'!B30</f>
        <v/>
      </c>
      <c r="C30" s="97" t="str">
        <f>'Total complet'!C30</f>
        <v/>
      </c>
      <c r="D30" s="97" t="str">
        <f>'Total complet'!D30</f>
        <v/>
      </c>
      <c r="E30" s="97">
        <f>'Total complet'!E30</f>
        <v>0</v>
      </c>
      <c r="F30" s="97"/>
      <c r="G30" s="97"/>
      <c r="H30" s="97"/>
      <c r="J30" s="97" t="str">
        <f t="shared" ca="1" si="1"/>
        <v/>
      </c>
      <c r="K30" s="97" t="e">
        <f t="array" aca="1" ref="K30" ca="1">INDEX(nom_1,MATCH(MIN(IF(COUNTIF(K$3:K29,nom_1)=0,IF(nom_1&lt;&gt;"",COUNTIF(nom_1,"&lt;"&amp;nom_1),""))),IF(COUNTIF(K$2:K28,nom_1)=0,IF(nom_1&lt;&gt;"",COUNTIF(nom_1,"&lt;"&amp;nom_1),"")),0))&amp;""</f>
        <v>#N/A</v>
      </c>
      <c r="N30" s="97" t="str">
        <f t="shared" ca="1" si="0"/>
        <v/>
      </c>
      <c r="O30" s="97" t="e">
        <f t="array" aca="1" ref="O30" ca="1">INDEX(nom_2,MATCH(MIN(IF(COUNTIF(O$3:O29,nom_2)=0,IF(nom_2&lt;&gt;"",COUNTIF(nom_2,"&lt;"&amp;nom_2),""))),IF(COUNTIF(O$3:O29,nom_2)=0,IF(nom_2&lt;&gt;"",COUNTIF(nom_2,"&lt;"&amp;nom_2),"")),0))&amp;""</f>
        <v>#N/A</v>
      </c>
    </row>
    <row r="31" spans="1:15" x14ac:dyDescent="0.2">
      <c r="A31" s="97">
        <f>'Total complet'!A31</f>
        <v>28</v>
      </c>
      <c r="B31" s="97" t="str">
        <f>'Total complet'!B31</f>
        <v/>
      </c>
      <c r="C31" s="97" t="str">
        <f>'Total complet'!C31</f>
        <v/>
      </c>
      <c r="D31" s="97" t="str">
        <f>'Total complet'!D31</f>
        <v/>
      </c>
      <c r="E31" s="97">
        <f>'Total complet'!E31</f>
        <v>0</v>
      </c>
      <c r="F31" s="97"/>
      <c r="G31" s="97"/>
      <c r="H31" s="97"/>
      <c r="J31" s="97" t="str">
        <f t="shared" ca="1" si="1"/>
        <v/>
      </c>
      <c r="K31" s="97" t="e">
        <f t="array" aca="1" ref="K31" ca="1">INDEX(nom_1,MATCH(MIN(IF(COUNTIF(K$3:K30,nom_1)=0,IF(nom_1&lt;&gt;"",COUNTIF(nom_1,"&lt;"&amp;nom_1),""))),IF(COUNTIF(K$2:K29,nom_1)=0,IF(nom_1&lt;&gt;"",COUNTIF(nom_1,"&lt;"&amp;nom_1),"")),0))&amp;""</f>
        <v>#N/A</v>
      </c>
      <c r="N31" s="97" t="str">
        <f t="shared" ca="1" si="0"/>
        <v/>
      </c>
      <c r="O31" s="97" t="e">
        <f t="array" aca="1" ref="O31" ca="1">INDEX(nom_2,MATCH(MIN(IF(COUNTIF(O$3:O30,nom_2)=0,IF(nom_2&lt;&gt;"",COUNTIF(nom_2,"&lt;"&amp;nom_2),""))),IF(COUNTIF(O$3:O30,nom_2)=0,IF(nom_2&lt;&gt;"",COUNTIF(nom_2,"&lt;"&amp;nom_2),"")),0))&amp;""</f>
        <v>#N/A</v>
      </c>
    </row>
    <row r="32" spans="1:15" x14ac:dyDescent="0.2">
      <c r="A32" s="97">
        <f>'Total complet'!A32</f>
        <v>29</v>
      </c>
      <c r="B32" s="97" t="str">
        <f>'Total complet'!B32</f>
        <v/>
      </c>
      <c r="C32" s="97" t="str">
        <f>'Total complet'!C32</f>
        <v/>
      </c>
      <c r="D32" s="97" t="str">
        <f>'Total complet'!D32</f>
        <v/>
      </c>
      <c r="E32" s="97">
        <f>'Total complet'!E32</f>
        <v>0</v>
      </c>
      <c r="F32" s="97"/>
      <c r="G32" s="97"/>
      <c r="H32" s="97"/>
      <c r="J32" s="97" t="str">
        <f t="shared" ca="1" si="1"/>
        <v/>
      </c>
      <c r="K32" s="97" t="e">
        <f t="array" aca="1" ref="K32" ca="1">INDEX(nom_1,MATCH(MIN(IF(COUNTIF(K$3:K31,nom_1)=0,IF(nom_1&lt;&gt;"",COUNTIF(nom_1,"&lt;"&amp;nom_1),""))),IF(COUNTIF(K$2:K30,nom_1)=0,IF(nom_1&lt;&gt;"",COUNTIF(nom_1,"&lt;"&amp;nom_1),"")),0))&amp;""</f>
        <v>#N/A</v>
      </c>
      <c r="N32" s="97" t="str">
        <f t="shared" ca="1" si="0"/>
        <v/>
      </c>
      <c r="O32" s="97" t="e">
        <f t="array" aca="1" ref="O32" ca="1">INDEX(nom_2,MATCH(MIN(IF(COUNTIF(O$3:O31,nom_2)=0,IF(nom_2&lt;&gt;"",COUNTIF(nom_2,"&lt;"&amp;nom_2),""))),IF(COUNTIF(O$3:O31,nom_2)=0,IF(nom_2&lt;&gt;"",COUNTIF(nom_2,"&lt;"&amp;nom_2),"")),0))&amp;""</f>
        <v>#N/A</v>
      </c>
    </row>
    <row r="33" spans="1:15" x14ac:dyDescent="0.2">
      <c r="A33" s="97">
        <f>'Total complet'!A33</f>
        <v>30</v>
      </c>
      <c r="B33" s="97" t="str">
        <f>'Total complet'!B33</f>
        <v/>
      </c>
      <c r="C33" s="97" t="str">
        <f>'Total complet'!C33</f>
        <v/>
      </c>
      <c r="D33" s="97" t="str">
        <f>'Total complet'!D33</f>
        <v/>
      </c>
      <c r="E33" s="97">
        <f>'Total complet'!E33</f>
        <v>0</v>
      </c>
      <c r="F33" s="97"/>
      <c r="G33" s="97"/>
      <c r="H33" s="97"/>
      <c r="J33" s="97" t="str">
        <f t="shared" ca="1" si="1"/>
        <v/>
      </c>
      <c r="K33" s="97" t="e">
        <f t="array" aca="1" ref="K33" ca="1">INDEX(nom_1,MATCH(MIN(IF(COUNTIF(K$3:K32,nom_1)=0,IF(nom_1&lt;&gt;"",COUNTIF(nom_1,"&lt;"&amp;nom_1),""))),IF(COUNTIF(K$2:K31,nom_1)=0,IF(nom_1&lt;&gt;"",COUNTIF(nom_1,"&lt;"&amp;nom_1),"")),0))&amp;""</f>
        <v>#N/A</v>
      </c>
      <c r="N33" s="97" t="str">
        <f t="shared" ca="1" si="0"/>
        <v/>
      </c>
      <c r="O33" s="97" t="e">
        <f t="array" aca="1" ref="O33" ca="1">INDEX(nom_2,MATCH(MIN(IF(COUNTIF(O$3:O32,nom_2)=0,IF(nom_2&lt;&gt;"",COUNTIF(nom_2,"&lt;"&amp;nom_2),""))),IF(COUNTIF(O$3:O32,nom_2)=0,IF(nom_2&lt;&gt;"",COUNTIF(nom_2,"&lt;"&amp;nom_2),"")),0))&amp;""</f>
        <v>#N/A</v>
      </c>
    </row>
    <row r="34" spans="1:15" x14ac:dyDescent="0.2">
      <c r="A34" s="97">
        <f>'Total complet'!A34</f>
        <v>31</v>
      </c>
      <c r="B34" s="97" t="str">
        <f>'Total complet'!B34</f>
        <v/>
      </c>
      <c r="C34" s="97" t="str">
        <f>'Total complet'!C34</f>
        <v/>
      </c>
      <c r="D34" s="97" t="str">
        <f>'Total complet'!D34</f>
        <v/>
      </c>
      <c r="E34" s="97">
        <f>'Total complet'!E34</f>
        <v>0</v>
      </c>
      <c r="F34" s="97"/>
      <c r="G34" s="97"/>
      <c r="H34" s="97"/>
      <c r="J34" s="97" t="str">
        <f t="shared" ca="1" si="1"/>
        <v/>
      </c>
      <c r="K34" s="97" t="e">
        <f t="array" aca="1" ref="K34" ca="1">INDEX(nom_1,MATCH(MIN(IF(COUNTIF(K$3:K33,nom_1)=0,IF(nom_1&lt;&gt;"",COUNTIF(nom_1,"&lt;"&amp;nom_1),""))),IF(COUNTIF(K$2:K32,nom_1)=0,IF(nom_1&lt;&gt;"",COUNTIF(nom_1,"&lt;"&amp;nom_1),"")),0))&amp;""</f>
        <v>#N/A</v>
      </c>
      <c r="N34" s="97" t="str">
        <f t="shared" ca="1" si="0"/>
        <v/>
      </c>
      <c r="O34" s="97" t="e">
        <f t="array" aca="1" ref="O34" ca="1">INDEX(nom_2,MATCH(MIN(IF(COUNTIF(O$3:O33,nom_2)=0,IF(nom_2&lt;&gt;"",COUNTIF(nom_2,"&lt;"&amp;nom_2),""))),IF(COUNTIF(O$3:O33,nom_2)=0,IF(nom_2&lt;&gt;"",COUNTIF(nom_2,"&lt;"&amp;nom_2),"")),0))&amp;""</f>
        <v>#N/A</v>
      </c>
    </row>
    <row r="35" spans="1:15" x14ac:dyDescent="0.2">
      <c r="A35" s="97">
        <f>'Total complet'!A35</f>
        <v>32</v>
      </c>
      <c r="B35" s="97" t="str">
        <f>'Total complet'!B35</f>
        <v/>
      </c>
      <c r="C35" s="97" t="str">
        <f>'Total complet'!C35</f>
        <v/>
      </c>
      <c r="D35" s="97" t="str">
        <f>'Total complet'!D35</f>
        <v/>
      </c>
      <c r="E35" s="97">
        <f>'Total complet'!E35</f>
        <v>0</v>
      </c>
      <c r="F35" s="97"/>
      <c r="G35" s="97"/>
      <c r="H35" s="97"/>
      <c r="J35" s="97" t="str">
        <f t="shared" ca="1" si="1"/>
        <v/>
      </c>
      <c r="K35" s="97" t="e">
        <f t="array" aca="1" ref="K35" ca="1">INDEX(nom_1,MATCH(MIN(IF(COUNTIF(K$3:K34,nom_1)=0,IF(nom_1&lt;&gt;"",COUNTIF(nom_1,"&lt;"&amp;nom_1),""))),IF(COUNTIF(K$2:K33,nom_1)=0,IF(nom_1&lt;&gt;"",COUNTIF(nom_1,"&lt;"&amp;nom_1),"")),0))&amp;""</f>
        <v>#N/A</v>
      </c>
      <c r="N35" s="97" t="str">
        <f t="shared" ca="1" si="0"/>
        <v/>
      </c>
      <c r="O35" s="97" t="e">
        <f t="array" aca="1" ref="O35" ca="1">INDEX(nom_2,MATCH(MIN(IF(COUNTIF(O$3:O34,nom_2)=0,IF(nom_2&lt;&gt;"",COUNTIF(nom_2,"&lt;"&amp;nom_2),""))),IF(COUNTIF(O$3:O34,nom_2)=0,IF(nom_2&lt;&gt;"",COUNTIF(nom_2,"&lt;"&amp;nom_2),"")),0))&amp;""</f>
        <v>#N/A</v>
      </c>
    </row>
    <row r="36" spans="1:15" x14ac:dyDescent="0.2">
      <c r="A36" s="97">
        <f>'Total complet'!A36</f>
        <v>33</v>
      </c>
      <c r="B36" s="97" t="str">
        <f>'Total complet'!B36</f>
        <v/>
      </c>
      <c r="C36" s="97" t="str">
        <f>'Total complet'!C36</f>
        <v/>
      </c>
      <c r="D36" s="97" t="str">
        <f>'Total complet'!D36</f>
        <v/>
      </c>
      <c r="E36" s="97">
        <f>'Total complet'!E36</f>
        <v>0</v>
      </c>
      <c r="F36" s="97"/>
      <c r="G36" s="97"/>
      <c r="H36" s="97"/>
      <c r="J36" s="97" t="str">
        <f t="shared" ca="1" si="1"/>
        <v/>
      </c>
      <c r="K36" s="97" t="e">
        <f t="array" aca="1" ref="K36" ca="1">INDEX(nom_1,MATCH(MIN(IF(COUNTIF(K$3:K35,nom_1)=0,IF(nom_1&lt;&gt;"",COUNTIF(nom_1,"&lt;"&amp;nom_1),""))),IF(COUNTIF(K$2:K34,nom_1)=0,IF(nom_1&lt;&gt;"",COUNTIF(nom_1,"&lt;"&amp;nom_1),"")),0))&amp;""</f>
        <v>#N/A</v>
      </c>
      <c r="N36" s="97" t="str">
        <f t="shared" ca="1" si="0"/>
        <v/>
      </c>
      <c r="O36" s="97" t="e">
        <f t="array" aca="1" ref="O36" ca="1">INDEX(nom_2,MATCH(MIN(IF(COUNTIF(O$3:O35,nom_2)=0,IF(nom_2&lt;&gt;"",COUNTIF(nom_2,"&lt;"&amp;nom_2),""))),IF(COUNTIF(O$3:O35,nom_2)=0,IF(nom_2&lt;&gt;"",COUNTIF(nom_2,"&lt;"&amp;nom_2),"")),0))&amp;""</f>
        <v>#N/A</v>
      </c>
    </row>
    <row r="37" spans="1:15" x14ac:dyDescent="0.2">
      <c r="A37" s="97">
        <f>'Total complet'!A37</f>
        <v>34</v>
      </c>
      <c r="B37" s="97" t="str">
        <f>'Total complet'!B37</f>
        <v/>
      </c>
      <c r="C37" s="97" t="str">
        <f>'Total complet'!C37</f>
        <v/>
      </c>
      <c r="D37" s="97" t="str">
        <f>'Total complet'!D37</f>
        <v/>
      </c>
      <c r="E37" s="97">
        <f>'Total complet'!E37</f>
        <v>0</v>
      </c>
      <c r="F37" s="97"/>
      <c r="G37" s="97"/>
      <c r="H37" s="97"/>
      <c r="J37" s="97" t="str">
        <f t="shared" ca="1" si="1"/>
        <v/>
      </c>
      <c r="K37" s="97" t="e">
        <f t="array" aca="1" ref="K37" ca="1">INDEX(nom_1,MATCH(MIN(IF(COUNTIF(K$3:K36,nom_1)=0,IF(nom_1&lt;&gt;"",COUNTIF(nom_1,"&lt;"&amp;nom_1),""))),IF(COUNTIF(K$2:K35,nom_1)=0,IF(nom_1&lt;&gt;"",COUNTIF(nom_1,"&lt;"&amp;nom_1),"")),0))&amp;""</f>
        <v>#N/A</v>
      </c>
      <c r="N37" s="97" t="str">
        <f t="shared" ca="1" si="0"/>
        <v/>
      </c>
      <c r="O37" s="97" t="e">
        <f t="array" aca="1" ref="O37" ca="1">INDEX(nom_2,MATCH(MIN(IF(COUNTIF(O$3:O36,nom_2)=0,IF(nom_2&lt;&gt;"",COUNTIF(nom_2,"&lt;"&amp;nom_2),""))),IF(COUNTIF(O$3:O36,nom_2)=0,IF(nom_2&lt;&gt;"",COUNTIF(nom_2,"&lt;"&amp;nom_2),"")),0))&amp;""</f>
        <v>#N/A</v>
      </c>
    </row>
    <row r="38" spans="1:15" x14ac:dyDescent="0.2">
      <c r="A38" s="97">
        <f>'Total complet'!A38</f>
        <v>35</v>
      </c>
      <c r="B38" s="97" t="str">
        <f>'Total complet'!B38</f>
        <v/>
      </c>
      <c r="C38" s="97" t="str">
        <f>'Total complet'!C38</f>
        <v/>
      </c>
      <c r="D38" s="97" t="str">
        <f>'Total complet'!D38</f>
        <v/>
      </c>
      <c r="E38" s="97">
        <f>'Total complet'!E38</f>
        <v>0</v>
      </c>
      <c r="F38" s="97"/>
      <c r="G38" s="97"/>
      <c r="H38" s="97"/>
      <c r="J38" s="97" t="str">
        <f t="shared" ca="1" si="1"/>
        <v/>
      </c>
      <c r="K38" s="97" t="e">
        <f t="array" aca="1" ref="K38" ca="1">INDEX(nom_1,MATCH(MIN(IF(COUNTIF(K$3:K37,nom_1)=0,IF(nom_1&lt;&gt;"",COUNTIF(nom_1,"&lt;"&amp;nom_1),""))),IF(COUNTIF(K$2:K36,nom_1)=0,IF(nom_1&lt;&gt;"",COUNTIF(nom_1,"&lt;"&amp;nom_1),"")),0))&amp;""</f>
        <v>#N/A</v>
      </c>
      <c r="N38" s="97" t="str">
        <f t="shared" ca="1" si="0"/>
        <v/>
      </c>
      <c r="O38" s="97" t="e">
        <f t="array" aca="1" ref="O38" ca="1">INDEX(nom_2,MATCH(MIN(IF(COUNTIF(O$3:O37,nom_2)=0,IF(nom_2&lt;&gt;"",COUNTIF(nom_2,"&lt;"&amp;nom_2),""))),IF(COUNTIF(O$3:O37,nom_2)=0,IF(nom_2&lt;&gt;"",COUNTIF(nom_2,"&lt;"&amp;nom_2),"")),0))&amp;""</f>
        <v>#N/A</v>
      </c>
    </row>
    <row r="39" spans="1:15" x14ac:dyDescent="0.2">
      <c r="A39" s="97">
        <f>'Total complet'!A39</f>
        <v>36</v>
      </c>
      <c r="B39" s="97" t="str">
        <f>'Total complet'!B39</f>
        <v/>
      </c>
      <c r="C39" s="97" t="str">
        <f>'Total complet'!C39</f>
        <v/>
      </c>
      <c r="D39" s="97" t="str">
        <f>'Total complet'!D39</f>
        <v/>
      </c>
      <c r="E39" s="97">
        <f>'Total complet'!E39</f>
        <v>0</v>
      </c>
      <c r="F39" s="97"/>
      <c r="G39" s="97"/>
      <c r="H39" s="97"/>
      <c r="J39" s="97" t="str">
        <f t="shared" ca="1" si="1"/>
        <v/>
      </c>
      <c r="K39" s="97" t="e">
        <f t="array" aca="1" ref="K39" ca="1">INDEX(nom_1,MATCH(MIN(IF(COUNTIF(K$3:K38,nom_1)=0,IF(nom_1&lt;&gt;"",COUNTIF(nom_1,"&lt;"&amp;nom_1),""))),IF(COUNTIF(K$2:K37,nom_1)=0,IF(nom_1&lt;&gt;"",COUNTIF(nom_1,"&lt;"&amp;nom_1),"")),0))&amp;""</f>
        <v>#N/A</v>
      </c>
      <c r="N39" s="97" t="str">
        <f t="shared" ca="1" si="0"/>
        <v/>
      </c>
      <c r="O39" s="97" t="e">
        <f t="array" aca="1" ref="O39" ca="1">INDEX(nom_2,MATCH(MIN(IF(COUNTIF(O$3:O38,nom_2)=0,IF(nom_2&lt;&gt;"",COUNTIF(nom_2,"&lt;"&amp;nom_2),""))),IF(COUNTIF(O$3:O38,nom_2)=0,IF(nom_2&lt;&gt;"",COUNTIF(nom_2,"&lt;"&amp;nom_2),"")),0))&amp;""</f>
        <v>#N/A</v>
      </c>
    </row>
    <row r="40" spans="1:15" x14ac:dyDescent="0.2">
      <c r="A40" s="97">
        <f>'Total complet'!A40</f>
        <v>37</v>
      </c>
      <c r="B40" s="97" t="str">
        <f>'Total complet'!B40</f>
        <v/>
      </c>
      <c r="C40" s="97" t="str">
        <f>'Total complet'!C40</f>
        <v/>
      </c>
      <c r="D40" s="97" t="str">
        <f>'Total complet'!D40</f>
        <v/>
      </c>
      <c r="E40" s="97">
        <f>'Total complet'!E40</f>
        <v>0</v>
      </c>
      <c r="F40" s="97"/>
      <c r="G40" s="97"/>
      <c r="H40" s="97"/>
      <c r="J40" s="97" t="str">
        <f t="shared" ca="1" si="1"/>
        <v/>
      </c>
      <c r="K40" s="97" t="e">
        <f t="array" aca="1" ref="K40" ca="1">INDEX(nom_1,MATCH(MIN(IF(COUNTIF(K$3:K39,nom_1)=0,IF(nom_1&lt;&gt;"",COUNTIF(nom_1,"&lt;"&amp;nom_1),""))),IF(COUNTIF(K$2:K38,nom_1)=0,IF(nom_1&lt;&gt;"",COUNTIF(nom_1,"&lt;"&amp;nom_1),"")),0))&amp;""</f>
        <v>#N/A</v>
      </c>
      <c r="N40" s="97" t="str">
        <f t="shared" ca="1" si="0"/>
        <v/>
      </c>
      <c r="O40" s="97" t="e">
        <f t="array" aca="1" ref="O40" ca="1">INDEX(nom_2,MATCH(MIN(IF(COUNTIF(O$3:O39,nom_2)=0,IF(nom_2&lt;&gt;"",COUNTIF(nom_2,"&lt;"&amp;nom_2),""))),IF(COUNTIF(O$3:O39,nom_2)=0,IF(nom_2&lt;&gt;"",COUNTIF(nom_2,"&lt;"&amp;nom_2),"")),0))&amp;""</f>
        <v>#N/A</v>
      </c>
    </row>
    <row r="41" spans="1:15" x14ac:dyDescent="0.2">
      <c r="A41" s="97">
        <f>'Total complet'!A41</f>
        <v>38</v>
      </c>
      <c r="B41" s="97" t="str">
        <f>'Total complet'!B41</f>
        <v/>
      </c>
      <c r="C41" s="97" t="str">
        <f>'Total complet'!C41</f>
        <v/>
      </c>
      <c r="D41" s="97" t="str">
        <f>'Total complet'!D41</f>
        <v/>
      </c>
      <c r="E41" s="97">
        <f>'Total complet'!E41</f>
        <v>0</v>
      </c>
      <c r="F41" s="97"/>
      <c r="G41" s="97"/>
      <c r="H41" s="97"/>
      <c r="J41" s="97" t="str">
        <f t="shared" ca="1" si="1"/>
        <v/>
      </c>
      <c r="K41" s="97" t="e">
        <f t="array" aca="1" ref="K41" ca="1">INDEX(nom_1,MATCH(MIN(IF(COUNTIF(K$3:K40,nom_1)=0,IF(nom_1&lt;&gt;"",COUNTIF(nom_1,"&lt;"&amp;nom_1),""))),IF(COUNTIF(K$2:K39,nom_1)=0,IF(nom_1&lt;&gt;"",COUNTIF(nom_1,"&lt;"&amp;nom_1),"")),0))&amp;""</f>
        <v>#N/A</v>
      </c>
      <c r="N41" s="97" t="str">
        <f t="shared" ca="1" si="0"/>
        <v/>
      </c>
      <c r="O41" s="97" t="e">
        <f t="array" aca="1" ref="O41" ca="1">INDEX(nom_2,MATCH(MIN(IF(COUNTIF(O$3:O40,nom_2)=0,IF(nom_2&lt;&gt;"",COUNTIF(nom_2,"&lt;"&amp;nom_2),""))),IF(COUNTIF(O$3:O40,nom_2)=0,IF(nom_2&lt;&gt;"",COUNTIF(nom_2,"&lt;"&amp;nom_2),"")),0))&amp;""</f>
        <v>#N/A</v>
      </c>
    </row>
    <row r="42" spans="1:15" x14ac:dyDescent="0.2">
      <c r="A42" s="97">
        <f>'Total complet'!A42</f>
        <v>39</v>
      </c>
      <c r="B42" s="97" t="str">
        <f>'Total complet'!B42</f>
        <v/>
      </c>
      <c r="C42" s="97" t="str">
        <f>'Total complet'!C42</f>
        <v/>
      </c>
      <c r="D42" s="97" t="str">
        <f>'Total complet'!D42</f>
        <v/>
      </c>
      <c r="E42" s="97">
        <f>'Total complet'!E42</f>
        <v>0</v>
      </c>
      <c r="F42" s="97"/>
      <c r="G42" s="97"/>
      <c r="H42" s="97"/>
      <c r="J42" s="97" t="str">
        <f t="shared" ca="1" si="1"/>
        <v/>
      </c>
      <c r="K42" s="97" t="e">
        <f t="array" aca="1" ref="K42" ca="1">INDEX(nom_1,MATCH(MIN(IF(COUNTIF(K$3:K41,nom_1)=0,IF(nom_1&lt;&gt;"",COUNTIF(nom_1,"&lt;"&amp;nom_1),""))),IF(COUNTIF(K$2:K40,nom_1)=0,IF(nom_1&lt;&gt;"",COUNTIF(nom_1,"&lt;"&amp;nom_1),"")),0))&amp;""</f>
        <v>#N/A</v>
      </c>
      <c r="N42" s="97" t="str">
        <f t="shared" ca="1" si="0"/>
        <v/>
      </c>
      <c r="O42" s="97" t="e">
        <f t="array" aca="1" ref="O42" ca="1">INDEX(nom_2,MATCH(MIN(IF(COUNTIF(O$3:O41,nom_2)=0,IF(nom_2&lt;&gt;"",COUNTIF(nom_2,"&lt;"&amp;nom_2),""))),IF(COUNTIF(O$3:O41,nom_2)=0,IF(nom_2&lt;&gt;"",COUNTIF(nom_2,"&lt;"&amp;nom_2),"")),0))&amp;""</f>
        <v>#N/A</v>
      </c>
    </row>
    <row r="43" spans="1:15" x14ac:dyDescent="0.2">
      <c r="A43" s="97">
        <f>'Total complet'!A43</f>
        <v>40</v>
      </c>
      <c r="B43" s="97" t="str">
        <f>'Total complet'!B43</f>
        <v/>
      </c>
      <c r="C43" s="97" t="str">
        <f>'Total complet'!C43</f>
        <v/>
      </c>
      <c r="D43" s="97" t="str">
        <f>'Total complet'!D43</f>
        <v/>
      </c>
      <c r="E43" s="97">
        <f>'Total complet'!E43</f>
        <v>0</v>
      </c>
      <c r="F43" s="97"/>
      <c r="G43" s="97"/>
      <c r="H43" s="97"/>
      <c r="J43" s="97" t="str">
        <f t="shared" ca="1" si="1"/>
        <v/>
      </c>
      <c r="K43" s="97" t="e">
        <f t="array" aca="1" ref="K43" ca="1">INDEX(nom_1,MATCH(MIN(IF(COUNTIF(K$3:K42,nom_1)=0,IF(nom_1&lt;&gt;"",COUNTIF(nom_1,"&lt;"&amp;nom_1),""))),IF(COUNTIF(K$2:K41,nom_1)=0,IF(nom_1&lt;&gt;"",COUNTIF(nom_1,"&lt;"&amp;nom_1),"")),0))&amp;""</f>
        <v>#N/A</v>
      </c>
      <c r="N43" s="97" t="str">
        <f t="shared" ca="1" si="0"/>
        <v/>
      </c>
      <c r="O43" s="97" t="e">
        <f t="array" aca="1" ref="O43" ca="1">INDEX(nom_2,MATCH(MIN(IF(COUNTIF(O$3:O42,nom_2)=0,IF(nom_2&lt;&gt;"",COUNTIF(nom_2,"&lt;"&amp;nom_2),""))),IF(COUNTIF(O$3:O42,nom_2)=0,IF(nom_2&lt;&gt;"",COUNTIF(nom_2,"&lt;"&amp;nom_2),"")),0))&amp;""</f>
        <v>#N/A</v>
      </c>
    </row>
    <row r="44" spans="1:15" x14ac:dyDescent="0.2">
      <c r="A44" s="97">
        <f>'Total complet'!A44</f>
        <v>41</v>
      </c>
      <c r="B44" s="97" t="str">
        <f>'Total complet'!B44</f>
        <v/>
      </c>
      <c r="C44" s="97" t="str">
        <f>'Total complet'!C44</f>
        <v/>
      </c>
      <c r="D44" s="97" t="str">
        <f>'Total complet'!D44</f>
        <v/>
      </c>
      <c r="E44" s="97">
        <f>'Total complet'!E44</f>
        <v>0</v>
      </c>
      <c r="F44" s="97"/>
      <c r="G44" s="97"/>
      <c r="H44" s="97"/>
      <c r="J44" s="97" t="str">
        <f t="shared" ca="1" si="1"/>
        <v/>
      </c>
      <c r="K44" s="97" t="e">
        <f t="array" aca="1" ref="K44" ca="1">INDEX(nom_1,MATCH(MIN(IF(COUNTIF(K$3:K43,nom_1)=0,IF(nom_1&lt;&gt;"",COUNTIF(nom_1,"&lt;"&amp;nom_1),""))),IF(COUNTIF(K$2:K42,nom_1)=0,IF(nom_1&lt;&gt;"",COUNTIF(nom_1,"&lt;"&amp;nom_1),"")),0))&amp;""</f>
        <v>#N/A</v>
      </c>
      <c r="N44" s="97" t="str">
        <f t="shared" ca="1" si="0"/>
        <v/>
      </c>
      <c r="O44" s="97" t="e">
        <f t="array" aca="1" ref="O44" ca="1">INDEX(nom_2,MATCH(MIN(IF(COUNTIF(O$3:O43,nom_2)=0,IF(nom_2&lt;&gt;"",COUNTIF(nom_2,"&lt;"&amp;nom_2),""))),IF(COUNTIF(O$3:O43,nom_2)=0,IF(nom_2&lt;&gt;"",COUNTIF(nom_2,"&lt;"&amp;nom_2),"")),0))&amp;""</f>
        <v>#N/A</v>
      </c>
    </row>
    <row r="45" spans="1:15" x14ac:dyDescent="0.2">
      <c r="A45" s="97">
        <f>'Total complet'!A45</f>
        <v>42</v>
      </c>
      <c r="B45" s="97" t="str">
        <f>'Total complet'!B45</f>
        <v/>
      </c>
      <c r="C45" s="97" t="str">
        <f>'Total complet'!C45</f>
        <v/>
      </c>
      <c r="D45" s="97" t="str">
        <f>'Total complet'!D45</f>
        <v/>
      </c>
      <c r="E45" s="97">
        <f>'Total complet'!E45</f>
        <v>0</v>
      </c>
      <c r="F45" s="97"/>
      <c r="G45" s="97"/>
      <c r="H45" s="97"/>
      <c r="J45" s="97" t="str">
        <f t="shared" ca="1" si="1"/>
        <v/>
      </c>
      <c r="K45" s="97" t="e">
        <f t="array" aca="1" ref="K45" ca="1">INDEX(nom_1,MATCH(MIN(IF(COUNTIF(K$3:K44,nom_1)=0,IF(nom_1&lt;&gt;"",COUNTIF(nom_1,"&lt;"&amp;nom_1),""))),IF(COUNTIF(K$2:K43,nom_1)=0,IF(nom_1&lt;&gt;"",COUNTIF(nom_1,"&lt;"&amp;nom_1),"")),0))&amp;""</f>
        <v>#N/A</v>
      </c>
      <c r="N45" s="97" t="str">
        <f t="shared" ca="1" si="0"/>
        <v/>
      </c>
      <c r="O45" s="97" t="e">
        <f t="array" aca="1" ref="O45" ca="1">INDEX(nom_2,MATCH(MIN(IF(COUNTIF(O$3:O44,nom_2)=0,IF(nom_2&lt;&gt;"",COUNTIF(nom_2,"&lt;"&amp;nom_2),""))),IF(COUNTIF(O$3:O44,nom_2)=0,IF(nom_2&lt;&gt;"",COUNTIF(nom_2,"&lt;"&amp;nom_2),"")),0))&amp;""</f>
        <v>#N/A</v>
      </c>
    </row>
    <row r="46" spans="1:15" x14ac:dyDescent="0.2">
      <c r="A46" s="97">
        <f>'Total complet'!A46</f>
        <v>43</v>
      </c>
      <c r="B46" s="97" t="str">
        <f>'Total complet'!B46</f>
        <v/>
      </c>
      <c r="C46" s="97" t="str">
        <f>'Total complet'!C46</f>
        <v/>
      </c>
      <c r="D46" s="97" t="str">
        <f>'Total complet'!D46</f>
        <v/>
      </c>
      <c r="E46" s="97">
        <f>'Total complet'!E46</f>
        <v>0</v>
      </c>
      <c r="F46" s="97"/>
      <c r="G46" s="97"/>
      <c r="H46" s="97"/>
      <c r="J46" s="97" t="str">
        <f t="shared" ca="1" si="1"/>
        <v/>
      </c>
      <c r="K46" s="97" t="e">
        <f t="array" aca="1" ref="K46" ca="1">INDEX(nom_1,MATCH(MIN(IF(COUNTIF(K$3:K45,nom_1)=0,IF(nom_1&lt;&gt;"",COUNTIF(nom_1,"&lt;"&amp;nom_1),""))),IF(COUNTIF(K$2:K44,nom_1)=0,IF(nom_1&lt;&gt;"",COUNTIF(nom_1,"&lt;"&amp;nom_1),"")),0))&amp;""</f>
        <v>#N/A</v>
      </c>
      <c r="N46" s="97" t="str">
        <f t="shared" ca="1" si="0"/>
        <v/>
      </c>
      <c r="O46" s="97" t="e">
        <f t="array" aca="1" ref="O46" ca="1">INDEX(nom_2,MATCH(MIN(IF(COUNTIF(O$3:O45,nom_2)=0,IF(nom_2&lt;&gt;"",COUNTIF(nom_2,"&lt;"&amp;nom_2),""))),IF(COUNTIF(O$3:O45,nom_2)=0,IF(nom_2&lt;&gt;"",COUNTIF(nom_2,"&lt;"&amp;nom_2),"")),0))&amp;""</f>
        <v>#N/A</v>
      </c>
    </row>
    <row r="47" spans="1:15" x14ac:dyDescent="0.2">
      <c r="A47" s="97">
        <f>'Total complet'!A47</f>
        <v>44</v>
      </c>
      <c r="B47" s="97" t="str">
        <f>'Total complet'!B47</f>
        <v/>
      </c>
      <c r="C47" s="97" t="str">
        <f>'Total complet'!C47</f>
        <v/>
      </c>
      <c r="D47" s="97" t="str">
        <f>'Total complet'!D47</f>
        <v/>
      </c>
      <c r="E47" s="97">
        <f>'Total complet'!E47</f>
        <v>0</v>
      </c>
      <c r="F47" s="97"/>
      <c r="G47" s="97"/>
      <c r="H47" s="97"/>
      <c r="J47" s="97" t="str">
        <f t="shared" ca="1" si="1"/>
        <v/>
      </c>
      <c r="K47" s="97" t="e">
        <f t="array" aca="1" ref="K47" ca="1">INDEX(nom_1,MATCH(MIN(IF(COUNTIF(K$3:K46,nom_1)=0,IF(nom_1&lt;&gt;"",COUNTIF(nom_1,"&lt;"&amp;nom_1),""))),IF(COUNTIF(K$2:K45,nom_1)=0,IF(nom_1&lt;&gt;"",COUNTIF(nom_1,"&lt;"&amp;nom_1),"")),0))&amp;""</f>
        <v>#N/A</v>
      </c>
      <c r="N47" s="97" t="str">
        <f t="shared" ca="1" si="0"/>
        <v/>
      </c>
      <c r="O47" s="97" t="e">
        <f t="array" aca="1" ref="O47" ca="1">INDEX(nom_2,MATCH(MIN(IF(COUNTIF(O$3:O46,nom_2)=0,IF(nom_2&lt;&gt;"",COUNTIF(nom_2,"&lt;"&amp;nom_2),""))),IF(COUNTIF(O$3:O46,nom_2)=0,IF(nom_2&lt;&gt;"",COUNTIF(nom_2,"&lt;"&amp;nom_2),"")),0))&amp;""</f>
        <v>#N/A</v>
      </c>
    </row>
    <row r="48" spans="1:15" x14ac:dyDescent="0.2">
      <c r="A48" s="97">
        <f>'Total complet'!A48</f>
        <v>45</v>
      </c>
      <c r="B48" s="97" t="str">
        <f>'Total complet'!B48</f>
        <v/>
      </c>
      <c r="C48" s="97" t="str">
        <f>'Total complet'!C48</f>
        <v/>
      </c>
      <c r="D48" s="97" t="str">
        <f>'Total complet'!D48</f>
        <v/>
      </c>
      <c r="E48" s="97">
        <f>'Total complet'!E48</f>
        <v>0</v>
      </c>
      <c r="F48" s="97"/>
      <c r="G48" s="97"/>
      <c r="H48" s="97"/>
      <c r="J48" s="97" t="str">
        <f t="shared" ca="1" si="1"/>
        <v/>
      </c>
      <c r="K48" s="97" t="e">
        <f t="array" aca="1" ref="K48" ca="1">INDEX(nom_1,MATCH(MIN(IF(COUNTIF(K$3:K47,nom_1)=0,IF(nom_1&lt;&gt;"",COUNTIF(nom_1,"&lt;"&amp;nom_1),""))),IF(COUNTIF(K$2:K46,nom_1)=0,IF(nom_1&lt;&gt;"",COUNTIF(nom_1,"&lt;"&amp;nom_1),"")),0))&amp;""</f>
        <v>#N/A</v>
      </c>
      <c r="N48" s="97" t="str">
        <f t="shared" ca="1" si="0"/>
        <v/>
      </c>
      <c r="O48" s="97" t="e">
        <f t="array" aca="1" ref="O48" ca="1">INDEX(nom_2,MATCH(MIN(IF(COUNTIF(O$3:O47,nom_2)=0,IF(nom_2&lt;&gt;"",COUNTIF(nom_2,"&lt;"&amp;nom_2),""))),IF(COUNTIF(O$3:O47,nom_2)=0,IF(nom_2&lt;&gt;"",COUNTIF(nom_2,"&lt;"&amp;nom_2),"")),0))&amp;""</f>
        <v>#N/A</v>
      </c>
    </row>
    <row r="49" spans="1:15" x14ac:dyDescent="0.2">
      <c r="A49" s="97">
        <f>'Total complet'!A49</f>
        <v>46</v>
      </c>
      <c r="B49" s="97" t="str">
        <f>'Total complet'!B49</f>
        <v/>
      </c>
      <c r="C49" s="97" t="str">
        <f>'Total complet'!C49</f>
        <v/>
      </c>
      <c r="D49" s="97" t="str">
        <f>'Total complet'!D49</f>
        <v/>
      </c>
      <c r="E49" s="97">
        <f>'Total complet'!E49</f>
        <v>0</v>
      </c>
      <c r="F49" s="97"/>
      <c r="G49" s="97"/>
      <c r="H49" s="97"/>
      <c r="J49" s="97" t="str">
        <f t="shared" ca="1" si="1"/>
        <v/>
      </c>
      <c r="K49" s="97" t="e">
        <f t="array" aca="1" ref="K49" ca="1">INDEX(nom_1,MATCH(MIN(IF(COUNTIF(K$3:K48,nom_1)=0,IF(nom_1&lt;&gt;"",COUNTIF(nom_1,"&lt;"&amp;nom_1),""))),IF(COUNTIF(K$2:K47,nom_1)=0,IF(nom_1&lt;&gt;"",COUNTIF(nom_1,"&lt;"&amp;nom_1),"")),0))&amp;""</f>
        <v>#N/A</v>
      </c>
      <c r="N49" s="97" t="str">
        <f t="shared" ca="1" si="0"/>
        <v/>
      </c>
      <c r="O49" s="97" t="e">
        <f t="array" aca="1" ref="O49" ca="1">INDEX(nom_2,MATCH(MIN(IF(COUNTIF(O$3:O48,nom_2)=0,IF(nom_2&lt;&gt;"",COUNTIF(nom_2,"&lt;"&amp;nom_2),""))),IF(COUNTIF(O$3:O48,nom_2)=0,IF(nom_2&lt;&gt;"",COUNTIF(nom_2,"&lt;"&amp;nom_2),"")),0))&amp;""</f>
        <v>#N/A</v>
      </c>
    </row>
    <row r="50" spans="1:15" x14ac:dyDescent="0.2">
      <c r="A50" s="97">
        <f>'Total complet'!A50</f>
        <v>47</v>
      </c>
      <c r="B50" s="97" t="str">
        <f>'Total complet'!B50</f>
        <v/>
      </c>
      <c r="C50" s="97" t="str">
        <f>'Total complet'!C50</f>
        <v/>
      </c>
      <c r="D50" s="97" t="str">
        <f>'Total complet'!D50</f>
        <v/>
      </c>
      <c r="E50" s="97">
        <f>'Total complet'!E50</f>
        <v>0</v>
      </c>
      <c r="F50" s="97"/>
      <c r="G50" s="97"/>
      <c r="H50" s="97"/>
      <c r="J50" s="97" t="str">
        <f t="shared" ca="1" si="1"/>
        <v/>
      </c>
      <c r="K50" s="97" t="e">
        <f t="array" aca="1" ref="K50" ca="1">INDEX(nom_1,MATCH(MIN(IF(COUNTIF(K$3:K49,nom_1)=0,IF(nom_1&lt;&gt;"",COUNTIF(nom_1,"&lt;"&amp;nom_1),""))),IF(COUNTIF(K$2:K48,nom_1)=0,IF(nom_1&lt;&gt;"",COUNTIF(nom_1,"&lt;"&amp;nom_1),"")),0))&amp;""</f>
        <v>#N/A</v>
      </c>
      <c r="N50" s="97" t="str">
        <f t="shared" ca="1" si="0"/>
        <v/>
      </c>
      <c r="O50" s="97" t="e">
        <f t="array" aca="1" ref="O50" ca="1">INDEX(nom_2,MATCH(MIN(IF(COUNTIF(O$3:O49,nom_2)=0,IF(nom_2&lt;&gt;"",COUNTIF(nom_2,"&lt;"&amp;nom_2),""))),IF(COUNTIF(O$3:O49,nom_2)=0,IF(nom_2&lt;&gt;"",COUNTIF(nom_2,"&lt;"&amp;nom_2),"")),0))&amp;""</f>
        <v>#N/A</v>
      </c>
    </row>
    <row r="51" spans="1:15" x14ac:dyDescent="0.2">
      <c r="A51" s="97"/>
      <c r="B51" s="97"/>
      <c r="C51" s="97"/>
      <c r="D51" s="97"/>
      <c r="E51" s="97"/>
      <c r="F51" s="97"/>
      <c r="G51" s="97"/>
      <c r="H51" s="97"/>
    </row>
    <row r="52" spans="1:15" x14ac:dyDescent="0.2">
      <c r="A52" s="97"/>
      <c r="B52" s="97"/>
      <c r="C52" s="97"/>
      <c r="D52" s="97"/>
      <c r="E52" s="97"/>
      <c r="F52" s="97"/>
      <c r="G52" s="97"/>
      <c r="H52" s="97"/>
    </row>
  </sheetData>
  <mergeCells count="2">
    <mergeCell ref="J3:K3"/>
    <mergeCell ref="N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Suppléances négatif</vt:lpstr>
      <vt:lpstr>Suppléances positif</vt:lpstr>
      <vt:lpstr>Total complet</vt:lpstr>
      <vt:lpstr>Corps_enseignant</vt:lpstr>
      <vt:lpstr>Décompte +</vt:lpstr>
      <vt:lpstr>Décompte -</vt:lpstr>
      <vt:lpstr>Traitement</vt:lpstr>
      <vt:lpstr>bdd</vt:lpstr>
      <vt:lpstr>bdd_2</vt:lpstr>
      <vt:lpstr>bdd_3</vt:lpstr>
      <vt:lpstr>'Suppléances positif'!Impression_des_titres</vt:lpstr>
      <vt:lpstr>'Suppléances négatif'!LeçonsACompenser</vt:lpstr>
      <vt:lpstr>NbreHeureDeSuppléances</vt:lpstr>
      <vt:lpstr>Nom</vt:lpstr>
      <vt:lpstr>nom_1</vt:lpstr>
      <vt:lpstr>nom_2</vt:lpstr>
      <vt:lpstr>'Suppléances négatif'!Suppléants</vt:lpstr>
      <vt:lpstr>Suppléants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Lorraine</cp:lastModifiedBy>
  <cp:lastPrinted>2014-05-04T18:22:48Z</cp:lastPrinted>
  <dcterms:created xsi:type="dcterms:W3CDTF">2014-04-28T15:06:04Z</dcterms:created>
  <dcterms:modified xsi:type="dcterms:W3CDTF">2014-08-21T11:33:18Z</dcterms:modified>
</cp:coreProperties>
</file>