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codeName="ThisWorkbook" autoCompressPictures="0"/>
  <mc:AlternateContent xmlns:mc="http://schemas.openxmlformats.org/markup-compatibility/2006">
    <mc:Choice Requires="x15">
      <x15ac:absPath xmlns:x15ac="http://schemas.microsoft.com/office/spreadsheetml/2010/11/ac" url="https://cebedeau-my.sharepoint.com/personal/fpirard_cebedeau_be/Documents/en cours/Annexe 3 taxe/excel pratique/"/>
    </mc:Choice>
  </mc:AlternateContent>
  <xr:revisionPtr revIDLastSave="24" documentId="8_{387E059E-AE2A-442C-A404-EFC5FE406BFD}" xr6:coauthVersionLast="36" xr6:coauthVersionMax="36" xr10:uidLastSave="{1911C24A-187B-45CA-872F-EB268DD77119}"/>
  <bookViews>
    <workbookView xWindow="0" yWindow="0" windowWidth="28800" windowHeight="11310" activeTab="2" xr2:uid="{00000000-000D-0000-FFFF-FFFF00000000}"/>
  </bookViews>
  <sheets>
    <sheet name="Page_de_garde" sheetId="3" r:id="rId1"/>
    <sheet name="Page_campagne" sheetId="4" r:id="rId2"/>
    <sheet name="2018002950-09" sheetId="7" r:id="rId3"/>
    <sheet name="2018002950-21" sheetId="8" r:id="rId4"/>
    <sheet name="Page_prélèvement" sheetId="5" r:id="rId5"/>
    <sheet name="Table" sheetId="6" r:id="rId6"/>
  </sheets>
  <definedNames>
    <definedName name="Accessibilité">Page_de_garde!$D$24</definedName>
    <definedName name="Code_Secteur">Page_de_garde!$C$14</definedName>
    <definedName name="Code_taxe">Page_de_garde!$C$12</definedName>
    <definedName name="Commentaires" localSheetId="2">'2018002950-09'!$A$11</definedName>
    <definedName name="Commentaires" localSheetId="3">'2018002950-21'!$A$11</definedName>
    <definedName name="Commentaires">Page_prélèvement!$A$11</definedName>
    <definedName name="Comptage" localSheetId="2">'2018002950-09'!$F$3</definedName>
    <definedName name="Comptage" localSheetId="3">'2018002950-21'!$F$3</definedName>
    <definedName name="Comptage">Page_prélèvement!$F$3</definedName>
    <definedName name="Contact">Page_de_garde!$E$3</definedName>
    <definedName name="CP">Page_de_garde!$E$5</definedName>
    <definedName name="Date">Page_de_garde!$E$7</definedName>
    <definedName name="Date_D_Ech" localSheetId="2">'2018002950-09'!$M$8</definedName>
    <definedName name="Date_D_Ech" localSheetId="3">'2018002950-21'!$M$8</definedName>
    <definedName name="Date_D_Ech">Page_prélèvement!$M$8</definedName>
    <definedName name="Date_début">Page_campagne!$C$3</definedName>
    <definedName name="Date_début_A" localSheetId="2">'2018002950-09'!$F$15</definedName>
    <definedName name="Date_début_A" localSheetId="3">'2018002950-21'!$F$15</definedName>
    <definedName name="Date_début_A">Page_prélèvement!$F$15</definedName>
    <definedName name="Date_F_Ech" localSheetId="2">'2018002950-09'!$N$8</definedName>
    <definedName name="Date_F_Ech" localSheetId="3">'2018002950-21'!$N$8</definedName>
    <definedName name="Date_F_Ech">Page_prélèvement!$N$8</definedName>
    <definedName name="Date_fin">Page_campagne!$D$3</definedName>
    <definedName name="Date_fin_analyse" localSheetId="2">'2018002950-09'!$F$16</definedName>
    <definedName name="Date_fin_analyse" localSheetId="3">'2018002950-21'!$F$16</definedName>
    <definedName name="Date_fin_analyse">Page_prélèvement!$F$16</definedName>
    <definedName name="Date_prevue" localSheetId="2">'2018002950-09'!$A$8</definedName>
    <definedName name="Date_prevue" localSheetId="3">'2018002950-21'!$A$8</definedName>
    <definedName name="Date_prevue">Page_prélèvement!$A$8</definedName>
    <definedName name="Date_Réception" localSheetId="2">'2018002950-09'!$F$14</definedName>
    <definedName name="Date_Réception" localSheetId="3">'2018002950-21'!$F$14</definedName>
    <definedName name="Date_Réception">Page_prélèvement!$F$14</definedName>
    <definedName name="Début_relevé">Page_campagne!$D$7</definedName>
    <definedName name="Entreprise">Page_de_garde!$E$2</definedName>
    <definedName name="EP">Page_de_garde!$C$29:$C$29</definedName>
    <definedName name="Equ_Deb.">Page_de_garde!$G$29</definedName>
    <definedName name="Equ_Ech.">Page_de_garde!$H$29</definedName>
    <definedName name="Fin_Relevé">Page_campagne!$F$7</definedName>
    <definedName name="Fréquence" localSheetId="2">'2018002950-09'!$F$2</definedName>
    <definedName name="Fréquence" localSheetId="3">'2018002950-21'!$F$2</definedName>
    <definedName name="Fréquence">Page_prélèvement!$F$2</definedName>
    <definedName name="ID">Page_de_garde!$L$29</definedName>
    <definedName name="ID_Analyse" localSheetId="2">'2018002950-09'!$F$1</definedName>
    <definedName name="ID_Analyse" localSheetId="3">'2018002950-21'!$F$1</definedName>
    <definedName name="ID_Analyse">Page_prélèvement!$F$1</definedName>
    <definedName name="Identité_releveur" localSheetId="2">'2018002950-09'!$J$8</definedName>
    <definedName name="Identité_releveur" localSheetId="3">'2018002950-21'!$J$8</definedName>
    <definedName name="Identité_releveur">Page_prélèvement!$J$8</definedName>
    <definedName name="Index_Début_Rel.">Page_campagne!$E$7</definedName>
    <definedName name="Index_fin_Rel.">Page_campagne!$G$7</definedName>
    <definedName name="jour_actif">Page_de_garde!$F$20</definedName>
    <definedName name="Jours_activité">Page_de_garde!$B$20</definedName>
    <definedName name="Matériel_Deb" localSheetId="2">'2018002950-09'!$H$8</definedName>
    <definedName name="Matériel_Deb" localSheetId="3">'2018002950-21'!$H$8</definedName>
    <definedName name="Matériel_Deb">Page_prélèvement!$H$8</definedName>
    <definedName name="Matériel_Ech." localSheetId="2">'2018002950-09'!$I$8</definedName>
    <definedName name="Matériel_Ech." localSheetId="3">'2018002950-21'!$I$8</definedName>
    <definedName name="Matériel_Ech.">Page_prélèvement!$I$8</definedName>
    <definedName name="Milieu_R">Page_de_garde!$I$29:$I$29</definedName>
    <definedName name="Mode_echantillonage" localSheetId="2">'2018002950-09'!$G$8</definedName>
    <definedName name="Mode_echantillonage" localSheetId="3">'2018002950-21'!$G$8</definedName>
    <definedName name="Mode_echantillonage">Page_prélèvement!$G$8</definedName>
    <definedName name="mois_actif">Page_de_garde!$F$21</definedName>
    <definedName name="Mois_activité">Page_de_garde!$B$21</definedName>
    <definedName name="Mois_max">Page_de_garde!$D$19</definedName>
    <definedName name="N°entreprise">Page_de_garde!$C$11</definedName>
    <definedName name="N°etude">Page_de_garde!$B$4</definedName>
    <definedName name="N°rapport">Page_de_garde!$B$2</definedName>
    <definedName name="Nbr_empl">Page_de_garde!$C$18</definedName>
    <definedName name="Nbr_j_A">Page_de_garde!$E$16</definedName>
    <definedName name="Nbr_j_R">Page_de_garde!$E$17</definedName>
    <definedName name="Nom_compt">Page_de_garde!$A$24</definedName>
    <definedName name="Nom_de_la_campagne">Page_campagne!$B$3</definedName>
    <definedName name="Nom_Preleveur" localSheetId="2">'2018002950-09'!$F$8</definedName>
    <definedName name="Nom_Preleveur" localSheetId="3">'2018002950-21'!$F$8</definedName>
    <definedName name="Nom_Preleveur">Page_prélèvement!$F$8</definedName>
    <definedName name="Nom_releveur">Page_campagne!$C$7</definedName>
    <definedName name="Nom_Secteur">Page_de_garde!$C$13</definedName>
    <definedName name="Norme" localSheetId="2">'2018002950-09'!$E$19</definedName>
    <definedName name="Norme" localSheetId="3">'2018002950-21'!$E$19</definedName>
    <definedName name="Norme">Page_prélèvement!$E$19</definedName>
    <definedName name="Paramètre" localSheetId="2">'2018002950-09'!$A$19</definedName>
    <definedName name="Paramètre" localSheetId="3">'2018002950-21'!$A$19</definedName>
    <definedName name="Paramètre">Page_prélèvement!$A$19</definedName>
    <definedName name="Pt_contrôle">Page_de_garde!$F$29:$F$29</definedName>
    <definedName name="Réf_analyse" localSheetId="2">'2018002950-09'!$F$17</definedName>
    <definedName name="Réf_analyse" localSheetId="3">'2018002950-21'!$F$17</definedName>
    <definedName name="Réf_analyse">Page_prélèvement!$F$17</definedName>
    <definedName name="Réf_client">Page_de_garde!$B$3</definedName>
    <definedName name="Réf_compt_alim">Page_de_garde!$C$24</definedName>
    <definedName name="Réf_rejet">Page_de_garde!$A$29:$A$29</definedName>
    <definedName name="Rue">Page_de_garde!$E$4</definedName>
    <definedName name="Secteur_d_activité">Page_de_garde!$C$13</definedName>
    <definedName name="sous_traitance" localSheetId="2">'2018002950-09'!$B$19</definedName>
    <definedName name="sous_traitance" localSheetId="3">'2018002950-21'!$B$19</definedName>
    <definedName name="sous_traitance">Page_prélèvement!$B$19</definedName>
    <definedName name="Type_alim">Page_de_garde!$B$24</definedName>
    <definedName name="Type_dév.">Page_de_garde!$D$29:$D$29</definedName>
    <definedName name="Type_eau_Rejet">Page_de_garde!$B$29:$B$29</definedName>
    <definedName name="Type_trait.">Page_de_garde!$E$29:$E$29</definedName>
    <definedName name="Unité" localSheetId="2">'2018002950-09'!$C$19</definedName>
    <definedName name="Unité" localSheetId="3">'2018002950-21'!$C$19</definedName>
    <definedName name="Unité">Page_prélèvement!$C$19</definedName>
    <definedName name="Valeur" localSheetId="2">'2018002950-09'!$M$19</definedName>
    <definedName name="Valeur" localSheetId="3">'2018002950-21'!$M$19</definedName>
    <definedName name="Valeur">Page_prélèvement!$M$19</definedName>
    <definedName name="Ville">Page_de_garde!$F$5</definedName>
    <definedName name="Vol_alim">Page_campagne!$H$7</definedName>
    <definedName name="Vol_ech" localSheetId="2">'2018002950-09'!$K$8</definedName>
    <definedName name="Vol_ech" localSheetId="3">'2018002950-21'!$K$8</definedName>
    <definedName name="Vol_ech">Page_prélèvement!$K$8</definedName>
  </definedNames>
  <calcPr calcId="191029" calcOnSave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P20" i="7" l="1"/>
  <c r="O20" i="7"/>
  <c r="N20" i="7"/>
  <c r="P21" i="7"/>
  <c r="O21" i="7"/>
  <c r="N21" i="7"/>
  <c r="P22" i="7"/>
  <c r="O22" i="7"/>
  <c r="N22" i="7"/>
  <c r="P23" i="7"/>
  <c r="O23" i="7"/>
  <c r="N23" i="7"/>
  <c r="P24" i="7"/>
  <c r="O24" i="7"/>
  <c r="N24" i="7"/>
  <c r="P25" i="7"/>
  <c r="O25" i="7"/>
  <c r="N25" i="7"/>
  <c r="P26" i="7"/>
  <c r="O26" i="7"/>
  <c r="N26" i="7"/>
  <c r="P27" i="7"/>
  <c r="O27" i="7"/>
  <c r="N27" i="7"/>
  <c r="P28" i="7"/>
  <c r="O28" i="7"/>
  <c r="N28" i="7"/>
  <c r="P29" i="7"/>
  <c r="O29" i="7"/>
  <c r="N29" i="7"/>
  <c r="P30" i="7"/>
  <c r="O30" i="7"/>
  <c r="N30" i="7"/>
  <c r="P31" i="7"/>
  <c r="O31" i="7"/>
  <c r="N31" i="7"/>
  <c r="P32" i="7"/>
  <c r="O32" i="7"/>
  <c r="N32" i="7"/>
  <c r="P33" i="7"/>
  <c r="O33" i="7"/>
  <c r="N33" i="7"/>
  <c r="P34" i="7"/>
  <c r="O34" i="7"/>
  <c r="N34" i="7"/>
  <c r="P35" i="7"/>
  <c r="O35" i="7"/>
  <c r="N35" i="7"/>
  <c r="P36" i="7"/>
  <c r="O36" i="7"/>
  <c r="N36" i="7"/>
  <c r="P20" i="8"/>
  <c r="O20" i="8"/>
  <c r="N20" i="8"/>
  <c r="P21" i="8"/>
  <c r="O21" i="8"/>
  <c r="N21" i="8"/>
  <c r="P22" i="8"/>
  <c r="O22" i="8"/>
  <c r="N22" i="8"/>
  <c r="P23" i="8"/>
  <c r="O23" i="8"/>
  <c r="N23" i="8"/>
  <c r="P24" i="8"/>
  <c r="O24" i="8"/>
  <c r="N24" i="8"/>
  <c r="P25" i="8"/>
  <c r="O25" i="8"/>
  <c r="N25" i="8"/>
  <c r="P26" i="8"/>
  <c r="O26" i="8"/>
  <c r="N26" i="8"/>
  <c r="P27" i="8"/>
  <c r="O27" i="8"/>
  <c r="N27" i="8"/>
  <c r="P28" i="8"/>
  <c r="O28" i="8"/>
  <c r="N28" i="8"/>
  <c r="P29" i="8"/>
  <c r="O29" i="8"/>
  <c r="N29" i="8"/>
  <c r="P30" i="8"/>
  <c r="O30" i="8"/>
  <c r="N30" i="8"/>
  <c r="P31" i="8"/>
  <c r="O31" i="8"/>
  <c r="N31" i="8"/>
  <c r="P32" i="8"/>
  <c r="O32" i="8"/>
  <c r="N32" i="8"/>
  <c r="P33" i="8"/>
  <c r="O33" i="8"/>
  <c r="N33" i="8"/>
  <c r="P34" i="8"/>
  <c r="O34" i="8"/>
  <c r="N34" i="8"/>
  <c r="B8" i="4"/>
  <c r="A8" i="4"/>
  <c r="P35" i="8"/>
  <c r="O35" i="8"/>
  <c r="N35" i="8"/>
  <c r="P37" i="7"/>
  <c r="O37" i="7"/>
  <c r="N37" i="7"/>
  <c r="B9" i="4" l="1"/>
  <c r="A9" i="4"/>
  <c r="P20" i="5" l="1"/>
  <c r="O20" i="5" l="1"/>
  <c r="N20" i="5"/>
</calcChain>
</file>

<file path=xl/sharedStrings.xml><?xml version="1.0" encoding="utf-8"?>
<sst xmlns="http://schemas.openxmlformats.org/spreadsheetml/2006/main" count="453" uniqueCount="160">
  <si>
    <t>N° entreprise :</t>
  </si>
  <si>
    <t>Secteur d'activité:</t>
  </si>
  <si>
    <t>Nombre de jour d'activité par an :</t>
  </si>
  <si>
    <t>Nombre de jour de déversement par an :</t>
  </si>
  <si>
    <t>Nombre d'ETP :</t>
  </si>
  <si>
    <t>Mois de plus grande activité :</t>
  </si>
  <si>
    <t>Type d'eau</t>
  </si>
  <si>
    <t>Référence compteur</t>
  </si>
  <si>
    <t>Point de contrôle</t>
  </si>
  <si>
    <t>Milieu récepteur</t>
  </si>
  <si>
    <t>Echantillonneur</t>
  </si>
  <si>
    <t>Débitmètre</t>
  </si>
  <si>
    <t>Notre Réf:</t>
  </si>
  <si>
    <t>Vos Réf:</t>
  </si>
  <si>
    <t>Etude:</t>
  </si>
  <si>
    <t>Rapport - MESURE DE CHARGE POLLUANTE</t>
  </si>
  <si>
    <t>Alimentation en eau</t>
  </si>
  <si>
    <t>Compteur</t>
  </si>
  <si>
    <t>Accessibilité</t>
  </si>
  <si>
    <t>Présence potentielle EP</t>
  </si>
  <si>
    <t>Déversement</t>
  </si>
  <si>
    <t>Prétraitement
Traitement</t>
  </si>
  <si>
    <t>N°de répertoire taxe :</t>
  </si>
  <si>
    <t>Référence</t>
  </si>
  <si>
    <t>Campagne</t>
  </si>
  <si>
    <t>Date début</t>
  </si>
  <si>
    <t>Date fin</t>
  </si>
  <si>
    <t>Relevé par</t>
  </si>
  <si>
    <t>Date_Heure début</t>
  </si>
  <si>
    <t>Index début</t>
  </si>
  <si>
    <t>Date_Heure fin</t>
  </si>
  <si>
    <t>Index fin</t>
  </si>
  <si>
    <t>Débit d'alimentation (m³/j)</t>
  </si>
  <si>
    <t>Relevé des compteurs d'alimentation</t>
  </si>
  <si>
    <t>Point de prélèvement :</t>
  </si>
  <si>
    <t>Fréquence annuelle :</t>
  </si>
  <si>
    <t>Numéro de la campagne :</t>
  </si>
  <si>
    <t>Date prévue</t>
  </si>
  <si>
    <t>Préleveur</t>
  </si>
  <si>
    <t>Matériel utilisé</t>
  </si>
  <si>
    <t>Relevé du débit</t>
  </si>
  <si>
    <t>Volume prélevé (litres)</t>
  </si>
  <si>
    <t>Renseignements prélèvement</t>
  </si>
  <si>
    <t>Commentaires</t>
  </si>
  <si>
    <t>Mesures et analyses</t>
  </si>
  <si>
    <t>Date de réception :</t>
  </si>
  <si>
    <t>Date de début d'analyse :</t>
  </si>
  <si>
    <t>Date de fin d'analyse :</t>
  </si>
  <si>
    <t>Référence de l'échantillon :</t>
  </si>
  <si>
    <t>Unité</t>
  </si>
  <si>
    <t>Résultat</t>
  </si>
  <si>
    <t>Méthode</t>
  </si>
  <si>
    <t>Paramètre</t>
  </si>
  <si>
    <t>Type de prélèvement</t>
  </si>
  <si>
    <t>Echantil.</t>
  </si>
  <si>
    <t>Jours d'activité (sur la semaine):</t>
  </si>
  <si>
    <t>Mois d'activité (sur l'année):</t>
  </si>
  <si>
    <t>Sous Traité</t>
  </si>
  <si>
    <t>Nom</t>
  </si>
  <si>
    <t>L.O.Q.</t>
  </si>
  <si>
    <t>Standard Iso</t>
  </si>
  <si>
    <t>N-Kjeldahl</t>
  </si>
  <si>
    <t>mg/L</t>
  </si>
  <si>
    <t>N-total</t>
  </si>
  <si>
    <t>NF EN 12260</t>
  </si>
  <si>
    <t>DCO déc. 2h</t>
  </si>
  <si>
    <t>mgO2/L</t>
  </si>
  <si>
    <t>Dérivée de NF T 90-101</t>
  </si>
  <si>
    <t>MES (105°C)</t>
  </si>
  <si>
    <t>NF EN 872</t>
  </si>
  <si>
    <t>N-NO3-</t>
  </si>
  <si>
    <t>NBN T91-256</t>
  </si>
  <si>
    <t>EN 26777</t>
  </si>
  <si>
    <t>Ag</t>
  </si>
  <si>
    <t>ISO 15586</t>
  </si>
  <si>
    <t>As</t>
  </si>
  <si>
    <t>Cd</t>
  </si>
  <si>
    <t>Cr</t>
  </si>
  <si>
    <t>Cu</t>
  </si>
  <si>
    <t>Hg</t>
  </si>
  <si>
    <t>ISO 12846</t>
  </si>
  <si>
    <t>Ni</t>
  </si>
  <si>
    <t>Pb</t>
  </si>
  <si>
    <t>Zn</t>
  </si>
  <si>
    <t>FD T 90-112</t>
  </si>
  <si>
    <t>Toxicité Daphnia Magna 24h</t>
  </si>
  <si>
    <t>Equitox</t>
  </si>
  <si>
    <t>ISO 6341</t>
  </si>
  <si>
    <t>P-total</t>
  </si>
  <si>
    <t>NF EN ISO 6878</t>
  </si>
  <si>
    <t>Volume journalier</t>
  </si>
  <si>
    <t>m³</t>
  </si>
  <si>
    <t>N-total par calcul</t>
  </si>
  <si>
    <t>N-NO3- ST</t>
  </si>
  <si>
    <t>ISO 13395</t>
  </si>
  <si>
    <t>N-NO2- ST</t>
  </si>
  <si>
    <t>Message</t>
  </si>
  <si>
    <t>LOQ</t>
  </si>
  <si>
    <t>Points de prélèvement</t>
  </si>
  <si>
    <t>Activité annuelle</t>
  </si>
  <si>
    <t xml:space="preserve">N-NO2- </t>
  </si>
  <si>
    <t>COT</t>
  </si>
  <si>
    <t>NF EN 1484</t>
  </si>
  <si>
    <t>&lt;0,5</t>
  </si>
  <si>
    <t>Date de début</t>
  </si>
  <si>
    <t>Date de fin</t>
  </si>
  <si>
    <t>nb décimales</t>
  </si>
  <si>
    <t>décimales</t>
  </si>
  <si>
    <t>&lt;0,001</t>
  </si>
  <si>
    <t>&lt;0,0005</t>
  </si>
  <si>
    <t>/</t>
  </si>
  <si>
    <t>&lt;5</t>
  </si>
  <si>
    <t>&lt;2</t>
  </si>
  <si>
    <t>&lt;0,1</t>
  </si>
  <si>
    <t>&lt;0,01</t>
  </si>
  <si>
    <t>&lt;0</t>
  </si>
  <si>
    <t>&lt;0,05</t>
  </si>
  <si>
    <t>0,001</t>
  </si>
  <si>
    <t>0,5</t>
  </si>
  <si>
    <t>0,1</t>
  </si>
  <si>
    <t>0,01</t>
  </si>
  <si>
    <t>0,0005</t>
  </si>
  <si>
    <t>0,05</t>
  </si>
  <si>
    <t>Commentaire</t>
  </si>
  <si>
    <t>Tous,</t>
  </si>
  <si>
    <t>Tous</t>
  </si>
  <si>
    <t>Compteur 1</t>
  </si>
  <si>
    <t>Distribution</t>
  </si>
  <si>
    <t>non accessible</t>
  </si>
  <si>
    <t>R1</t>
  </si>
  <si>
    <t>Point de rejet/venturi</t>
  </si>
  <si>
    <t>N-NO2-</t>
  </si>
  <si>
    <t>DISTILLERIES ET LEVURERIES</t>
  </si>
  <si>
    <t>Compteur 2</t>
  </si>
  <si>
    <t>Surface</t>
  </si>
  <si>
    <t>accessible</t>
  </si>
  <si>
    <t>Meuse</t>
  </si>
  <si>
    <t>EUI + EREF</t>
  </si>
  <si>
    <t>Continu</t>
  </si>
  <si>
    <t>Physicochimique + Biologique</t>
  </si>
  <si>
    <t>Débitmètre client</t>
  </si>
  <si>
    <t>ES</t>
  </si>
  <si>
    <t>2018-9</t>
  </si>
  <si>
    <t>BIO Rejet</t>
  </si>
  <si>
    <t>BIO Meuse</t>
  </si>
  <si>
    <t>Proportionnel au débit</t>
  </si>
  <si>
    <t>Ponctuel</t>
  </si>
  <si>
    <t>2018002950/09</t>
  </si>
  <si>
    <t>2018002950/21</t>
  </si>
  <si>
    <t>Méthode interne dérivée de NF EN 25663 et NBN T 91-252</t>
  </si>
  <si>
    <t>20/09/2018</t>
  </si>
  <si>
    <t>21/09/2018</t>
  </si>
  <si>
    <t xml:space="preserve"> </t>
  </si>
  <si>
    <t>21/09/2018 09:19:50</t>
  </si>
  <si>
    <t>10 653,00</t>
  </si>
  <si>
    <t/>
  </si>
  <si>
    <t>30</t>
  </si>
  <si>
    <t>17</t>
  </si>
  <si>
    <t>9</t>
  </si>
  <si>
    <t>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</si>
</sst>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/mm/yy;@"/>
    <numFmt numFmtId="165" formatCode="0.0"/>
  </numFmts>
  <fonts count="9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5">
    <xf numFmtId="0" fontId="0" fillId="0" borderId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</cellStyleXfs>
  <cellXfs count="76">
    <xf numFmtId="0" fontId="0" fillId="0" borderId="0" xfId="0"/>
    <xf numFmtId="0" fontId="0" fillId="0" borderId="0" xfId="0" applyAlignment="1">
      <alignment horizontal="right"/>
    </xf>
    <xf numFmtId="0" fontId="0" fillId="0" borderId="0" xfId="0" applyAlignment="1">
      <alignment horizontal="left"/>
    </xf>
    <xf numFmtId="0" fontId="0" fillId="0" borderId="0" xfId="0"/>
    <xf numFmtId="164" fontId="0" fillId="0" borderId="0" xfId="0" applyNumberFormat="1"/>
    <xf numFmtId="0" fontId="0" fillId="0" borderId="13" xfId="0" applyBorder="1"/>
    <xf numFmtId="0" fontId="0" fillId="0" borderId="0" xfId="0" applyBorder="1"/>
    <xf numFmtId="0" fontId="0" fillId="0" borderId="14" xfId="0" applyBorder="1"/>
    <xf numFmtId="0" fontId="0" fillId="0" borderId="1" xfId="0" applyBorder="1"/>
    <xf numFmtId="0" fontId="0" fillId="0" borderId="2" xfId="0" applyBorder="1"/>
    <xf numFmtId="0" fontId="0" fillId="0" borderId="8" xfId="0" applyBorder="1"/>
    <xf numFmtId="0" fontId="0" fillId="0" borderId="10" xfId="0" applyBorder="1" applyAlignment="1"/>
    <xf numFmtId="0" fontId="0" fillId="0" borderId="11" xfId="0" applyBorder="1" applyAlignment="1"/>
    <xf numFmtId="0" fontId="0" fillId="0" borderId="12" xfId="0" applyBorder="1" applyAlignment="1"/>
    <xf numFmtId="0" fontId="0" fillId="0" borderId="0" xfId="0" applyFont="1" applyAlignment="1">
      <alignment horizontal="left"/>
    </xf>
    <xf numFmtId="0" fontId="1" fillId="0" borderId="0" xfId="0" applyFont="1" applyAlignment="1">
      <alignment horizontal="left" vertical="center"/>
    </xf>
    <xf numFmtId="0" fontId="0" fillId="0" borderId="0" xfId="0" applyAlignment="1">
      <alignment horizontal="centerContinuous" vertical="center"/>
    </xf>
    <xf numFmtId="0" fontId="4" fillId="0" borderId="0" xfId="0" applyFont="1" applyAlignment="1">
      <alignment horizontal="centerContinuous" vertical="center"/>
    </xf>
    <xf numFmtId="0" fontId="0" fillId="0" borderId="0" xfId="0" applyAlignment="1">
      <alignment horizontal="centerContinuous"/>
    </xf>
    <xf numFmtId="0" fontId="0" fillId="0" borderId="0" xfId="0" applyFont="1" applyAlignment="1"/>
    <xf numFmtId="0" fontId="0" fillId="0" borderId="0" xfId="0" applyBorder="1" applyAlignment="1"/>
    <xf numFmtId="0" fontId="0" fillId="0" borderId="0" xfId="0" applyProtection="1">
      <protection locked="0"/>
    </xf>
    <xf numFmtId="0" fontId="0" fillId="0" borderId="0" xfId="0" applyAlignment="1">
      <alignment vertical="center"/>
    </xf>
    <xf numFmtId="0" fontId="5" fillId="0" borderId="0" xfId="0" applyFont="1" applyFill="1" applyBorder="1" applyAlignment="1" applyProtection="1"/>
    <xf numFmtId="0" fontId="6" fillId="0" borderId="0" xfId="0" applyFont="1" applyFill="1" applyBorder="1" applyAlignment="1" applyProtection="1">
      <alignment wrapText="1"/>
    </xf>
    <xf numFmtId="0" fontId="0" fillId="0" borderId="0" xfId="0" applyAlignment="1">
      <alignment horizontal="left" vertical="center"/>
    </xf>
    <xf numFmtId="0" fontId="7" fillId="0" borderId="0" xfId="0" applyFont="1"/>
    <xf numFmtId="0" fontId="7" fillId="0" borderId="0" xfId="0" applyFont="1" applyAlignment="1">
      <alignment vertical="center"/>
    </xf>
    <xf numFmtId="0" fontId="0" fillId="0" borderId="9" xfId="0" applyFill="1" applyBorder="1" applyAlignment="1">
      <alignment horizontal="center" vertical="center"/>
    </xf>
    <xf numFmtId="0" fontId="0" fillId="0" borderId="9" xfId="0" applyFill="1" applyBorder="1" applyAlignment="1">
      <alignment horizontal="center" vertical="center" shrinkToFit="1"/>
    </xf>
    <xf numFmtId="0" fontId="0" fillId="0" borderId="9" xfId="0" applyFill="1" applyBorder="1" applyAlignment="1">
      <alignment horizontal="center" vertical="center" wrapText="1" shrinkToFit="1"/>
    </xf>
    <xf numFmtId="0" fontId="0" fillId="3" borderId="9" xfId="0" applyFont="1" applyFill="1" applyBorder="1" applyAlignment="1">
      <alignment horizontal="center" vertical="center"/>
    </xf>
    <xf numFmtId="0" fontId="0" fillId="3" borderId="9" xfId="0" applyFont="1" applyFill="1" applyBorder="1" applyAlignment="1">
      <alignment horizontal="center" vertical="center" wrapText="1"/>
    </xf>
    <xf numFmtId="0" fontId="0" fillId="0" borderId="0" xfId="0" applyFont="1"/>
    <xf numFmtId="0" fontId="0" fillId="0" borderId="9" xfId="0" applyFont="1" applyBorder="1" applyAlignment="1">
      <alignment horizontal="center" vertical="center"/>
    </xf>
    <xf numFmtId="0" fontId="0" fillId="0" borderId="0" xfId="0" applyFont="1" applyAlignment="1">
      <alignment vertical="center"/>
    </xf>
    <xf numFmtId="0" fontId="0" fillId="0" borderId="9" xfId="0" applyNumberFormat="1" applyFont="1" applyFill="1" applyBorder="1" applyAlignment="1">
      <alignment horizontal="center" vertical="center" wrapText="1"/>
    </xf>
    <xf numFmtId="0" fontId="0" fillId="0" borderId="9" xfId="0" applyFont="1" applyFill="1" applyBorder="1" applyAlignment="1">
      <alignment horizontal="center" vertical="center" wrapText="1"/>
    </xf>
    <xf numFmtId="165" fontId="0" fillId="0" borderId="9" xfId="0" applyNumberFormat="1" applyFont="1" applyFill="1" applyBorder="1" applyAlignment="1">
      <alignment horizontal="center" vertical="center" wrapText="1"/>
    </xf>
    <xf numFmtId="0" fontId="0" fillId="0" borderId="0" xfId="0" applyFont="1" applyFill="1" applyAlignment="1">
      <alignment horizontal="left"/>
    </xf>
    <xf numFmtId="0" fontId="0" fillId="3" borderId="10" xfId="0" applyFont="1" applyFill="1" applyBorder="1" applyAlignment="1">
      <alignment horizontal="centerContinuous" vertical="center"/>
    </xf>
    <xf numFmtId="0" fontId="0" fillId="3" borderId="11" xfId="0" applyFont="1" applyFill="1" applyBorder="1" applyAlignment="1">
      <alignment horizontal="centerContinuous" vertical="center"/>
    </xf>
    <xf numFmtId="0" fontId="0" fillId="3" borderId="12" xfId="0" applyFont="1" applyFill="1" applyBorder="1" applyAlignment="1">
      <alignment horizontal="centerContinuous" vertical="center"/>
    </xf>
    <xf numFmtId="0" fontId="0" fillId="3" borderId="6" xfId="0" applyFont="1" applyFill="1" applyBorder="1" applyAlignment="1">
      <alignment horizontal="center" vertical="center" wrapText="1"/>
    </xf>
    <xf numFmtId="0" fontId="0" fillId="3" borderId="6" xfId="0" applyFont="1" applyFill="1" applyBorder="1" applyAlignment="1">
      <alignment horizontal="center" vertical="center"/>
    </xf>
    <xf numFmtId="0" fontId="0" fillId="3" borderId="6" xfId="0" applyFont="1" applyFill="1" applyBorder="1" applyAlignment="1">
      <alignment horizontal="centerContinuous" vertical="center"/>
    </xf>
    <xf numFmtId="0" fontId="0" fillId="3" borderId="1" xfId="0" applyFont="1" applyFill="1" applyBorder="1"/>
    <xf numFmtId="0" fontId="0" fillId="3" borderId="2" xfId="0" applyFont="1" applyFill="1" applyBorder="1"/>
    <xf numFmtId="0" fontId="0" fillId="3" borderId="8" xfId="0" applyFont="1" applyFill="1" applyBorder="1"/>
    <xf numFmtId="0" fontId="0" fillId="3" borderId="7" xfId="0" applyFont="1" applyFill="1" applyBorder="1"/>
    <xf numFmtId="0" fontId="0" fillId="3" borderId="7" xfId="0" applyFont="1" applyFill="1" applyBorder="1" applyAlignment="1">
      <alignment horizontal="center" vertical="center" wrapText="1"/>
    </xf>
    <xf numFmtId="0" fontId="0" fillId="3" borderId="7" xfId="0" applyFont="1" applyFill="1" applyBorder="1" applyAlignment="1">
      <alignment horizontal="center" vertical="center"/>
    </xf>
    <xf numFmtId="0" fontId="0" fillId="0" borderId="3" xfId="0" applyFont="1" applyFill="1" applyBorder="1" applyAlignment="1">
      <alignment horizontal="center" vertical="center" wrapText="1"/>
    </xf>
    <xf numFmtId="0" fontId="0" fillId="0" borderId="4" xfId="0" applyFont="1" applyFill="1" applyBorder="1" applyAlignment="1">
      <alignment horizontal="center" vertical="center" wrapText="1"/>
    </xf>
    <xf numFmtId="0" fontId="0" fillId="0" borderId="5" xfId="0" applyFont="1" applyFill="1" applyBorder="1" applyAlignment="1">
      <alignment horizontal="center" vertical="center" wrapText="1"/>
    </xf>
    <xf numFmtId="0" fontId="0" fillId="0" borderId="3" xfId="0" applyFont="1" applyBorder="1"/>
    <xf numFmtId="0" fontId="0" fillId="0" borderId="4" xfId="0" applyFont="1" applyBorder="1"/>
    <xf numFmtId="0" fontId="0" fillId="0" borderId="5" xfId="0" applyFont="1" applyBorder="1"/>
    <xf numFmtId="0" fontId="0" fillId="3" borderId="3" xfId="0" applyFont="1" applyFill="1" applyBorder="1" applyAlignment="1">
      <alignment horizontal="centerContinuous"/>
    </xf>
    <xf numFmtId="0" fontId="0" fillId="3" borderId="5" xfId="0" applyFont="1" applyFill="1" applyBorder="1" applyAlignment="1">
      <alignment horizontal="centerContinuous"/>
    </xf>
    <xf numFmtId="0" fontId="0" fillId="0" borderId="3" xfId="0" applyFont="1" applyFill="1" applyBorder="1" applyAlignment="1">
      <alignment horizontal="left" vertical="center" wrapText="1"/>
    </xf>
    <xf numFmtId="0" fontId="0" fillId="2" borderId="9" xfId="0" applyFont="1" applyFill="1" applyBorder="1" applyAlignment="1">
      <alignment horizontal="center" vertical="center"/>
    </xf>
    <xf numFmtId="22" fontId="0" fillId="0" borderId="9" xfId="0" applyNumberFormat="1" applyFont="1" applyFill="1" applyBorder="1" applyAlignment="1">
      <alignment horizontal="center" vertical="center" wrapText="1"/>
    </xf>
    <xf numFmtId="0" fontId="6" fillId="0" borderId="0" xfId="0" applyNumberFormat="1" applyFont="1" applyFill="1" applyBorder="1" applyAlignment="1" applyProtection="1">
      <alignment wrapText="1"/>
    </xf>
    <xf numFmtId="0" fontId="0" fillId="0" borderId="0" xfId="0" applyNumberFormat="1"/>
    <xf numFmtId="14" fontId="0" fillId="0" borderId="9" xfId="0" applyNumberFormat="1" applyFont="1" applyBorder="1" applyAlignment="1">
      <alignment horizontal="center" vertical="center"/>
    </xf>
    <xf numFmtId="14" fontId="0" fillId="0" borderId="9" xfId="0" applyNumberFormat="1" applyFont="1" applyFill="1" applyBorder="1" applyAlignment="1">
      <alignment horizontal="center" vertical="center" wrapText="1"/>
    </xf>
    <xf numFmtId="0" fontId="0" fillId="0" borderId="9" xfId="0" applyFont="1" applyBorder="1" applyAlignment="1">
      <alignment wrapText="1"/>
    </xf>
    <xf numFmtId="0" fontId="6" fillId="4" borderId="0" xfId="0" applyFont="1" applyFill="1" applyBorder="1" applyAlignment="1" applyProtection="1">
      <alignment wrapText="1"/>
    </xf>
    <xf numFmtId="0" fontId="6" fillId="4" borderId="0" xfId="0" applyNumberFormat="1" applyFont="1" applyFill="1" applyBorder="1" applyAlignment="1" applyProtection="1">
      <alignment wrapText="1"/>
    </xf>
    <xf numFmtId="0" fontId="0" fillId="4" borderId="0" xfId="0" applyFill="1"/>
    <xf numFmtId="14" fontId="0" fillId="0" borderId="3" xfId="0" applyNumberFormat="1" applyFont="1" applyFill="1" applyBorder="1" applyAlignment="1">
      <alignment horizontal="center" vertical="center" wrapText="1"/>
    </xf>
    <xf numFmtId="22" fontId="0" fillId="0" borderId="0" xfId="0" applyNumberFormat="1" applyFont="1"/>
    <xf numFmtId="22" fontId="0" fillId="0" borderId="0" xfId="0" applyNumberFormat="1" applyFont="1" applyAlignment="1">
      <alignment horizontal="left"/>
    </xf>
    <xf numFmtId="14" fontId="0" fillId="0" borderId="0" xfId="0" applyNumberFormat="1" applyFont="1" applyAlignment="1">
      <alignment horizontal="left"/>
    </xf>
    <xf numFmtId="21" fontId="0" fillId="0" borderId="9" xfId="0" applyNumberFormat="1" applyFont="1" applyFill="1" applyBorder="1" applyAlignment="1">
      <alignment horizontal="center" vertical="center" wrapText="1"/>
    </xf>
  </cellXfs>
  <cellStyles count="5">
    <cellStyle name="Lien hypertexte" xfId="1" builtinId="8" hidden="1"/>
    <cellStyle name="Lien hypertexte" xfId="3" builtinId="8" hidden="1"/>
    <cellStyle name="Lien hypertexte visité" xfId="2" builtinId="9" hidden="1"/>
    <cellStyle name="Lien hypertexte visité" xfId="4" builtinId="9" hidden="1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219075</xdr:colOff>
          <xdr:row>0</xdr:row>
          <xdr:rowOff>123825</xdr:rowOff>
        </xdr:from>
        <xdr:to>
          <xdr:col>8</xdr:col>
          <xdr:colOff>485775</xdr:colOff>
          <xdr:row>4</xdr:row>
          <xdr:rowOff>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Imprimer le rapport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2.v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tabColor theme="4"/>
    <pageSetUpPr fitToPage="1"/>
  </sheetPr>
  <dimension ref="A2:I31"/>
  <sheetViews>
    <sheetView topLeftCell="A10" workbookViewId="0">
      <selection activeCell="A30" sqref="A30:I31"/>
    </sheetView>
  </sheetViews>
  <sheetFormatPr baseColWidth="10" defaultColWidth="11.5703125" defaultRowHeight="15" x14ac:dyDescent="0.25"/>
  <cols>
    <col min="1" max="2" width="12.28515625" customWidth="1"/>
    <col min="3" max="3" width="15.140625" customWidth="1"/>
    <col min="4" max="4" width="13.85546875" customWidth="1"/>
    <col min="5" max="5" width="13.7109375" customWidth="1"/>
    <col min="6" max="7" width="12.28515625" customWidth="1"/>
    <col min="8" max="8" width="15.140625" style="3" customWidth="1"/>
    <col min="9" max="9" width="12" customWidth="1"/>
  </cols>
  <sheetData>
    <row r="2" spans="1:9" x14ac:dyDescent="0.25">
      <c r="A2" t="s">
        <v>12</v>
      </c>
      <c r="B2" s="2"/>
      <c r="E2" s="11"/>
      <c r="F2" s="12"/>
      <c r="G2" s="13"/>
      <c r="H2" s="20"/>
    </row>
    <row r="3" spans="1:9" x14ac:dyDescent="0.25">
      <c r="A3" t="s">
        <v>13</v>
      </c>
      <c r="B3" s="2"/>
      <c r="E3" s="5"/>
      <c r="F3" s="6"/>
      <c r="G3" s="7"/>
      <c r="H3" s="6"/>
    </row>
    <row r="4" spans="1:9" x14ac:dyDescent="0.25">
      <c r="A4" t="s">
        <v>14</v>
      </c>
      <c r="B4" s="2">
        <v>2018043</v>
      </c>
      <c r="E4" s="5"/>
      <c r="F4" s="6"/>
      <c r="G4" s="7"/>
      <c r="H4" s="6"/>
    </row>
    <row r="5" spans="1:9" x14ac:dyDescent="0.25">
      <c r="E5" s="8"/>
      <c r="F5" s="9"/>
      <c r="G5" s="10"/>
      <c r="H5" s="6"/>
    </row>
    <row r="7" spans="1:9" x14ac:dyDescent="0.25">
      <c r="E7" s="4"/>
    </row>
    <row r="8" spans="1:9" s="3" customFormat="1" x14ac:dyDescent="0.25">
      <c r="E8" s="4"/>
    </row>
    <row r="9" spans="1:9" ht="18.75" x14ac:dyDescent="0.25">
      <c r="A9" s="17" t="s">
        <v>15</v>
      </c>
      <c r="B9" s="18"/>
      <c r="C9" s="17"/>
      <c r="D9" s="17"/>
      <c r="E9" s="17"/>
      <c r="F9" s="16"/>
      <c r="G9" s="16"/>
      <c r="H9" s="16"/>
      <c r="I9" s="18"/>
    </row>
    <row r="11" spans="1:9" x14ac:dyDescent="0.25">
      <c r="A11" s="14" t="s">
        <v>0</v>
      </c>
      <c r="C11" s="25"/>
    </row>
    <row r="12" spans="1:9" x14ac:dyDescent="0.25">
      <c r="A12" s="19" t="s">
        <v>22</v>
      </c>
      <c r="C12" s="25"/>
    </row>
    <row r="13" spans="1:9" x14ac:dyDescent="0.25">
      <c r="A13" t="s">
        <v>1</v>
      </c>
      <c r="B13" s="21"/>
      <c r="C13" s="25" t="s">
        <v>132</v>
      </c>
    </row>
    <row r="14" spans="1:9" x14ac:dyDescent="0.25">
      <c r="C14" s="25">
        <v>18</v>
      </c>
    </row>
    <row r="15" spans="1:9" x14ac:dyDescent="0.25">
      <c r="C15" s="22"/>
    </row>
    <row r="16" spans="1:9" x14ac:dyDescent="0.25">
      <c r="A16" s="2" t="s">
        <v>2</v>
      </c>
      <c r="B16" s="1"/>
      <c r="E16" s="2">
        <v>365</v>
      </c>
    </row>
    <row r="17" spans="1:9" x14ac:dyDescent="0.25">
      <c r="A17" s="2" t="s">
        <v>3</v>
      </c>
      <c r="B17" s="1"/>
      <c r="E17" s="2">
        <v>365</v>
      </c>
    </row>
    <row r="18" spans="1:9" x14ac:dyDescent="0.25">
      <c r="A18" s="2" t="s">
        <v>4</v>
      </c>
      <c r="B18" s="1"/>
      <c r="C18" s="1">
        <v>100</v>
      </c>
    </row>
    <row r="19" spans="1:9" x14ac:dyDescent="0.25">
      <c r="A19" s="2" t="s">
        <v>5</v>
      </c>
      <c r="B19" s="1"/>
      <c r="D19" t="s">
        <v>124</v>
      </c>
    </row>
    <row r="20" spans="1:9" x14ac:dyDescent="0.25">
      <c r="A20" s="15" t="s">
        <v>99</v>
      </c>
      <c r="B20" s="1"/>
      <c r="C20" t="s">
        <v>55</v>
      </c>
      <c r="F20" s="2" t="s">
        <v>124</v>
      </c>
    </row>
    <row r="21" spans="1:9" x14ac:dyDescent="0.25">
      <c r="C21" t="s">
        <v>56</v>
      </c>
      <c r="F21" s="2" t="s">
        <v>125</v>
      </c>
    </row>
    <row r="23" spans="1:9" x14ac:dyDescent="0.25">
      <c r="A23" s="26" t="s">
        <v>16</v>
      </c>
    </row>
    <row r="24" spans="1:9" ht="30" x14ac:dyDescent="0.25">
      <c r="A24" s="31" t="s">
        <v>17</v>
      </c>
      <c r="B24" s="32" t="s">
        <v>6</v>
      </c>
      <c r="C24" s="32" t="s">
        <v>7</v>
      </c>
      <c r="D24" s="31" t="s">
        <v>18</v>
      </c>
    </row>
    <row r="25" spans="1:9" s="3" customFormat="1" x14ac:dyDescent="0.25">
      <c r="A25" s="28" t="s">
        <v>133</v>
      </c>
      <c r="B25" s="28" t="s">
        <v>134</v>
      </c>
      <c r="C25" s="28"/>
      <c r="D25" s="28" t="s">
        <v>135</v>
      </c>
    </row>
    <row r="26" spans="1:9" s="3" customFormat="1" x14ac:dyDescent="0.25">
      <c r="A26" s="28" t="s">
        <v>126</v>
      </c>
      <c r="B26" s="28" t="s">
        <v>127</v>
      </c>
      <c r="C26" s="28"/>
      <c r="D26" s="28" t="s">
        <v>128</v>
      </c>
    </row>
    <row r="28" spans="1:9" ht="20.25" customHeight="1" x14ac:dyDescent="0.25">
      <c r="A28" s="27" t="s">
        <v>98</v>
      </c>
    </row>
    <row r="29" spans="1:9" ht="30" x14ac:dyDescent="0.25">
      <c r="A29" s="32" t="s">
        <v>23</v>
      </c>
      <c r="B29" s="32" t="s">
        <v>6</v>
      </c>
      <c r="C29" s="32" t="s">
        <v>19</v>
      </c>
      <c r="D29" s="32" t="s">
        <v>20</v>
      </c>
      <c r="E29" s="32" t="s">
        <v>21</v>
      </c>
      <c r="F29" s="32" t="s">
        <v>8</v>
      </c>
      <c r="G29" s="31" t="s">
        <v>11</v>
      </c>
      <c r="H29" s="31" t="s">
        <v>10</v>
      </c>
      <c r="I29" s="32" t="s">
        <v>9</v>
      </c>
    </row>
    <row r="30" spans="1:9" s="3" customFormat="1" x14ac:dyDescent="0.25">
      <c r="A30" s="29" t="s">
        <v>136</v>
      </c>
      <c r="B30" s="29" t="b">
        <v>0</v>
      </c>
      <c r="C30" s="29" t="b">
        <v>0</v>
      </c>
      <c r="D30" s="29" t="b">
        <v>0</v>
      </c>
      <c r="E30" s="29" t="b">
        <v>0</v>
      </c>
      <c r="F30" s="30" t="b">
        <v>0</v>
      </c>
      <c r="G30" s="30"/>
      <c r="H30" s="30"/>
      <c r="I30" s="29" t="b">
        <v>0</v>
      </c>
    </row>
    <row r="31" spans="1:9" ht="45" x14ac:dyDescent="0.25">
      <c r="A31" s="29" t="s">
        <v>129</v>
      </c>
      <c r="B31" s="29" t="s">
        <v>137</v>
      </c>
      <c r="C31" s="29" t="b">
        <v>1</v>
      </c>
      <c r="D31" s="29" t="s">
        <v>138</v>
      </c>
      <c r="E31" s="29" t="s">
        <v>139</v>
      </c>
      <c r="F31" s="30" t="s">
        <v>130</v>
      </c>
      <c r="G31" s="30"/>
      <c r="H31" s="30"/>
      <c r="I31" s="29" t="s">
        <v>141</v>
      </c>
    </row>
  </sheetData>
  <pageMargins left="0.62992125984251968" right="3.937007874015748E-2" top="2.3622047244094491" bottom="0.74803149606299213" header="0.31496062992125984" footer="0.31496062992125984"/>
  <pageSetup paperSize="9" scale="79" orientation="portrait" r:id="rId1"/>
  <headerFooter>
    <oddFooter>&amp;Ctest&amp;R&amp;P de &amp;N</oddFooter>
  </headerFooter>
  <drawing r:id="rId2"/>
  <legacyDrawing r:id="rId3"/>
  <legacyDrawingHF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5" name="Button 1">
              <controlPr defaultSize="0" print="0" autoFill="0" autoPict="0" macro="[0]!impression">
                <anchor moveWithCells="1" sizeWithCells="1">
                  <from>
                    <xdr:col>7</xdr:col>
                    <xdr:colOff>219075</xdr:colOff>
                    <xdr:row>0</xdr:row>
                    <xdr:rowOff>123825</xdr:rowOff>
                  </from>
                  <to>
                    <xdr:col>8</xdr:col>
                    <xdr:colOff>485775</xdr:colOff>
                    <xdr:row>4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>
    <tabColor theme="0" tint="-0.249977111117893"/>
  </sheetPr>
  <dimension ref="A2:H9"/>
  <sheetViews>
    <sheetView workbookViewId="0">
      <selection activeCell="B9" sqref="B9"/>
    </sheetView>
  </sheetViews>
  <sheetFormatPr baseColWidth="10" defaultColWidth="11.5703125" defaultRowHeight="15" x14ac:dyDescent="0.25"/>
  <cols>
    <col min="1" max="1" width="12.28515625" style="33" customWidth="1"/>
    <col min="2" max="2" width="18.7109375" style="33" customWidth="1"/>
    <col min="3" max="4" width="15.7109375" style="33" customWidth="1"/>
    <col min="5" max="5" width="9.42578125" style="33" customWidth="1"/>
    <col min="6" max="6" width="15.7109375" style="33" customWidth="1"/>
    <col min="7" max="7" width="9.42578125" style="33" customWidth="1"/>
    <col min="8" max="8" width="14.5703125" style="33" customWidth="1"/>
    <col min="9" max="16384" width="11.5703125" style="33"/>
  </cols>
  <sheetData>
    <row r="2" spans="1:8" x14ac:dyDescent="0.25">
      <c r="B2" s="34" t="s">
        <v>24</v>
      </c>
      <c r="C2" s="34" t="s">
        <v>104</v>
      </c>
      <c r="D2" s="34" t="s">
        <v>105</v>
      </c>
    </row>
    <row r="3" spans="1:8" x14ac:dyDescent="0.25">
      <c r="B3" s="34" t="s">
        <v>142</v>
      </c>
      <c r="C3" s="65">
        <v>43363.2503125</v>
      </c>
      <c r="D3" s="65">
        <v>43364.583692129629</v>
      </c>
    </row>
    <row r="5" spans="1:8" s="35" customFormat="1" ht="22.5" customHeight="1" x14ac:dyDescent="0.25">
      <c r="A5" s="27" t="s">
        <v>33</v>
      </c>
    </row>
    <row r="7" spans="1:8" ht="45" x14ac:dyDescent="0.25">
      <c r="A7" s="32" t="s">
        <v>17</v>
      </c>
      <c r="B7" s="32" t="s">
        <v>7</v>
      </c>
      <c r="C7" s="32" t="s">
        <v>27</v>
      </c>
      <c r="D7" s="32" t="s">
        <v>28</v>
      </c>
      <c r="E7" s="32" t="s">
        <v>29</v>
      </c>
      <c r="F7" s="32" t="s">
        <v>30</v>
      </c>
      <c r="G7" s="32" t="s">
        <v>31</v>
      </c>
      <c r="H7" s="32" t="s">
        <v>32</v>
      </c>
    </row>
    <row r="8" spans="1:8" x14ac:dyDescent="0.25">
      <c r="A8" s="36" t="str">
        <f>Page_de_garde!A25</f>
        <v>Compteur 2</v>
      </c>
      <c r="B8" s="37">
        <f>Page_de_garde!C25</f>
        <v>0</v>
      </c>
      <c r="C8" s="37"/>
      <c r="D8" s="62">
        <v>43363.375462962962</v>
      </c>
      <c r="E8" s="38">
        <v>0</v>
      </c>
      <c r="F8" s="62">
        <v>43364.375462962962</v>
      </c>
      <c r="G8" s="38">
        <v>9502</v>
      </c>
      <c r="H8" s="38">
        <v>9502</v>
      </c>
    </row>
    <row r="9" spans="1:8" x14ac:dyDescent="0.25">
      <c r="A9" s="36" t="str">
        <f>Page_de_garde!A26</f>
        <v>Compteur 1</v>
      </c>
      <c r="B9" s="37">
        <f>Page_de_garde!C26</f>
        <v>0</v>
      </c>
      <c r="C9" s="37"/>
      <c r="D9" s="62">
        <v>43363.375462962962</v>
      </c>
      <c r="E9" s="38">
        <v>26690</v>
      </c>
      <c r="F9" s="62">
        <v>43364.340833333335</v>
      </c>
      <c r="G9" s="38">
        <v>26696</v>
      </c>
      <c r="H9" s="38">
        <v>6.2152311528900004</v>
      </c>
    </row>
  </sheetData>
  <pageMargins left="0.70866141732283472" right="0.70866141732283472" top="1.3385826771653544" bottom="0.74803149606299213" header="0.31496062992125984" footer="0.31496062992125984"/>
  <pageSetup paperSize="9" orientation="landscape" r:id="rId1"/>
  <headerFooter>
    <oddFooter>&amp;R&amp;P de &amp;N&amp;Ctest</oddFooter>
  </headerFooter>
  <legacyDrawingHF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1795BC-157C-4211-BB86-F71004DB5019}">
  <sheetPr codeName="Feuil5">
    <tabColor theme="5" tint="0.59999389629810485"/>
    <pageSetUpPr fitToPage="1"/>
  </sheetPr>
  <dimension ref="A1:Q37"/>
  <sheetViews>
    <sheetView tabSelected="1" topLeftCell="A13" zoomScaleNormal="100" workbookViewId="0">
      <selection activeCell="J31" sqref="J30:J31"/>
    </sheetView>
  </sheetViews>
  <sheetFormatPr baseColWidth="10" defaultColWidth="11.5703125" defaultRowHeight="15" x14ac:dyDescent="0.25"/>
  <cols>
    <col min="1" max="1" width="17.5703125" style="33" customWidth="1"/>
    <col min="2" max="2" width="13.28515625" style="33" customWidth="1"/>
    <col min="3" max="3" width="10.7109375" style="33" customWidth="1"/>
    <col min="4" max="5" width="11" style="33" customWidth="1"/>
    <col min="6" max="6" width="16" style="33" customWidth="1"/>
    <col min="7" max="7" width="13.42578125" style="33" customWidth="1"/>
    <col min="8" max="8" width="10.85546875" style="33" customWidth="1"/>
    <col min="9" max="9" width="8.85546875" style="33" customWidth="1"/>
    <col min="10" max="11" width="9.42578125" style="33" customWidth="1"/>
    <col min="12" max="12" width="11.5703125" style="33"/>
    <col min="13" max="17" width="11.5703125" style="33" hidden="1" customWidth="1"/>
    <col min="18" max="19" width="11.5703125" style="33" customWidth="1"/>
    <col min="20" max="16384" width="11.5703125" style="33"/>
  </cols>
  <sheetData>
    <row r="1" spans="1:14" x14ac:dyDescent="0.25">
      <c r="A1" s="33" t="s">
        <v>34</v>
      </c>
      <c r="F1" s="39" t="s">
        <v>143</v>
      </c>
    </row>
    <row r="2" spans="1:14" x14ac:dyDescent="0.25">
      <c r="A2" s="33" t="s">
        <v>35</v>
      </c>
      <c r="F2" s="14"/>
    </row>
    <row r="3" spans="1:14" x14ac:dyDescent="0.25">
      <c r="A3" s="33" t="s">
        <v>36</v>
      </c>
      <c r="F3" s="14"/>
    </row>
    <row r="5" spans="1:14" s="35" customFormat="1" ht="22.5" customHeight="1" x14ac:dyDescent="0.25">
      <c r="A5" s="27" t="s">
        <v>42</v>
      </c>
    </row>
    <row r="6" spans="1:14" ht="45" x14ac:dyDescent="0.25">
      <c r="A6" s="40" t="s">
        <v>37</v>
      </c>
      <c r="B6" s="41"/>
      <c r="C6" s="42"/>
      <c r="D6" s="43" t="s">
        <v>25</v>
      </c>
      <c r="E6" s="44" t="s">
        <v>26</v>
      </c>
      <c r="F6" s="44" t="s">
        <v>38</v>
      </c>
      <c r="G6" s="43" t="s">
        <v>53</v>
      </c>
      <c r="H6" s="45" t="s">
        <v>39</v>
      </c>
      <c r="I6" s="45"/>
      <c r="J6" s="43" t="s">
        <v>40</v>
      </c>
      <c r="K6" s="43" t="s">
        <v>41</v>
      </c>
      <c r="M6" s="43" t="s">
        <v>25</v>
      </c>
      <c r="N6" s="44" t="s">
        <v>26</v>
      </c>
    </row>
    <row r="7" spans="1:14" x14ac:dyDescent="0.25">
      <c r="A7" s="46"/>
      <c r="B7" s="47"/>
      <c r="C7" s="48"/>
      <c r="D7" s="49"/>
      <c r="E7" s="49"/>
      <c r="F7" s="49"/>
      <c r="G7" s="50"/>
      <c r="H7" s="51" t="s">
        <v>11</v>
      </c>
      <c r="I7" s="51" t="s">
        <v>54</v>
      </c>
      <c r="J7" s="49"/>
      <c r="K7" s="49"/>
    </row>
    <row r="8" spans="1:14" ht="30" x14ac:dyDescent="0.25">
      <c r="A8" s="71" t="s">
        <v>150</v>
      </c>
      <c r="B8" s="53"/>
      <c r="C8" s="54"/>
      <c r="D8" s="66" t="s">
        <v>150</v>
      </c>
      <c r="E8" s="66" t="s">
        <v>151</v>
      </c>
      <c r="F8" s="37"/>
      <c r="G8" s="37" t="s">
        <v>145</v>
      </c>
      <c r="H8" s="37"/>
      <c r="I8" s="37"/>
      <c r="J8" s="37"/>
      <c r="K8" s="37">
        <v>4</v>
      </c>
      <c r="M8" s="72">
        <v>43363.305312500001</v>
      </c>
      <c r="N8" s="72">
        <v>43364.388715277775</v>
      </c>
    </row>
    <row r="10" spans="1:14" s="35" customFormat="1" ht="22.5" customHeight="1" x14ac:dyDescent="0.25">
      <c r="A10" s="27" t="s">
        <v>43</v>
      </c>
    </row>
    <row r="11" spans="1:14" x14ac:dyDescent="0.25">
      <c r="A11" s="55" t="s">
        <v>152</v>
      </c>
      <c r="B11" s="56"/>
      <c r="C11" s="56"/>
      <c r="D11" s="56"/>
      <c r="E11" s="56"/>
      <c r="F11" s="56"/>
      <c r="G11" s="56"/>
      <c r="H11" s="56"/>
      <c r="I11" s="56"/>
      <c r="J11" s="56"/>
      <c r="K11" s="57"/>
    </row>
    <row r="13" spans="1:14" ht="22.5" customHeight="1" x14ac:dyDescent="0.25">
      <c r="A13" s="27" t="s">
        <v>44</v>
      </c>
    </row>
    <row r="14" spans="1:14" x14ac:dyDescent="0.25">
      <c r="A14" s="33" t="s">
        <v>45</v>
      </c>
      <c r="F14" s="73" t="s">
        <v>153</v>
      </c>
    </row>
    <row r="15" spans="1:14" x14ac:dyDescent="0.25">
      <c r="A15" s="33" t="s">
        <v>46</v>
      </c>
      <c r="F15" s="74" t="s">
        <v>151</v>
      </c>
    </row>
    <row r="16" spans="1:14" x14ac:dyDescent="0.25">
      <c r="A16" s="33" t="s">
        <v>47</v>
      </c>
      <c r="F16" s="74">
        <v>43383</v>
      </c>
    </row>
    <row r="17" spans="1:16" x14ac:dyDescent="0.25">
      <c r="A17" s="33" t="s">
        <v>48</v>
      </c>
      <c r="F17" s="14" t="s">
        <v>147</v>
      </c>
    </row>
    <row r="19" spans="1:16" x14ac:dyDescent="0.25">
      <c r="A19" s="58" t="s">
        <v>52</v>
      </c>
      <c r="B19" s="59" t="s">
        <v>57</v>
      </c>
      <c r="C19" s="31" t="s">
        <v>49</v>
      </c>
      <c r="D19" s="31" t="s">
        <v>50</v>
      </c>
      <c r="E19" s="31" t="s">
        <v>51</v>
      </c>
      <c r="F19" s="31" t="s">
        <v>123</v>
      </c>
      <c r="M19" s="34" t="s">
        <v>50</v>
      </c>
      <c r="N19" s="34" t="s">
        <v>97</v>
      </c>
      <c r="O19" s="34" t="s">
        <v>96</v>
      </c>
      <c r="P19" s="34" t="s">
        <v>107</v>
      </c>
    </row>
    <row r="20" spans="1:16" x14ac:dyDescent="0.25">
      <c r="A20" s="60" t="s">
        <v>73</v>
      </c>
      <c r="B20" s="54" t="b">
        <v>0</v>
      </c>
      <c r="C20" s="37" t="s">
        <v>62</v>
      </c>
      <c r="D20" s="37" t="s">
        <v>108</v>
      </c>
      <c r="E20" s="37" t="s">
        <v>74</v>
      </c>
      <c r="F20" s="67" t="s">
        <v>155</v>
      </c>
      <c r="M20" s="61">
        <v>1E-4</v>
      </c>
      <c r="N20" s="61" t="str">
        <f>IF(A20="","",VLOOKUP(A20,Table!$A$2:$E$24,2,FALSE))</f>
        <v>0,001</v>
      </c>
      <c r="O20" s="61" t="str">
        <f>IF(A20="","",VLOOKUP(A20,Table!$A$2:$E$24,5,FALSE))</f>
        <v>&lt;0,001</v>
      </c>
      <c r="P20" s="61">
        <f>IF(A20="","",VLOOKUP(A20,Table!$A$2:$F$24,6,FALSE))</f>
        <v>3</v>
      </c>
    </row>
    <row r="21" spans="1:16" x14ac:dyDescent="0.25">
      <c r="A21" s="60" t="s">
        <v>75</v>
      </c>
      <c r="B21" s="54" t="b">
        <v>0</v>
      </c>
      <c r="C21" s="37" t="s">
        <v>62</v>
      </c>
      <c r="D21" s="37" t="s">
        <v>108</v>
      </c>
      <c r="E21" s="37" t="s">
        <v>74</v>
      </c>
      <c r="F21" s="67" t="s">
        <v>155</v>
      </c>
      <c r="M21" s="61">
        <v>1E-4</v>
      </c>
      <c r="N21" s="61" t="str">
        <f>IF(A21="","",VLOOKUP(A21,Table!$A$2:$E$24,2,FALSE))</f>
        <v>0,001</v>
      </c>
      <c r="O21" s="61" t="str">
        <f>IF(A21="","",VLOOKUP(A21,Table!$A$2:$E$24,5,FALSE))</f>
        <v>&lt;0,001</v>
      </c>
      <c r="P21" s="61">
        <f>IF(A21="","",VLOOKUP(A21,Table!$A$2:$F$24,6,FALSE))</f>
        <v>3</v>
      </c>
    </row>
    <row r="22" spans="1:16" x14ac:dyDescent="0.25">
      <c r="A22" s="60" t="s">
        <v>76</v>
      </c>
      <c r="B22" s="54" t="b">
        <v>0</v>
      </c>
      <c r="C22" s="37" t="s">
        <v>62</v>
      </c>
      <c r="D22" s="37" t="s">
        <v>108</v>
      </c>
      <c r="E22" s="37" t="s">
        <v>74</v>
      </c>
      <c r="F22" s="67" t="s">
        <v>155</v>
      </c>
      <c r="M22" s="61">
        <v>1E-4</v>
      </c>
      <c r="N22" s="61" t="str">
        <f>IF(A22="","",VLOOKUP(A22,Table!$A$2:$E$24,2,FALSE))</f>
        <v>0,001</v>
      </c>
      <c r="O22" s="61" t="str">
        <f>IF(A22="","",VLOOKUP(A22,Table!$A$2:$E$24,5,FALSE))</f>
        <v>&lt;0,001</v>
      </c>
      <c r="P22" s="61">
        <f>IF(A22="","",VLOOKUP(A22,Table!$A$2:$F$24,6,FALSE))</f>
        <v>3</v>
      </c>
    </row>
    <row r="23" spans="1:16" x14ac:dyDescent="0.25">
      <c r="A23" s="60" t="s">
        <v>77</v>
      </c>
      <c r="B23" s="54" t="b">
        <v>0</v>
      </c>
      <c r="C23" s="37" t="s">
        <v>62</v>
      </c>
      <c r="D23" s="37" t="s">
        <v>108</v>
      </c>
      <c r="E23" s="37" t="s">
        <v>74</v>
      </c>
      <c r="F23" s="67" t="s">
        <v>155</v>
      </c>
      <c r="M23" s="61">
        <v>1E-4</v>
      </c>
      <c r="N23" s="61" t="str">
        <f>IF(A23="","",VLOOKUP(A23,Table!$A$2:$E$24,2,FALSE))</f>
        <v>0,001</v>
      </c>
      <c r="O23" s="61" t="str">
        <f>IF(A23="","",VLOOKUP(A23,Table!$A$2:$E$24,5,FALSE))</f>
        <v>&lt;0,001</v>
      </c>
      <c r="P23" s="61">
        <f>IF(A23="","",VLOOKUP(A23,Table!$A$2:$F$24,6,FALSE))</f>
        <v>3</v>
      </c>
    </row>
    <row r="24" spans="1:16" x14ac:dyDescent="0.25">
      <c r="A24" s="60" t="s">
        <v>78</v>
      </c>
      <c r="B24" s="54" t="b">
        <v>0</v>
      </c>
      <c r="C24" s="37" t="s">
        <v>62</v>
      </c>
      <c r="D24" s="37" t="s">
        <v>108</v>
      </c>
      <c r="E24" s="37" t="s">
        <v>74</v>
      </c>
      <c r="F24" s="67" t="s">
        <v>155</v>
      </c>
      <c r="M24" s="61">
        <v>2.8000000000000001E-2</v>
      </c>
      <c r="N24" s="61" t="str">
        <f>IF(A24="","",VLOOKUP(A24,Table!$A$2:$E$24,2,FALSE))</f>
        <v>0,001</v>
      </c>
      <c r="O24" s="61" t="str">
        <f>IF(A24="","",VLOOKUP(A24,Table!$A$2:$E$24,5,FALSE))</f>
        <v>&lt;0,001</v>
      </c>
      <c r="P24" s="61">
        <f>IF(A24="","",VLOOKUP(A24,Table!$A$2:$F$24,6,FALSE))</f>
        <v>3</v>
      </c>
    </row>
    <row r="25" spans="1:16" x14ac:dyDescent="0.25">
      <c r="A25" s="60" t="s">
        <v>79</v>
      </c>
      <c r="B25" s="54" t="b">
        <v>0</v>
      </c>
      <c r="C25" s="37" t="s">
        <v>62</v>
      </c>
      <c r="D25" s="37" t="s">
        <v>109</v>
      </c>
      <c r="E25" s="37" t="s">
        <v>80</v>
      </c>
      <c r="F25" s="67" t="s">
        <v>155</v>
      </c>
      <c r="M25" s="61">
        <v>0</v>
      </c>
      <c r="N25" s="61" t="str">
        <f>IF(A25="","",VLOOKUP(A25,Table!$A$2:$E$24,2,FALSE))</f>
        <v>0,0005</v>
      </c>
      <c r="O25" s="61" t="str">
        <f>IF(A25="","",VLOOKUP(A25,Table!$A$2:$E$24,5,FALSE))</f>
        <v>&lt;0,0005</v>
      </c>
      <c r="P25" s="61">
        <f>IF(A25="","",VLOOKUP(A25,Table!$A$2:$F$24,6,FALSE))</f>
        <v>4</v>
      </c>
    </row>
    <row r="26" spans="1:16" x14ac:dyDescent="0.25">
      <c r="A26" s="60" t="s">
        <v>81</v>
      </c>
      <c r="B26" s="54" t="b">
        <v>0</v>
      </c>
      <c r="C26" s="37" t="s">
        <v>62</v>
      </c>
      <c r="D26" s="37" t="s">
        <v>108</v>
      </c>
      <c r="E26" s="37" t="s">
        <v>74</v>
      </c>
      <c r="F26" s="67" t="s">
        <v>155</v>
      </c>
      <c r="M26" s="61">
        <v>1E-3</v>
      </c>
      <c r="N26" s="61" t="str">
        <f>IF(A26="","",VLOOKUP(A26,Table!$A$2:$E$24,2,FALSE))</f>
        <v>0,001</v>
      </c>
      <c r="O26" s="61" t="str">
        <f>IF(A26="","",VLOOKUP(A26,Table!$A$2:$E$24,5,FALSE))</f>
        <v>&lt;0,001</v>
      </c>
      <c r="P26" s="61">
        <f>IF(A26="","",VLOOKUP(A26,Table!$A$2:$F$24,6,FALSE))</f>
        <v>3</v>
      </c>
    </row>
    <row r="27" spans="1:16" x14ac:dyDescent="0.25">
      <c r="A27" s="60" t="s">
        <v>82</v>
      </c>
      <c r="B27" s="54" t="b">
        <v>0</v>
      </c>
      <c r="C27" s="37" t="s">
        <v>62</v>
      </c>
      <c r="D27" s="37" t="s">
        <v>108</v>
      </c>
      <c r="E27" s="37" t="s">
        <v>74</v>
      </c>
      <c r="F27" s="67" t="s">
        <v>155</v>
      </c>
      <c r="M27" s="61">
        <v>1E-4</v>
      </c>
      <c r="N27" s="61" t="str">
        <f>IF(A27="","",VLOOKUP(A27,Table!$A$2:$E$24,2,FALSE))</f>
        <v>0,001</v>
      </c>
      <c r="O27" s="61" t="str">
        <f>IF(A27="","",VLOOKUP(A27,Table!$A$2:$E$24,5,FALSE))</f>
        <v>&lt;0,001</v>
      </c>
      <c r="P27" s="61">
        <f>IF(A27="","",VLOOKUP(A27,Table!$A$2:$F$24,6,FALSE))</f>
        <v>3</v>
      </c>
    </row>
    <row r="28" spans="1:16" x14ac:dyDescent="0.25">
      <c r="A28" s="60" t="s">
        <v>83</v>
      </c>
      <c r="B28" s="54" t="b">
        <v>0</v>
      </c>
      <c r="C28" s="37" t="s">
        <v>62</v>
      </c>
      <c r="D28" s="37" t="s">
        <v>114</v>
      </c>
      <c r="E28" s="37" t="s">
        <v>84</v>
      </c>
      <c r="F28" s="67" t="s">
        <v>155</v>
      </c>
      <c r="M28" s="61">
        <v>1E-3</v>
      </c>
      <c r="N28" s="61" t="str">
        <f>IF(A28="","",VLOOKUP(A28,Table!$A$2:$E$24,2,FALSE))</f>
        <v>0,01</v>
      </c>
      <c r="O28" s="61" t="str">
        <f>IF(A28="","",VLOOKUP(A28,Table!$A$2:$E$24,5,FALSE))</f>
        <v>&lt;0,01</v>
      </c>
      <c r="P28" s="61">
        <f>IF(A28="","",VLOOKUP(A28,Table!$A$2:$F$24,6,FALSE))</f>
        <v>2</v>
      </c>
    </row>
    <row r="29" spans="1:16" x14ac:dyDescent="0.25">
      <c r="A29" s="60" t="s">
        <v>100</v>
      </c>
      <c r="B29" s="54" t="b">
        <v>0</v>
      </c>
      <c r="C29" s="37" t="s">
        <v>62</v>
      </c>
      <c r="D29" s="37" t="s">
        <v>114</v>
      </c>
      <c r="E29" s="37" t="s">
        <v>72</v>
      </c>
      <c r="F29" s="67" t="s">
        <v>155</v>
      </c>
      <c r="M29" s="61">
        <v>2.1999999999999999E-2</v>
      </c>
      <c r="N29" s="61" t="str">
        <f>IF(A29="","",VLOOKUP(A29,Table!$A$2:$E$24,2,FALSE))</f>
        <v>0,01</v>
      </c>
      <c r="O29" s="61" t="str">
        <f>IF(A29="","",VLOOKUP(A29,Table!$A$2:$E$24,5,FALSE))</f>
        <v>&lt;0,01</v>
      </c>
      <c r="P29" s="61">
        <f>IF(A29="","",VLOOKUP(A29,Table!$A$2:$F$24,6,FALSE))</f>
        <v>2</v>
      </c>
    </row>
    <row r="30" spans="1:16" ht="105" x14ac:dyDescent="0.25">
      <c r="A30" s="60" t="s">
        <v>61</v>
      </c>
      <c r="B30" s="54" t="b">
        <v>0</v>
      </c>
      <c r="C30" s="37" t="s">
        <v>62</v>
      </c>
      <c r="D30" s="37" t="s">
        <v>103</v>
      </c>
      <c r="E30" s="37" t="s">
        <v>149</v>
      </c>
      <c r="F30" s="67" t="s">
        <v>155</v>
      </c>
      <c r="M30" s="61">
        <v>1.4</v>
      </c>
      <c r="N30" s="61" t="str">
        <f>IF(A30="","",VLOOKUP(A30,Table!$A$2:$E$24,2,FALSE))</f>
        <v>0,5</v>
      </c>
      <c r="O30" s="61" t="str">
        <f>IF(A30="","",VLOOKUP(A30,Table!$A$2:$E$24,5,FALSE))</f>
        <v>&lt;0,5</v>
      </c>
      <c r="P30" s="61">
        <f>IF(A30="","",VLOOKUP(A30,Table!$A$2:$F$24,6,FALSE))</f>
        <v>1</v>
      </c>
    </row>
    <row r="31" spans="1:16" ht="30" x14ac:dyDescent="0.25">
      <c r="A31" s="60" t="s">
        <v>70</v>
      </c>
      <c r="B31" s="54" t="b">
        <v>0</v>
      </c>
      <c r="C31" s="37" t="s">
        <v>62</v>
      </c>
      <c r="D31" s="37" t="s">
        <v>113</v>
      </c>
      <c r="E31" s="37" t="s">
        <v>71</v>
      </c>
      <c r="F31" s="67" t="s">
        <v>155</v>
      </c>
      <c r="M31" s="61">
        <v>3.278</v>
      </c>
      <c r="N31" s="61" t="str">
        <f>IF(A31="","",VLOOKUP(A31,Table!$A$2:$E$24,2,FALSE))</f>
        <v>0,1</v>
      </c>
      <c r="O31" s="61" t="str">
        <f>IF(A31="","",VLOOKUP(A31,Table!$A$2:$E$24,5,FALSE))</f>
        <v>&lt;0,1</v>
      </c>
      <c r="P31" s="61">
        <f>IF(A31="","",VLOOKUP(A31,Table!$A$2:$F$24,6,FALSE))</f>
        <v>1</v>
      </c>
    </row>
    <row r="32" spans="1:16" ht="30" x14ac:dyDescent="0.25">
      <c r="A32" s="60" t="s">
        <v>88</v>
      </c>
      <c r="B32" s="54" t="b">
        <v>0</v>
      </c>
      <c r="C32" s="37" t="s">
        <v>62</v>
      </c>
      <c r="D32" s="37" t="s">
        <v>116</v>
      </c>
      <c r="E32" s="37" t="s">
        <v>89</v>
      </c>
      <c r="F32" s="67" t="s">
        <v>155</v>
      </c>
      <c r="M32" s="61">
        <v>2.2000000000000002</v>
      </c>
      <c r="N32" s="61" t="str">
        <f>IF(A32="","",VLOOKUP(A32,Table!$A$2:$E$24,2,FALSE))</f>
        <v>0,05</v>
      </c>
      <c r="O32" s="61" t="str">
        <f>IF(A32="","",VLOOKUP(A32,Table!$A$2:$E$24,5,FALSE))</f>
        <v>&lt;0,05</v>
      </c>
      <c r="P32" s="61">
        <f>IF(A32="","",VLOOKUP(A32,Table!$A$2:$F$24,6,FALSE))</f>
        <v>2</v>
      </c>
    </row>
    <row r="33" spans="1:16" ht="30" x14ac:dyDescent="0.25">
      <c r="A33" s="60" t="s">
        <v>65</v>
      </c>
      <c r="B33" s="54" t="b">
        <v>0</v>
      </c>
      <c r="C33" s="37" t="s">
        <v>66</v>
      </c>
      <c r="D33" s="37" t="s">
        <v>156</v>
      </c>
      <c r="E33" s="37" t="s">
        <v>67</v>
      </c>
      <c r="F33" s="67" t="s">
        <v>155</v>
      </c>
      <c r="M33" s="61">
        <v>30</v>
      </c>
      <c r="N33" s="61">
        <f>IF(A33="","",VLOOKUP(A33,Table!$A$2:$E$24,2,FALSE))</f>
        <v>5</v>
      </c>
      <c r="O33" s="61" t="str">
        <f>IF(A33="","",VLOOKUP(A33,Table!$A$2:$E$24,5,FALSE))</f>
        <v>&lt;5</v>
      </c>
      <c r="P33" s="61">
        <f>IF(A33="","",VLOOKUP(A33,Table!$A$2:$F$24,6,FALSE))</f>
        <v>0</v>
      </c>
    </row>
    <row r="34" spans="1:16" x14ac:dyDescent="0.25">
      <c r="A34" s="60" t="s">
        <v>68</v>
      </c>
      <c r="B34" s="54" t="b">
        <v>0</v>
      </c>
      <c r="C34" s="37" t="s">
        <v>62</v>
      </c>
      <c r="D34" s="37" t="s">
        <v>157</v>
      </c>
      <c r="E34" s="37" t="s">
        <v>69</v>
      </c>
      <c r="F34" s="67" t="s">
        <v>155</v>
      </c>
      <c r="M34" s="61">
        <v>17</v>
      </c>
      <c r="N34" s="61">
        <f>IF(A34="","",VLOOKUP(A34,Table!$A$2:$E$24,2,FALSE))</f>
        <v>2</v>
      </c>
      <c r="O34" s="61" t="str">
        <f>IF(A34="","",VLOOKUP(A34,Table!$A$2:$E$24,5,FALSE))</f>
        <v>&lt;2</v>
      </c>
      <c r="P34" s="61">
        <f>IF(A34="","",VLOOKUP(A34,Table!$A$2:$F$24,6,FALSE))</f>
        <v>0</v>
      </c>
    </row>
    <row r="35" spans="1:16" x14ac:dyDescent="0.25">
      <c r="A35" s="60" t="s">
        <v>90</v>
      </c>
      <c r="B35" s="54" t="b">
        <v>0</v>
      </c>
      <c r="C35" s="37" t="s">
        <v>91</v>
      </c>
      <c r="D35" s="37" t="s">
        <v>154</v>
      </c>
      <c r="E35" s="37"/>
      <c r="F35" s="67" t="s">
        <v>155</v>
      </c>
      <c r="M35" s="61">
        <v>10653</v>
      </c>
      <c r="N35" s="61">
        <f>IF(A35="","",VLOOKUP(A35,Table!$A$2:$E$24,2,FALSE))</f>
        <v>2</v>
      </c>
      <c r="O35" s="61" t="str">
        <f>IF(A35="","",VLOOKUP(A35,Table!$A$2:$E$24,5,FALSE))</f>
        <v>&lt;2</v>
      </c>
      <c r="P35" s="61">
        <f>IF(A35="","",VLOOKUP(A35,Table!$A$2:$F$24,6,FALSE))</f>
        <v>2</v>
      </c>
    </row>
    <row r="36" spans="1:16" x14ac:dyDescent="0.25">
      <c r="A36" s="60" t="s">
        <v>92</v>
      </c>
      <c r="B36" s="54" t="b">
        <v>0</v>
      </c>
      <c r="C36" s="37" t="s">
        <v>62</v>
      </c>
      <c r="D36" s="37" t="s">
        <v>103</v>
      </c>
      <c r="E36" s="37"/>
      <c r="F36" s="67" t="s">
        <v>155</v>
      </c>
      <c r="M36" s="61">
        <v>4.7</v>
      </c>
      <c r="N36" s="61" t="str">
        <f>IF(A36="","",VLOOKUP(A36,Table!$A$2:$E$24,2,FALSE))</f>
        <v>0,5</v>
      </c>
      <c r="O36" s="61" t="str">
        <f>IF(A36="","",VLOOKUP(A36,Table!$A$2:$E$24,5,FALSE))</f>
        <v>&lt;0,5</v>
      </c>
      <c r="P36" s="61">
        <f>IF(A36="","",VLOOKUP(A36,Table!$A$2:$F$24,6,FALSE))</f>
        <v>1</v>
      </c>
    </row>
    <row r="37" spans="1:16" x14ac:dyDescent="0.25">
      <c r="A37" s="60"/>
      <c r="B37" s="54"/>
      <c r="C37" s="37"/>
      <c r="D37" s="37"/>
      <c r="E37" s="37"/>
      <c r="F37" s="67"/>
      <c r="M37" s="61"/>
      <c r="N37" s="61" t="str">
        <f>IF(A37="","",VLOOKUP(A37,Table!$A$2:$E$24,2,FALSE))</f>
        <v/>
      </c>
      <c r="O37" s="61" t="str">
        <f>IF(A37="","",VLOOKUP(A37,Table!$A$2:$E$24,5,FALSE))</f>
        <v/>
      </c>
      <c r="P37" s="61" t="str">
        <f>IF(A37="","",VLOOKUP(A37,Table!$A$2:$F$24,6,FALSE))</f>
        <v/>
      </c>
    </row>
  </sheetData>
  <pageMargins left="0.70866141732283472" right="0.70866141732283472" top="1.3385826771653544" bottom="0.74803149606299213" header="0.31496062992125984" footer="0.31496062992125984"/>
  <pageSetup paperSize="9" scale="66" orientation="portrait" r:id="rId1"/>
  <headerFooter>
    <oddFooter>&amp;R&amp;P de &amp;N&amp;Ctest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E101D5-5522-41D1-81DD-9C5E096A766A}">
  <sheetPr codeName="Feuil6">
    <tabColor theme="5" tint="0.59999389629810485"/>
    <pageSetUpPr fitToPage="1"/>
  </sheetPr>
  <dimension ref="A1:Q35"/>
  <sheetViews>
    <sheetView topLeftCell="A4" zoomScaleNormal="100" workbookViewId="0">
      <selection activeCell="B31" sqref="B31"/>
    </sheetView>
  </sheetViews>
  <sheetFormatPr baseColWidth="10" defaultColWidth="11.5703125" defaultRowHeight="15" x14ac:dyDescent="0.25"/>
  <cols>
    <col min="1" max="1" width="17.5703125" style="33" customWidth="1"/>
    <col min="2" max="2" width="13.28515625" style="33" customWidth="1"/>
    <col min="3" max="3" width="10.7109375" style="33" customWidth="1"/>
    <col min="4" max="5" width="11" style="33" customWidth="1"/>
    <col min="6" max="6" width="16" style="33" customWidth="1"/>
    <col min="7" max="7" width="13.42578125" style="33" customWidth="1"/>
    <col min="8" max="8" width="10.85546875" style="33" customWidth="1"/>
    <col min="9" max="9" width="8.85546875" style="33" customWidth="1"/>
    <col min="10" max="11" width="9.42578125" style="33" customWidth="1"/>
    <col min="12" max="12" width="11.5703125" style="33"/>
    <col min="13" max="17" width="11.5703125" style="33" hidden="1" customWidth="1"/>
    <col min="18" max="19" width="11.5703125" style="33" customWidth="1"/>
    <col min="20" max="16384" width="11.5703125" style="33"/>
  </cols>
  <sheetData>
    <row r="1" spans="1:14" x14ac:dyDescent="0.25">
      <c r="A1" s="33" t="s">
        <v>34</v>
      </c>
      <c r="F1" s="39" t="s">
        <v>144</v>
      </c>
    </row>
    <row r="2" spans="1:14" x14ac:dyDescent="0.25">
      <c r="A2" s="33" t="s">
        <v>35</v>
      </c>
      <c r="F2" s="14">
        <v>12</v>
      </c>
    </row>
    <row r="3" spans="1:14" x14ac:dyDescent="0.25">
      <c r="A3" s="33" t="s">
        <v>36</v>
      </c>
      <c r="F3" s="14">
        <v>13</v>
      </c>
    </row>
    <row r="5" spans="1:14" s="35" customFormat="1" ht="22.5" customHeight="1" x14ac:dyDescent="0.25">
      <c r="A5" s="27" t="s">
        <v>42</v>
      </c>
    </row>
    <row r="6" spans="1:14" ht="45" x14ac:dyDescent="0.25">
      <c r="A6" s="40" t="s">
        <v>37</v>
      </c>
      <c r="B6" s="41"/>
      <c r="C6" s="42"/>
      <c r="D6" s="43" t="s">
        <v>25</v>
      </c>
      <c r="E6" s="44" t="s">
        <v>26</v>
      </c>
      <c r="F6" s="44" t="s">
        <v>38</v>
      </c>
      <c r="G6" s="43" t="s">
        <v>53</v>
      </c>
      <c r="H6" s="45" t="s">
        <v>39</v>
      </c>
      <c r="I6" s="45"/>
      <c r="J6" s="43" t="s">
        <v>40</v>
      </c>
      <c r="K6" s="43" t="s">
        <v>41</v>
      </c>
      <c r="M6" s="43" t="s">
        <v>25</v>
      </c>
      <c r="N6" s="44" t="s">
        <v>26</v>
      </c>
    </row>
    <row r="7" spans="1:14" x14ac:dyDescent="0.25">
      <c r="A7" s="46"/>
      <c r="B7" s="47"/>
      <c r="C7" s="48"/>
      <c r="D7" s="49"/>
      <c r="E7" s="49"/>
      <c r="F7" s="49"/>
      <c r="G7" s="50"/>
      <c r="H7" s="51" t="s">
        <v>11</v>
      </c>
      <c r="I7" s="51" t="s">
        <v>54</v>
      </c>
      <c r="J7" s="49"/>
      <c r="K7" s="49"/>
    </row>
    <row r="8" spans="1:14" ht="30" x14ac:dyDescent="0.25">
      <c r="A8" s="71" t="s">
        <v>150</v>
      </c>
      <c r="B8" s="53"/>
      <c r="C8" s="54"/>
      <c r="D8" s="66" t="s">
        <v>151</v>
      </c>
      <c r="E8" s="66" t="s">
        <v>151</v>
      </c>
      <c r="F8" s="37"/>
      <c r="G8" s="37" t="s">
        <v>146</v>
      </c>
      <c r="H8" s="37" t="s">
        <v>140</v>
      </c>
      <c r="I8" s="37"/>
      <c r="J8" s="37"/>
      <c r="K8" s="37">
        <v>4</v>
      </c>
      <c r="M8" s="72">
        <v>43364.305312500001</v>
      </c>
      <c r="N8" s="72">
        <v>43364.305312500001</v>
      </c>
    </row>
    <row r="10" spans="1:14" s="35" customFormat="1" ht="22.5" customHeight="1" x14ac:dyDescent="0.25">
      <c r="A10" s="27" t="s">
        <v>43</v>
      </c>
    </row>
    <row r="11" spans="1:14" x14ac:dyDescent="0.25">
      <c r="A11" s="55" t="s">
        <v>152</v>
      </c>
      <c r="B11" s="56"/>
      <c r="C11" s="56"/>
      <c r="D11" s="56"/>
      <c r="E11" s="56"/>
      <c r="F11" s="56"/>
      <c r="G11" s="56"/>
      <c r="H11" s="56"/>
      <c r="I11" s="56"/>
      <c r="J11" s="56"/>
      <c r="K11" s="57"/>
    </row>
    <row r="13" spans="1:14" ht="22.5" customHeight="1" x14ac:dyDescent="0.25">
      <c r="A13" s="27" t="s">
        <v>44</v>
      </c>
    </row>
    <row r="14" spans="1:14" x14ac:dyDescent="0.25">
      <c r="A14" s="33" t="s">
        <v>45</v>
      </c>
      <c r="F14" s="73" t="s">
        <v>153</v>
      </c>
    </row>
    <row r="15" spans="1:14" x14ac:dyDescent="0.25">
      <c r="A15" s="33" t="s">
        <v>46</v>
      </c>
      <c r="F15" s="74" t="s">
        <v>151</v>
      </c>
    </row>
    <row r="16" spans="1:14" x14ac:dyDescent="0.25">
      <c r="A16" s="33" t="s">
        <v>47</v>
      </c>
      <c r="F16" s="74">
        <v>43376</v>
      </c>
    </row>
    <row r="17" spans="1:16" x14ac:dyDescent="0.25">
      <c r="A17" s="33" t="s">
        <v>48</v>
      </c>
      <c r="F17" s="14" t="s">
        <v>148</v>
      </c>
    </row>
    <row r="19" spans="1:16" x14ac:dyDescent="0.25">
      <c r="A19" s="58" t="s">
        <v>52</v>
      </c>
      <c r="B19" s="59" t="s">
        <v>57</v>
      </c>
      <c r="C19" s="31" t="s">
        <v>49</v>
      </c>
      <c r="D19" s="31" t="s">
        <v>50</v>
      </c>
      <c r="E19" s="31" t="s">
        <v>51</v>
      </c>
      <c r="F19" s="31" t="s">
        <v>123</v>
      </c>
      <c r="M19" s="34" t="s">
        <v>50</v>
      </c>
      <c r="N19" s="34" t="s">
        <v>97</v>
      </c>
      <c r="O19" s="34" t="s">
        <v>96</v>
      </c>
      <c r="P19" s="34" t="s">
        <v>107</v>
      </c>
    </row>
    <row r="20" spans="1:16" x14ac:dyDescent="0.25">
      <c r="A20" s="60" t="s">
        <v>73</v>
      </c>
      <c r="B20" s="54" t="b">
        <v>0</v>
      </c>
      <c r="C20" s="37" t="s">
        <v>62</v>
      </c>
      <c r="D20" s="37" t="s">
        <v>108</v>
      </c>
      <c r="E20" s="37" t="s">
        <v>74</v>
      </c>
      <c r="F20" s="67" t="s">
        <v>155</v>
      </c>
      <c r="M20" s="61">
        <v>1E-4</v>
      </c>
      <c r="N20" s="61" t="str">
        <f>IF(A20="","",VLOOKUP(A20,Table!$A$2:$E$24,2,FALSE))</f>
        <v>0,001</v>
      </c>
      <c r="O20" s="61" t="str">
        <f>IF(A20="","",VLOOKUP(A20,Table!$A$2:$E$24,5,FALSE))</f>
        <v>&lt;0,001</v>
      </c>
      <c r="P20" s="61">
        <f>IF(A20="","",VLOOKUP(A20,Table!$A$2:$F$24,6,FALSE))</f>
        <v>3</v>
      </c>
    </row>
    <row r="21" spans="1:16" x14ac:dyDescent="0.25">
      <c r="A21" s="60" t="s">
        <v>75</v>
      </c>
      <c r="B21" s="54" t="b">
        <v>0</v>
      </c>
      <c r="C21" s="37" t="s">
        <v>62</v>
      </c>
      <c r="D21" s="37" t="s">
        <v>108</v>
      </c>
      <c r="E21" s="37" t="s">
        <v>74</v>
      </c>
      <c r="F21" s="67" t="s">
        <v>155</v>
      </c>
      <c r="M21" s="61">
        <v>1E-4</v>
      </c>
      <c r="N21" s="61" t="str">
        <f>IF(A21="","",VLOOKUP(A21,Table!$A$2:$E$24,2,FALSE))</f>
        <v>0,001</v>
      </c>
      <c r="O21" s="61" t="str">
        <f>IF(A21="","",VLOOKUP(A21,Table!$A$2:$E$24,5,FALSE))</f>
        <v>&lt;0,001</v>
      </c>
      <c r="P21" s="61">
        <f>IF(A21="","",VLOOKUP(A21,Table!$A$2:$F$24,6,FALSE))</f>
        <v>3</v>
      </c>
    </row>
    <row r="22" spans="1:16" x14ac:dyDescent="0.25">
      <c r="A22" s="60" t="s">
        <v>76</v>
      </c>
      <c r="B22" s="54" t="b">
        <v>0</v>
      </c>
      <c r="C22" s="37" t="s">
        <v>62</v>
      </c>
      <c r="D22" s="37" t="s">
        <v>108</v>
      </c>
      <c r="E22" s="37" t="s">
        <v>74</v>
      </c>
      <c r="F22" s="67" t="s">
        <v>155</v>
      </c>
      <c r="M22" s="61">
        <v>1E-4</v>
      </c>
      <c r="N22" s="61" t="str">
        <f>IF(A22="","",VLOOKUP(A22,Table!$A$2:$E$24,2,FALSE))</f>
        <v>0,001</v>
      </c>
      <c r="O22" s="61" t="str">
        <f>IF(A22="","",VLOOKUP(A22,Table!$A$2:$E$24,5,FALSE))</f>
        <v>&lt;0,001</v>
      </c>
      <c r="P22" s="61">
        <f>IF(A22="","",VLOOKUP(A22,Table!$A$2:$F$24,6,FALSE))</f>
        <v>3</v>
      </c>
    </row>
    <row r="23" spans="1:16" x14ac:dyDescent="0.25">
      <c r="A23" s="60" t="s">
        <v>77</v>
      </c>
      <c r="B23" s="54" t="b">
        <v>0</v>
      </c>
      <c r="C23" s="37" t="s">
        <v>62</v>
      </c>
      <c r="D23" s="37" t="s">
        <v>108</v>
      </c>
      <c r="E23" s="37" t="s">
        <v>74</v>
      </c>
      <c r="F23" s="67" t="s">
        <v>155</v>
      </c>
      <c r="M23" s="61">
        <v>1E-4</v>
      </c>
      <c r="N23" s="61" t="str">
        <f>IF(A23="","",VLOOKUP(A23,Table!$A$2:$E$24,2,FALSE))</f>
        <v>0,001</v>
      </c>
      <c r="O23" s="61" t="str">
        <f>IF(A23="","",VLOOKUP(A23,Table!$A$2:$E$24,5,FALSE))</f>
        <v>&lt;0,001</v>
      </c>
      <c r="P23" s="61">
        <f>IF(A23="","",VLOOKUP(A23,Table!$A$2:$F$24,6,FALSE))</f>
        <v>3</v>
      </c>
    </row>
    <row r="24" spans="1:16" x14ac:dyDescent="0.25">
      <c r="A24" s="60" t="s">
        <v>78</v>
      </c>
      <c r="B24" s="54" t="b">
        <v>0</v>
      </c>
      <c r="C24" s="37" t="s">
        <v>62</v>
      </c>
      <c r="D24" s="37" t="s">
        <v>108</v>
      </c>
      <c r="E24" s="37" t="s">
        <v>74</v>
      </c>
      <c r="F24" s="67" t="s">
        <v>155</v>
      </c>
      <c r="M24" s="61">
        <v>1E-3</v>
      </c>
      <c r="N24" s="61" t="str">
        <f>IF(A24="","",VLOOKUP(A24,Table!$A$2:$E$24,2,FALSE))</f>
        <v>0,001</v>
      </c>
      <c r="O24" s="61" t="str">
        <f>IF(A24="","",VLOOKUP(A24,Table!$A$2:$E$24,5,FALSE))</f>
        <v>&lt;0,001</v>
      </c>
      <c r="P24" s="61">
        <f>IF(A24="","",VLOOKUP(A24,Table!$A$2:$F$24,6,FALSE))</f>
        <v>3</v>
      </c>
    </row>
    <row r="25" spans="1:16" x14ac:dyDescent="0.25">
      <c r="A25" s="60" t="s">
        <v>79</v>
      </c>
      <c r="B25" s="54" t="b">
        <v>0</v>
      </c>
      <c r="C25" s="37" t="s">
        <v>62</v>
      </c>
      <c r="D25" s="37" t="s">
        <v>109</v>
      </c>
      <c r="E25" s="37" t="s">
        <v>80</v>
      </c>
      <c r="F25" s="67" t="s">
        <v>155</v>
      </c>
      <c r="M25" s="61">
        <v>0</v>
      </c>
      <c r="N25" s="61" t="str">
        <f>IF(A25="","",VLOOKUP(A25,Table!$A$2:$E$24,2,FALSE))</f>
        <v>0,0005</v>
      </c>
      <c r="O25" s="61" t="str">
        <f>IF(A25="","",VLOOKUP(A25,Table!$A$2:$E$24,5,FALSE))</f>
        <v>&lt;0,0005</v>
      </c>
      <c r="P25" s="61">
        <f>IF(A25="","",VLOOKUP(A25,Table!$A$2:$F$24,6,FALSE))</f>
        <v>4</v>
      </c>
    </row>
    <row r="26" spans="1:16" x14ac:dyDescent="0.25">
      <c r="A26" s="60" t="s">
        <v>81</v>
      </c>
      <c r="B26" s="54" t="b">
        <v>0</v>
      </c>
      <c r="C26" s="37" t="s">
        <v>62</v>
      </c>
      <c r="D26" s="37" t="s">
        <v>108</v>
      </c>
      <c r="E26" s="37" t="s">
        <v>74</v>
      </c>
      <c r="F26" s="67" t="s">
        <v>155</v>
      </c>
      <c r="M26" s="61">
        <v>1E-4</v>
      </c>
      <c r="N26" s="61" t="str">
        <f>IF(A26="","",VLOOKUP(A26,Table!$A$2:$E$24,2,FALSE))</f>
        <v>0,001</v>
      </c>
      <c r="O26" s="61" t="str">
        <f>IF(A26="","",VLOOKUP(A26,Table!$A$2:$E$24,5,FALSE))</f>
        <v>&lt;0,001</v>
      </c>
      <c r="P26" s="61">
        <f>IF(A26="","",VLOOKUP(A26,Table!$A$2:$F$24,6,FALSE))</f>
        <v>3</v>
      </c>
    </row>
    <row r="27" spans="1:16" x14ac:dyDescent="0.25">
      <c r="A27" s="60" t="s">
        <v>82</v>
      </c>
      <c r="B27" s="54" t="b">
        <v>0</v>
      </c>
      <c r="C27" s="37" t="s">
        <v>62</v>
      </c>
      <c r="D27" s="37" t="s">
        <v>108</v>
      </c>
      <c r="E27" s="37" t="s">
        <v>74</v>
      </c>
      <c r="F27" s="67" t="s">
        <v>155</v>
      </c>
      <c r="M27" s="61">
        <v>1E-4</v>
      </c>
      <c r="N27" s="61" t="str">
        <f>IF(A27="","",VLOOKUP(A27,Table!$A$2:$E$24,2,FALSE))</f>
        <v>0,001</v>
      </c>
      <c r="O27" s="61" t="str">
        <f>IF(A27="","",VLOOKUP(A27,Table!$A$2:$E$24,5,FALSE))</f>
        <v>&lt;0,001</v>
      </c>
      <c r="P27" s="61">
        <f>IF(A27="","",VLOOKUP(A27,Table!$A$2:$F$24,6,FALSE))</f>
        <v>3</v>
      </c>
    </row>
    <row r="28" spans="1:16" x14ac:dyDescent="0.25">
      <c r="A28" s="60" t="s">
        <v>83</v>
      </c>
      <c r="B28" s="54" t="b">
        <v>0</v>
      </c>
      <c r="C28" s="37" t="s">
        <v>62</v>
      </c>
      <c r="D28" s="37" t="s">
        <v>114</v>
      </c>
      <c r="E28" s="37" t="s">
        <v>84</v>
      </c>
      <c r="F28" s="67" t="s">
        <v>155</v>
      </c>
      <c r="M28" s="61">
        <v>1E-3</v>
      </c>
      <c r="N28" s="61" t="str">
        <f>IF(A28="","",VLOOKUP(A28,Table!$A$2:$E$24,2,FALSE))</f>
        <v>0,01</v>
      </c>
      <c r="O28" s="61" t="str">
        <f>IF(A28="","",VLOOKUP(A28,Table!$A$2:$E$24,5,FALSE))</f>
        <v>&lt;0,01</v>
      </c>
      <c r="P28" s="61">
        <f>IF(A28="","",VLOOKUP(A28,Table!$A$2:$F$24,6,FALSE))</f>
        <v>2</v>
      </c>
    </row>
    <row r="29" spans="1:16" x14ac:dyDescent="0.25">
      <c r="A29" s="60" t="s">
        <v>131</v>
      </c>
      <c r="B29" s="54" t="b">
        <v>0</v>
      </c>
      <c r="C29" s="37" t="s">
        <v>62</v>
      </c>
      <c r="D29" s="37" t="s">
        <v>114</v>
      </c>
      <c r="E29" s="37" t="s">
        <v>72</v>
      </c>
      <c r="F29" s="67" t="s">
        <v>155</v>
      </c>
      <c r="M29" s="61">
        <v>0.01</v>
      </c>
      <c r="N29" s="61" t="str">
        <f>IF(A29="","",VLOOKUP(A29,Table!$A$2:$E$24,2,FALSE))</f>
        <v>0,01</v>
      </c>
      <c r="O29" s="61" t="str">
        <f>IF(A29="","",VLOOKUP(A29,Table!$A$2:$E$24,5,FALSE))</f>
        <v>&lt;0,01</v>
      </c>
      <c r="P29" s="61">
        <f>IF(A29="","",VLOOKUP(A29,Table!$A$2:$F$24,6,FALSE))</f>
        <v>2</v>
      </c>
    </row>
    <row r="30" spans="1:16" ht="105" x14ac:dyDescent="0.25">
      <c r="A30" s="60" t="s">
        <v>61</v>
      </c>
      <c r="B30" s="54" t="b">
        <v>0</v>
      </c>
      <c r="C30" s="37" t="s">
        <v>62</v>
      </c>
      <c r="D30" s="37" t="s">
        <v>103</v>
      </c>
      <c r="E30" s="37" t="s">
        <v>149</v>
      </c>
      <c r="F30" s="67" t="s">
        <v>155</v>
      </c>
      <c r="M30" s="61">
        <v>0.01</v>
      </c>
      <c r="N30" s="61" t="str">
        <f>IF(A30="","",VLOOKUP(A30,Table!$A$2:$E$24,2,FALSE))</f>
        <v>0,5</v>
      </c>
      <c r="O30" s="61" t="str">
        <f>IF(A30="","",VLOOKUP(A30,Table!$A$2:$E$24,5,FALSE))</f>
        <v>&lt;0,5</v>
      </c>
      <c r="P30" s="61">
        <f>IF(A30="","",VLOOKUP(A30,Table!$A$2:$F$24,6,FALSE))</f>
        <v>1</v>
      </c>
    </row>
    <row r="31" spans="1:16" ht="30" x14ac:dyDescent="0.25">
      <c r="A31" s="60" t="s">
        <v>70</v>
      </c>
      <c r="B31" s="54" t="b">
        <v>0</v>
      </c>
      <c r="C31" s="37" t="s">
        <v>62</v>
      </c>
      <c r="D31" s="37" t="s">
        <v>113</v>
      </c>
      <c r="E31" s="37" t="s">
        <v>71</v>
      </c>
      <c r="F31" s="67" t="s">
        <v>155</v>
      </c>
      <c r="M31" s="61">
        <v>2.6840000000000002</v>
      </c>
      <c r="N31" s="61" t="str">
        <f>IF(A31="","",VLOOKUP(A31,Table!$A$2:$E$24,2,FALSE))</f>
        <v>0,1</v>
      </c>
      <c r="O31" s="61" t="str">
        <f>IF(A31="","",VLOOKUP(A31,Table!$A$2:$E$24,5,FALSE))</f>
        <v>&lt;0,1</v>
      </c>
      <c r="P31" s="61">
        <f>IF(A31="","",VLOOKUP(A31,Table!$A$2:$F$24,6,FALSE))</f>
        <v>1</v>
      </c>
    </row>
    <row r="32" spans="1:16" ht="30" x14ac:dyDescent="0.25">
      <c r="A32" s="60" t="s">
        <v>88</v>
      </c>
      <c r="B32" s="54" t="b">
        <v>0</v>
      </c>
      <c r="C32" s="37" t="s">
        <v>62</v>
      </c>
      <c r="D32" s="37" t="s">
        <v>116</v>
      </c>
      <c r="E32" s="37" t="s">
        <v>89</v>
      </c>
      <c r="F32" s="67" t="s">
        <v>155</v>
      </c>
      <c r="M32" s="61">
        <v>0.17</v>
      </c>
      <c r="N32" s="61" t="str">
        <f>IF(A32="","",VLOOKUP(A32,Table!$A$2:$E$24,2,FALSE))</f>
        <v>0,05</v>
      </c>
      <c r="O32" s="61" t="str">
        <f>IF(A32="","",VLOOKUP(A32,Table!$A$2:$E$24,5,FALSE))</f>
        <v>&lt;0,05</v>
      </c>
      <c r="P32" s="61">
        <f>IF(A32="","",VLOOKUP(A32,Table!$A$2:$F$24,6,FALSE))</f>
        <v>2</v>
      </c>
    </row>
    <row r="33" spans="1:16" ht="30" x14ac:dyDescent="0.25">
      <c r="A33" s="60" t="s">
        <v>65</v>
      </c>
      <c r="B33" s="54" t="b">
        <v>0</v>
      </c>
      <c r="C33" s="37" t="s">
        <v>66</v>
      </c>
      <c r="D33" s="37" t="s">
        <v>158</v>
      </c>
      <c r="E33" s="37" t="s">
        <v>67</v>
      </c>
      <c r="F33" s="67" t="s">
        <v>155</v>
      </c>
      <c r="M33" s="61">
        <v>9</v>
      </c>
      <c r="N33" s="61">
        <f>IF(A33="","",VLOOKUP(A33,Table!$A$2:$E$24,2,FALSE))</f>
        <v>5</v>
      </c>
      <c r="O33" s="61" t="str">
        <f>IF(A33="","",VLOOKUP(A33,Table!$A$2:$E$24,5,FALSE))</f>
        <v>&lt;5</v>
      </c>
      <c r="P33" s="61">
        <f>IF(A33="","",VLOOKUP(A33,Table!$A$2:$F$24,6,FALSE))</f>
        <v>0</v>
      </c>
    </row>
    <row r="34" spans="1:16" x14ac:dyDescent="0.25">
      <c r="A34" s="60" t="s">
        <v>68</v>
      </c>
      <c r="B34" s="54" t="b">
        <v>0</v>
      </c>
      <c r="C34" s="37" t="s">
        <v>62</v>
      </c>
      <c r="D34" s="37" t="s">
        <v>159</v>
      </c>
      <c r="E34" s="37" t="s">
        <v>69</v>
      </c>
      <c r="F34" s="67" t="s">
        <v>155</v>
      </c>
      <c r="M34" s="61">
        <v>2.8</v>
      </c>
      <c r="N34" s="61">
        <f>IF(A34="","",VLOOKUP(A34,Table!$A$2:$E$24,2,FALSE))</f>
        <v>2</v>
      </c>
      <c r="O34" s="61" t="str">
        <f>IF(A34="","",VLOOKUP(A34,Table!$A$2:$E$24,5,FALSE))</f>
        <v>&lt;2</v>
      </c>
      <c r="P34" s="61">
        <f>IF(A34="","",VLOOKUP(A34,Table!$A$2:$F$24,6,FALSE))</f>
        <v>0</v>
      </c>
    </row>
    <row r="35" spans="1:16" x14ac:dyDescent="0.25">
      <c r="A35" s="60" t="s">
        <v>92</v>
      </c>
      <c r="B35" s="54" t="b">
        <v>0</v>
      </c>
      <c r="C35" s="37" t="s">
        <v>62</v>
      </c>
      <c r="D35" s="37" t="s">
        <v>103</v>
      </c>
      <c r="E35" s="37"/>
      <c r="F35" s="67" t="s">
        <v>155</v>
      </c>
      <c r="M35" s="61">
        <v>2.694</v>
      </c>
      <c r="N35" s="61" t="str">
        <f>IF(A35="","",VLOOKUP(A35,Table!$A$2:$E$24,2,FALSE))</f>
        <v>0,5</v>
      </c>
      <c r="O35" s="61" t="str">
        <f>IF(A35="","",VLOOKUP(A35,Table!$A$2:$E$24,5,FALSE))</f>
        <v>&lt;0,5</v>
      </c>
      <c r="P35" s="61">
        <f>IF(A35="","",VLOOKUP(A35,Table!$A$2:$F$24,6,FALSE))</f>
        <v>1</v>
      </c>
    </row>
  </sheetData>
  <pageMargins left="0.70866141732283472" right="0.70866141732283472" top="1.3385826771653544" bottom="0.74803149606299213" header="0.31496062992125984" footer="0.31496062992125984"/>
  <pageSetup paperSize="9" scale="66" orientation="portrait" r:id="rId1"/>
  <headerFooter>
    <oddFooter>&amp;R&amp;P de &amp;N&amp;Ctest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>
    <tabColor theme="5" tint="0.59999389629810485"/>
    <pageSetUpPr fitToPage="1"/>
  </sheetPr>
  <dimension ref="A1:Q20"/>
  <sheetViews>
    <sheetView topLeftCell="A4" zoomScaleNormal="100" workbookViewId="0">
      <selection activeCell="K24" sqref="K24"/>
    </sheetView>
  </sheetViews>
  <sheetFormatPr baseColWidth="10" defaultColWidth="11.5703125" defaultRowHeight="15" x14ac:dyDescent="0.25"/>
  <cols>
    <col min="1" max="1" width="17.5703125" style="33" customWidth="1"/>
    <col min="2" max="2" width="13.28515625" style="33" customWidth="1"/>
    <col min="3" max="3" width="10.7109375" style="33" customWidth="1"/>
    <col min="4" max="5" width="11" style="33" customWidth="1"/>
    <col min="6" max="6" width="16" style="33" customWidth="1"/>
    <col min="7" max="7" width="13.42578125" style="33" customWidth="1"/>
    <col min="8" max="8" width="10.85546875" style="33" customWidth="1"/>
    <col min="9" max="9" width="8.85546875" style="33" customWidth="1"/>
    <col min="10" max="11" width="9.42578125" style="33" customWidth="1"/>
    <col min="12" max="12" width="11.5703125" style="33"/>
    <col min="13" max="17" width="11.5703125" style="33" hidden="1" customWidth="1"/>
    <col min="18" max="19" width="11.5703125" style="33" customWidth="1"/>
    <col min="20" max="16384" width="11.5703125" style="33"/>
  </cols>
  <sheetData>
    <row r="1" spans="1:14" x14ac:dyDescent="0.25">
      <c r="A1" s="33" t="s">
        <v>34</v>
      </c>
      <c r="F1" s="39"/>
    </row>
    <row r="2" spans="1:14" x14ac:dyDescent="0.25">
      <c r="A2" s="33" t="s">
        <v>35</v>
      </c>
      <c r="F2" s="14"/>
    </row>
    <row r="3" spans="1:14" x14ac:dyDescent="0.25">
      <c r="A3" s="33" t="s">
        <v>36</v>
      </c>
      <c r="F3" s="14"/>
    </row>
    <row r="5" spans="1:14" s="35" customFormat="1" ht="22.5" customHeight="1" x14ac:dyDescent="0.25">
      <c r="A5" s="27" t="s">
        <v>42</v>
      </c>
    </row>
    <row r="6" spans="1:14" ht="45" x14ac:dyDescent="0.25">
      <c r="A6" s="40" t="s">
        <v>37</v>
      </c>
      <c r="B6" s="41"/>
      <c r="C6" s="42"/>
      <c r="D6" s="43" t="s">
        <v>25</v>
      </c>
      <c r="E6" s="44" t="s">
        <v>26</v>
      </c>
      <c r="F6" s="44" t="s">
        <v>38</v>
      </c>
      <c r="G6" s="43" t="s">
        <v>53</v>
      </c>
      <c r="H6" s="45" t="s">
        <v>39</v>
      </c>
      <c r="I6" s="45"/>
      <c r="J6" s="43" t="s">
        <v>40</v>
      </c>
      <c r="K6" s="43" t="s">
        <v>41</v>
      </c>
      <c r="M6" s="43" t="s">
        <v>25</v>
      </c>
      <c r="N6" s="44" t="s">
        <v>26</v>
      </c>
    </row>
    <row r="7" spans="1:14" x14ac:dyDescent="0.25">
      <c r="A7" s="46"/>
      <c r="B7" s="47"/>
      <c r="C7" s="48"/>
      <c r="D7" s="49"/>
      <c r="E7" s="49"/>
      <c r="F7" s="49"/>
      <c r="G7" s="50"/>
      <c r="H7" s="51" t="s">
        <v>11</v>
      </c>
      <c r="I7" s="51" t="s">
        <v>54</v>
      </c>
      <c r="J7" s="49"/>
      <c r="K7" s="49"/>
    </row>
    <row r="8" spans="1:14" x14ac:dyDescent="0.25">
      <c r="A8" s="52"/>
      <c r="B8" s="53"/>
      <c r="C8" s="54"/>
      <c r="D8" s="75">
        <v>0</v>
      </c>
      <c r="E8" s="75">
        <v>0</v>
      </c>
      <c r="F8" s="37"/>
      <c r="G8" s="37"/>
      <c r="H8" s="37"/>
      <c r="I8" s="37"/>
      <c r="J8" s="37"/>
      <c r="K8" s="37" t="s">
        <v>110</v>
      </c>
    </row>
    <row r="10" spans="1:14" s="35" customFormat="1" ht="22.5" customHeight="1" x14ac:dyDescent="0.25">
      <c r="A10" s="27" t="s">
        <v>43</v>
      </c>
    </row>
    <row r="11" spans="1:14" x14ac:dyDescent="0.25">
      <c r="A11" s="55"/>
      <c r="B11" s="56"/>
      <c r="C11" s="56"/>
      <c r="D11" s="56"/>
      <c r="E11" s="56"/>
      <c r="F11" s="56"/>
      <c r="G11" s="56"/>
      <c r="H11" s="56"/>
      <c r="I11" s="56"/>
      <c r="J11" s="56"/>
      <c r="K11" s="57"/>
    </row>
    <row r="13" spans="1:14" ht="22.5" customHeight="1" x14ac:dyDescent="0.25">
      <c r="A13" s="27" t="s">
        <v>44</v>
      </c>
    </row>
    <row r="14" spans="1:14" x14ac:dyDescent="0.25">
      <c r="A14" s="33" t="s">
        <v>45</v>
      </c>
      <c r="F14" s="14"/>
    </row>
    <row r="15" spans="1:14" x14ac:dyDescent="0.25">
      <c r="A15" s="33" t="s">
        <v>46</v>
      </c>
      <c r="F15" s="14"/>
    </row>
    <row r="16" spans="1:14" x14ac:dyDescent="0.25">
      <c r="A16" s="33" t="s">
        <v>47</v>
      </c>
      <c r="F16" s="14"/>
    </row>
    <row r="17" spans="1:16" x14ac:dyDescent="0.25">
      <c r="A17" s="33" t="s">
        <v>48</v>
      </c>
      <c r="F17" s="14"/>
    </row>
    <row r="19" spans="1:16" x14ac:dyDescent="0.25">
      <c r="A19" s="58" t="s">
        <v>52</v>
      </c>
      <c r="B19" s="59" t="s">
        <v>57</v>
      </c>
      <c r="C19" s="31" t="s">
        <v>49</v>
      </c>
      <c r="D19" s="31" t="s">
        <v>50</v>
      </c>
      <c r="E19" s="31" t="s">
        <v>51</v>
      </c>
      <c r="F19" s="31" t="s">
        <v>123</v>
      </c>
      <c r="M19" s="34" t="s">
        <v>50</v>
      </c>
      <c r="N19" s="34" t="s">
        <v>97</v>
      </c>
      <c r="O19" s="34" t="s">
        <v>96</v>
      </c>
      <c r="P19" s="34" t="s">
        <v>107</v>
      </c>
    </row>
    <row r="20" spans="1:16" x14ac:dyDescent="0.25">
      <c r="A20" s="60"/>
      <c r="B20" s="54"/>
      <c r="C20" s="37"/>
      <c r="D20" s="37"/>
      <c r="E20" s="37"/>
      <c r="F20" s="67"/>
      <c r="M20" s="61"/>
      <c r="N20" s="61" t="str">
        <f>IF(A20="","",VLOOKUP(A20,Table!$A$2:$E$24,2,FALSE))</f>
        <v/>
      </c>
      <c r="O20" s="61" t="str">
        <f>IF(A20="","",VLOOKUP(A20,Table!$A$2:$E$24,5,FALSE))</f>
        <v/>
      </c>
      <c r="P20" s="61" t="str">
        <f>IF(A20="","",VLOOKUP(A20,Table!$A$2:$F$24,6,FALSE))</f>
        <v/>
      </c>
    </row>
  </sheetData>
  <pageMargins left="0.70866141732283472" right="0.70866141732283472" top="1.3385826771653544" bottom="0.74803149606299213" header="0.31496062992125984" footer="0.31496062992125984"/>
  <pageSetup paperSize="9" scale="66" orientation="portrait" r:id="rId1"/>
  <headerFooter>
    <oddFooter>&amp;R&amp;P de &amp;N&amp;Ctest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4"/>
  <dimension ref="A1:K24"/>
  <sheetViews>
    <sheetView workbookViewId="0">
      <selection activeCell="H26" sqref="H26"/>
    </sheetView>
  </sheetViews>
  <sheetFormatPr baseColWidth="10" defaultColWidth="49.85546875" defaultRowHeight="15" x14ac:dyDescent="0.25"/>
  <cols>
    <col min="1" max="1" width="24.28515625" bestFit="1" customWidth="1"/>
    <col min="2" max="2" width="6.7109375" bestFit="1" customWidth="1"/>
    <col min="3" max="3" width="7.28515625" bestFit="1" customWidth="1"/>
    <col min="4" max="4" width="20.7109375" bestFit="1" customWidth="1"/>
    <col min="5" max="5" width="8.85546875" bestFit="1" customWidth="1"/>
    <col min="6" max="6" width="13.140625" bestFit="1" customWidth="1"/>
  </cols>
  <sheetData>
    <row r="1" spans="1:11" x14ac:dyDescent="0.25">
      <c r="A1" s="23" t="s">
        <v>58</v>
      </c>
      <c r="B1" s="23" t="s">
        <v>59</v>
      </c>
      <c r="C1" s="23" t="s">
        <v>49</v>
      </c>
      <c r="D1" s="23" t="s">
        <v>60</v>
      </c>
      <c r="E1" s="23" t="s">
        <v>96</v>
      </c>
      <c r="F1" s="23" t="s">
        <v>106</v>
      </c>
    </row>
    <row r="2" spans="1:11" x14ac:dyDescent="0.25">
      <c r="A2" s="24" t="s">
        <v>61</v>
      </c>
      <c r="B2" s="63" t="s">
        <v>118</v>
      </c>
      <c r="C2" s="24" t="s">
        <v>62</v>
      </c>
      <c r="D2" s="24"/>
      <c r="E2" s="3" t="s">
        <v>103</v>
      </c>
      <c r="F2">
        <v>1</v>
      </c>
    </row>
    <row r="3" spans="1:11" x14ac:dyDescent="0.25">
      <c r="A3" s="24" t="s">
        <v>63</v>
      </c>
      <c r="B3" s="63" t="s">
        <v>118</v>
      </c>
      <c r="C3" s="24" t="s">
        <v>62</v>
      </c>
      <c r="D3" s="24" t="s">
        <v>64</v>
      </c>
      <c r="E3" s="3" t="s">
        <v>103</v>
      </c>
      <c r="F3">
        <v>1</v>
      </c>
    </row>
    <row r="4" spans="1:11" ht="26.25" x14ac:dyDescent="0.25">
      <c r="A4" s="24" t="s">
        <v>65</v>
      </c>
      <c r="B4" s="24">
        <v>5</v>
      </c>
      <c r="C4" s="24" t="s">
        <v>66</v>
      </c>
      <c r="D4" s="24" t="s">
        <v>67</v>
      </c>
      <c r="E4" s="3" t="s">
        <v>111</v>
      </c>
      <c r="F4">
        <v>0</v>
      </c>
    </row>
    <row r="5" spans="1:11" x14ac:dyDescent="0.25">
      <c r="A5" s="24" t="s">
        <v>68</v>
      </c>
      <c r="B5" s="24">
        <v>2</v>
      </c>
      <c r="C5" s="24" t="s">
        <v>62</v>
      </c>
      <c r="D5" s="24" t="s">
        <v>69</v>
      </c>
      <c r="E5" s="3" t="s">
        <v>112</v>
      </c>
      <c r="F5">
        <v>0</v>
      </c>
    </row>
    <row r="6" spans="1:11" x14ac:dyDescent="0.25">
      <c r="A6" s="24" t="s">
        <v>70</v>
      </c>
      <c r="B6" s="63" t="s">
        <v>119</v>
      </c>
      <c r="C6" s="24" t="s">
        <v>62</v>
      </c>
      <c r="D6" s="24" t="s">
        <v>71</v>
      </c>
      <c r="E6" s="3" t="s">
        <v>113</v>
      </c>
      <c r="F6">
        <v>1</v>
      </c>
    </row>
    <row r="7" spans="1:11" x14ac:dyDescent="0.25">
      <c r="A7" s="68" t="s">
        <v>100</v>
      </c>
      <c r="B7" s="69" t="s">
        <v>120</v>
      </c>
      <c r="C7" s="68" t="s">
        <v>62</v>
      </c>
      <c r="D7" s="68" t="s">
        <v>72</v>
      </c>
      <c r="E7" s="70" t="s">
        <v>114</v>
      </c>
      <c r="F7" s="70">
        <v>2</v>
      </c>
    </row>
    <row r="8" spans="1:11" s="3" customFormat="1" x14ac:dyDescent="0.25">
      <c r="A8" s="68" t="s">
        <v>131</v>
      </c>
      <c r="B8" s="69" t="s">
        <v>120</v>
      </c>
      <c r="C8" s="68" t="s">
        <v>62</v>
      </c>
      <c r="D8" s="68" t="s">
        <v>72</v>
      </c>
      <c r="E8" s="70" t="s">
        <v>114</v>
      </c>
      <c r="F8" s="70">
        <v>2</v>
      </c>
      <c r="K8" s="3" t="s">
        <v>110</v>
      </c>
    </row>
    <row r="9" spans="1:11" x14ac:dyDescent="0.25">
      <c r="A9" s="24" t="s">
        <v>73</v>
      </c>
      <c r="B9" s="63" t="s">
        <v>117</v>
      </c>
      <c r="C9" s="24" t="s">
        <v>62</v>
      </c>
      <c r="D9" s="24" t="s">
        <v>74</v>
      </c>
      <c r="E9" s="3" t="s">
        <v>108</v>
      </c>
      <c r="F9">
        <v>3</v>
      </c>
      <c r="K9" t="s">
        <v>110</v>
      </c>
    </row>
    <row r="10" spans="1:11" x14ac:dyDescent="0.25">
      <c r="A10" s="24" t="s">
        <v>75</v>
      </c>
      <c r="B10" s="63" t="s">
        <v>117</v>
      </c>
      <c r="C10" s="24" t="s">
        <v>62</v>
      </c>
      <c r="D10" s="24" t="s">
        <v>74</v>
      </c>
      <c r="E10" s="3" t="s">
        <v>108</v>
      </c>
      <c r="F10">
        <v>3</v>
      </c>
    </row>
    <row r="11" spans="1:11" x14ac:dyDescent="0.25">
      <c r="A11" s="24" t="s">
        <v>76</v>
      </c>
      <c r="B11" s="63" t="s">
        <v>117</v>
      </c>
      <c r="C11" s="24" t="s">
        <v>62</v>
      </c>
      <c r="D11" s="24" t="s">
        <v>74</v>
      </c>
      <c r="E11" s="3" t="s">
        <v>108</v>
      </c>
      <c r="F11">
        <v>3</v>
      </c>
    </row>
    <row r="12" spans="1:11" x14ac:dyDescent="0.25">
      <c r="A12" s="24" t="s">
        <v>77</v>
      </c>
      <c r="B12" s="63" t="s">
        <v>117</v>
      </c>
      <c r="C12" s="24" t="s">
        <v>62</v>
      </c>
      <c r="D12" s="24" t="s">
        <v>74</v>
      </c>
      <c r="E12" s="3" t="s">
        <v>108</v>
      </c>
      <c r="F12">
        <v>3</v>
      </c>
    </row>
    <row r="13" spans="1:11" x14ac:dyDescent="0.25">
      <c r="A13" s="24" t="s">
        <v>78</v>
      </c>
      <c r="B13" s="63" t="s">
        <v>117</v>
      </c>
      <c r="C13" s="24" t="s">
        <v>62</v>
      </c>
      <c r="D13" s="24" t="s">
        <v>74</v>
      </c>
      <c r="E13" s="3" t="s">
        <v>108</v>
      </c>
      <c r="F13">
        <v>3</v>
      </c>
    </row>
    <row r="14" spans="1:11" x14ac:dyDescent="0.25">
      <c r="A14" s="24" t="s">
        <v>79</v>
      </c>
      <c r="B14" s="63" t="s">
        <v>121</v>
      </c>
      <c r="C14" s="24" t="s">
        <v>62</v>
      </c>
      <c r="D14" s="24" t="s">
        <v>80</v>
      </c>
      <c r="E14" s="3" t="s">
        <v>109</v>
      </c>
      <c r="F14">
        <v>4</v>
      </c>
    </row>
    <row r="15" spans="1:11" x14ac:dyDescent="0.25">
      <c r="A15" s="24" t="s">
        <v>81</v>
      </c>
      <c r="B15" s="63" t="s">
        <v>117</v>
      </c>
      <c r="C15" s="24" t="s">
        <v>62</v>
      </c>
      <c r="D15" s="24" t="s">
        <v>74</v>
      </c>
      <c r="E15" s="3" t="s">
        <v>108</v>
      </c>
      <c r="F15">
        <v>3</v>
      </c>
    </row>
    <row r="16" spans="1:11" x14ac:dyDescent="0.25">
      <c r="A16" s="24" t="s">
        <v>82</v>
      </c>
      <c r="B16" s="63" t="s">
        <v>117</v>
      </c>
      <c r="C16" s="24" t="s">
        <v>62</v>
      </c>
      <c r="D16" s="24" t="s">
        <v>74</v>
      </c>
      <c r="E16" s="3" t="s">
        <v>108</v>
      </c>
      <c r="F16">
        <v>3</v>
      </c>
    </row>
    <row r="17" spans="1:6" x14ac:dyDescent="0.25">
      <c r="A17" s="24" t="s">
        <v>83</v>
      </c>
      <c r="B17" s="63" t="s">
        <v>120</v>
      </c>
      <c r="C17" s="24" t="s">
        <v>62</v>
      </c>
      <c r="D17" s="24" t="s">
        <v>84</v>
      </c>
      <c r="E17" s="3" t="s">
        <v>114</v>
      </c>
      <c r="F17">
        <v>2</v>
      </c>
    </row>
    <row r="18" spans="1:6" ht="26.25" x14ac:dyDescent="0.25">
      <c r="A18" s="24" t="s">
        <v>85</v>
      </c>
      <c r="B18" s="24">
        <v>0</v>
      </c>
      <c r="C18" s="24" t="s">
        <v>86</v>
      </c>
      <c r="D18" s="24" t="s">
        <v>87</v>
      </c>
      <c r="E18" s="3" t="s">
        <v>115</v>
      </c>
      <c r="F18">
        <v>0</v>
      </c>
    </row>
    <row r="19" spans="1:6" x14ac:dyDescent="0.25">
      <c r="A19" s="24" t="s">
        <v>88</v>
      </c>
      <c r="B19" s="63" t="s">
        <v>122</v>
      </c>
      <c r="C19" s="24" t="s">
        <v>62</v>
      </c>
      <c r="D19" s="24" t="s">
        <v>89</v>
      </c>
      <c r="E19" s="3" t="s">
        <v>116</v>
      </c>
      <c r="F19">
        <v>2</v>
      </c>
    </row>
    <row r="20" spans="1:6" x14ac:dyDescent="0.25">
      <c r="A20" s="24" t="s">
        <v>90</v>
      </c>
      <c r="B20" s="24">
        <v>2</v>
      </c>
      <c r="C20" s="24" t="s">
        <v>91</v>
      </c>
      <c r="D20" s="24"/>
      <c r="E20" s="3" t="s">
        <v>112</v>
      </c>
      <c r="F20">
        <v>2</v>
      </c>
    </row>
    <row r="21" spans="1:6" x14ac:dyDescent="0.25">
      <c r="A21" s="24" t="s">
        <v>92</v>
      </c>
      <c r="B21" s="63" t="s">
        <v>118</v>
      </c>
      <c r="C21" s="24" t="s">
        <v>62</v>
      </c>
      <c r="D21" s="24"/>
      <c r="E21" s="3" t="s">
        <v>103</v>
      </c>
      <c r="F21">
        <v>1</v>
      </c>
    </row>
    <row r="22" spans="1:6" x14ac:dyDescent="0.25">
      <c r="A22" s="24" t="s">
        <v>93</v>
      </c>
      <c r="B22" s="63" t="s">
        <v>119</v>
      </c>
      <c r="C22" s="24" t="s">
        <v>62</v>
      </c>
      <c r="D22" s="24" t="s">
        <v>94</v>
      </c>
      <c r="E22" s="3" t="s">
        <v>113</v>
      </c>
      <c r="F22">
        <v>1</v>
      </c>
    </row>
    <row r="23" spans="1:6" x14ac:dyDescent="0.25">
      <c r="A23" s="24" t="s">
        <v>95</v>
      </c>
      <c r="B23" s="63" t="s">
        <v>120</v>
      </c>
      <c r="C23" s="24" t="s">
        <v>62</v>
      </c>
      <c r="D23" s="24" t="s">
        <v>94</v>
      </c>
      <c r="E23" s="3" t="s">
        <v>114</v>
      </c>
      <c r="F23">
        <v>2</v>
      </c>
    </row>
    <row r="24" spans="1:6" x14ac:dyDescent="0.25">
      <c r="A24" t="s">
        <v>101</v>
      </c>
      <c r="B24" s="64" t="s">
        <v>118</v>
      </c>
      <c r="C24" t="s">
        <v>62</v>
      </c>
      <c r="D24" t="s">
        <v>102</v>
      </c>
      <c r="E24" t="s">
        <v>103</v>
      </c>
      <c r="F24">
        <v>1</v>
      </c>
    </row>
  </sheetData>
  <pageMargins left="0.70866141732283472" right="0.70866141732283472" top="0.74803149606299213" bottom="0.74803149606299213" header="0.31496062992125984" footer="0.31496062992125984"/>
  <pageSetup paperSize="9" orientation="portrait" r:id="rId1"/>
  <headerFooter>
    <oddFooter>&amp;R&amp;P de &amp;N&amp;Ctest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111</vt:i4>
      </vt:variant>
    </vt:vector>
  </HeadingPairs>
  <TitlesOfParts>
    <vt:vector size="117" baseType="lpstr">
      <vt:lpstr>Page_de_garde</vt:lpstr>
      <vt:lpstr>Page_campagne</vt:lpstr>
      <vt:lpstr>2018002950-09</vt:lpstr>
      <vt:lpstr>2018002950-21</vt:lpstr>
      <vt:lpstr>Page_prélèvement</vt:lpstr>
      <vt:lpstr>Table</vt:lpstr>
      <vt:lpstr>Accessibilité</vt:lpstr>
      <vt:lpstr>Code_Secteur</vt:lpstr>
      <vt:lpstr>Code_taxe</vt:lpstr>
      <vt:lpstr>'2018002950-09'!Commentaires</vt:lpstr>
      <vt:lpstr>'2018002950-21'!Commentaires</vt:lpstr>
      <vt:lpstr>Commentaires</vt:lpstr>
      <vt:lpstr>'2018002950-09'!Comptage</vt:lpstr>
      <vt:lpstr>'2018002950-21'!Comptage</vt:lpstr>
      <vt:lpstr>Comptage</vt:lpstr>
      <vt:lpstr>Contact</vt:lpstr>
      <vt:lpstr>CP</vt:lpstr>
      <vt:lpstr>Date</vt:lpstr>
      <vt:lpstr>'2018002950-09'!Date_D_Ech</vt:lpstr>
      <vt:lpstr>'2018002950-21'!Date_D_Ech</vt:lpstr>
      <vt:lpstr>Date_D_Ech</vt:lpstr>
      <vt:lpstr>Date_début</vt:lpstr>
      <vt:lpstr>'2018002950-09'!Date_début_A</vt:lpstr>
      <vt:lpstr>'2018002950-21'!Date_début_A</vt:lpstr>
      <vt:lpstr>Date_début_A</vt:lpstr>
      <vt:lpstr>'2018002950-09'!Date_F_Ech</vt:lpstr>
      <vt:lpstr>'2018002950-21'!Date_F_Ech</vt:lpstr>
      <vt:lpstr>Date_F_Ech</vt:lpstr>
      <vt:lpstr>Date_fin</vt:lpstr>
      <vt:lpstr>'2018002950-09'!Date_fin_analyse</vt:lpstr>
      <vt:lpstr>'2018002950-21'!Date_fin_analyse</vt:lpstr>
      <vt:lpstr>Date_fin_analyse</vt:lpstr>
      <vt:lpstr>'2018002950-09'!Date_prevue</vt:lpstr>
      <vt:lpstr>'2018002950-21'!Date_prevue</vt:lpstr>
      <vt:lpstr>Date_prevue</vt:lpstr>
      <vt:lpstr>'2018002950-09'!Date_Réception</vt:lpstr>
      <vt:lpstr>'2018002950-21'!Date_Réception</vt:lpstr>
      <vt:lpstr>Date_Réception</vt:lpstr>
      <vt:lpstr>Début_relevé</vt:lpstr>
      <vt:lpstr>Entreprise</vt:lpstr>
      <vt:lpstr>EP</vt:lpstr>
      <vt:lpstr>Equ_Deb.</vt:lpstr>
      <vt:lpstr>Equ_Ech.</vt:lpstr>
      <vt:lpstr>Fin_Relevé</vt:lpstr>
      <vt:lpstr>'2018002950-09'!Fréquence</vt:lpstr>
      <vt:lpstr>'2018002950-21'!Fréquence</vt:lpstr>
      <vt:lpstr>Fréquence</vt:lpstr>
      <vt:lpstr>ID</vt:lpstr>
      <vt:lpstr>'2018002950-09'!ID_Analyse</vt:lpstr>
      <vt:lpstr>'2018002950-21'!ID_Analyse</vt:lpstr>
      <vt:lpstr>ID_Analyse</vt:lpstr>
      <vt:lpstr>'2018002950-09'!Identité_releveur</vt:lpstr>
      <vt:lpstr>'2018002950-21'!Identité_releveur</vt:lpstr>
      <vt:lpstr>Identité_releveur</vt:lpstr>
      <vt:lpstr>Index_Début_Rel.</vt:lpstr>
      <vt:lpstr>Index_fin_Rel.</vt:lpstr>
      <vt:lpstr>jour_actif</vt:lpstr>
      <vt:lpstr>Jours_activité</vt:lpstr>
      <vt:lpstr>'2018002950-09'!Matériel_Deb</vt:lpstr>
      <vt:lpstr>'2018002950-21'!Matériel_Deb</vt:lpstr>
      <vt:lpstr>Matériel_Deb</vt:lpstr>
      <vt:lpstr>'2018002950-09'!Matériel_Ech.</vt:lpstr>
      <vt:lpstr>'2018002950-21'!Matériel_Ech.</vt:lpstr>
      <vt:lpstr>Matériel_Ech.</vt:lpstr>
      <vt:lpstr>Milieu_R</vt:lpstr>
      <vt:lpstr>'2018002950-09'!Mode_echantillonage</vt:lpstr>
      <vt:lpstr>'2018002950-21'!Mode_echantillonage</vt:lpstr>
      <vt:lpstr>Mode_echantillonage</vt:lpstr>
      <vt:lpstr>mois_actif</vt:lpstr>
      <vt:lpstr>Mois_activité</vt:lpstr>
      <vt:lpstr>Mois_max</vt:lpstr>
      <vt:lpstr>N°entreprise</vt:lpstr>
      <vt:lpstr>N°etude</vt:lpstr>
      <vt:lpstr>N°rapport</vt:lpstr>
      <vt:lpstr>Nbr_empl</vt:lpstr>
      <vt:lpstr>Nbr_j_A</vt:lpstr>
      <vt:lpstr>Nbr_j_R</vt:lpstr>
      <vt:lpstr>Nom_compt</vt:lpstr>
      <vt:lpstr>Nom_de_la_campagne</vt:lpstr>
      <vt:lpstr>'2018002950-09'!Nom_Preleveur</vt:lpstr>
      <vt:lpstr>'2018002950-21'!Nom_Preleveur</vt:lpstr>
      <vt:lpstr>Nom_Preleveur</vt:lpstr>
      <vt:lpstr>Nom_releveur</vt:lpstr>
      <vt:lpstr>Nom_Secteur</vt:lpstr>
      <vt:lpstr>'2018002950-09'!Norme</vt:lpstr>
      <vt:lpstr>'2018002950-21'!Norme</vt:lpstr>
      <vt:lpstr>Norme</vt:lpstr>
      <vt:lpstr>'2018002950-09'!Paramètre</vt:lpstr>
      <vt:lpstr>'2018002950-21'!Paramètre</vt:lpstr>
      <vt:lpstr>Paramètre</vt:lpstr>
      <vt:lpstr>Pt_contrôle</vt:lpstr>
      <vt:lpstr>'2018002950-09'!Réf_analyse</vt:lpstr>
      <vt:lpstr>'2018002950-21'!Réf_analyse</vt:lpstr>
      <vt:lpstr>Réf_analyse</vt:lpstr>
      <vt:lpstr>Réf_client</vt:lpstr>
      <vt:lpstr>Réf_compt_alim</vt:lpstr>
      <vt:lpstr>Réf_rejet</vt:lpstr>
      <vt:lpstr>Rue</vt:lpstr>
      <vt:lpstr>Secteur_d_activité</vt:lpstr>
      <vt:lpstr>'2018002950-09'!sous_traitance</vt:lpstr>
      <vt:lpstr>'2018002950-21'!sous_traitance</vt:lpstr>
      <vt:lpstr>sous_traitance</vt:lpstr>
      <vt:lpstr>Type_alim</vt:lpstr>
      <vt:lpstr>Type_dév.</vt:lpstr>
      <vt:lpstr>Type_eau_Rejet</vt:lpstr>
      <vt:lpstr>Type_trait.</vt:lpstr>
      <vt:lpstr>'2018002950-09'!Unité</vt:lpstr>
      <vt:lpstr>'2018002950-21'!Unité</vt:lpstr>
      <vt:lpstr>Unité</vt:lpstr>
      <vt:lpstr>'2018002950-09'!Valeur</vt:lpstr>
      <vt:lpstr>'2018002950-21'!Valeur</vt:lpstr>
      <vt:lpstr>Valeur</vt:lpstr>
      <vt:lpstr>Ville</vt:lpstr>
      <vt:lpstr>Vol_alim</vt:lpstr>
      <vt:lpstr>'2018002950-09'!Vol_ech</vt:lpstr>
      <vt:lpstr>'2018002950-21'!Vol_ech</vt:lpstr>
      <vt:lpstr>Vol_ech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hpeeters</dc:creator>
  <cp:lastModifiedBy>fpira</cp:lastModifiedBy>
  <cp:lastPrinted>2019-02-14T16:34:13Z</cp:lastPrinted>
  <dcterms:created xsi:type="dcterms:W3CDTF">2016-08-11T09:37:03Z</dcterms:created>
  <dcterms:modified xsi:type="dcterms:W3CDTF">2019-02-14T16:46:20Z</dcterms:modified>
</cp:coreProperties>
</file>