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270" activeTab="2"/>
  </bookViews>
  <sheets>
    <sheet name="General" sheetId="1" r:id="rId1"/>
    <sheet name="Diner" sheetId="2" r:id="rId2"/>
    <sheet name="Calcul" sheetId="3" r:id="rId3"/>
  </sheets>
  <calcPr calcId="145621"/>
</workbook>
</file>

<file path=xl/calcChain.xml><?xml version="1.0" encoding="utf-8"?>
<calcChain xmlns="http://schemas.openxmlformats.org/spreadsheetml/2006/main">
  <c r="Q7" i="2" l="1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6" i="2"/>
  <c r="Q3" i="2" l="1"/>
  <c r="Q4" i="2"/>
  <c r="Q5" i="2"/>
  <c r="Q2" i="2"/>
  <c r="C5" i="3" s="1"/>
  <c r="C4" i="3" l="1"/>
  <c r="C6" i="3"/>
  <c r="C2" i="3"/>
  <c r="C3" i="3"/>
</calcChain>
</file>

<file path=xl/sharedStrings.xml><?xml version="1.0" encoding="utf-8"?>
<sst xmlns="http://schemas.openxmlformats.org/spreadsheetml/2006/main" count="114" uniqueCount="50">
  <si>
    <t>CIVILITE</t>
  </si>
  <si>
    <t>PRENOM</t>
  </si>
  <si>
    <t>NOM</t>
  </si>
  <si>
    <t>FONCTION/SERVICE</t>
  </si>
  <si>
    <t>ADRESSE1</t>
  </si>
  <si>
    <t>ADRESSE2</t>
  </si>
  <si>
    <t>ADRESSE3</t>
  </si>
  <si>
    <t>CODE POSTAL</t>
  </si>
  <si>
    <t>VILLE</t>
  </si>
  <si>
    <t>Pays</t>
  </si>
  <si>
    <t>Tél. Pro.</t>
  </si>
  <si>
    <t>Tél. Port.</t>
  </si>
  <si>
    <t>Email</t>
  </si>
  <si>
    <t>Monsieur</t>
  </si>
  <si>
    <t>OUI</t>
  </si>
  <si>
    <t>NICE</t>
  </si>
  <si>
    <t>FRANCE</t>
  </si>
  <si>
    <t xml:space="preserve">Maurice </t>
  </si>
  <si>
    <t>AGAY</t>
  </si>
  <si>
    <t>NON</t>
  </si>
  <si>
    <t>MOI</t>
  </si>
  <si>
    <t>PARENTS</t>
  </si>
  <si>
    <t>Diner</t>
  </si>
  <si>
    <t xml:space="preserve">Réponse </t>
  </si>
  <si>
    <t>Invité par</t>
  </si>
  <si>
    <t>MARSEILLE</t>
  </si>
  <si>
    <t>GAP</t>
  </si>
  <si>
    <t>Monsieur et Madame</t>
  </si>
  <si>
    <t>Christophe</t>
  </si>
  <si>
    <t>VIEIRA</t>
  </si>
  <si>
    <t>HOMONT</t>
  </si>
  <si>
    <t>PLATINI</t>
  </si>
  <si>
    <t>Christelle</t>
  </si>
  <si>
    <t>Madame</t>
  </si>
  <si>
    <t>David</t>
  </si>
  <si>
    <t>ZIDANE</t>
  </si>
  <si>
    <t>Boulevard Carnot</t>
  </si>
  <si>
    <t>Place du Village</t>
  </si>
  <si>
    <t>Chemin Buampin</t>
  </si>
  <si>
    <t>Rue du Petot</t>
  </si>
  <si>
    <t>Invités</t>
  </si>
  <si>
    <t>Présents</t>
  </si>
  <si>
    <t>Absents</t>
  </si>
  <si>
    <t>Non Répondu</t>
  </si>
  <si>
    <t>Invités "MOI"</t>
  </si>
  <si>
    <t>Nbre</t>
  </si>
  <si>
    <t>Civilite</t>
  </si>
  <si>
    <t>Mademoiselle</t>
  </si>
  <si>
    <t>Messieurs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</si>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</sst>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5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6"/>
      <name val="Arial"/>
      <family val="2"/>
    </font>
    <font>
      <b/>
      <sz val="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F7C80"/>
        <bgColor indexed="64"/>
      </patternFill>
    </fill>
    <fill>
      <patternFill patternType="solid">
        <fgColor rgb="FFFFD5D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5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164" fontId="2" fillId="3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164" fontId="2" fillId="0" borderId="3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vertical="center"/>
    </xf>
    <xf numFmtId="164" fontId="2" fillId="3" borderId="3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3" fillId="4" borderId="4" xfId="0" applyFont="1" applyFill="1" applyBorder="1"/>
    <xf numFmtId="0" fontId="3" fillId="5" borderId="5" xfId="0" applyFont="1" applyFill="1" applyBorder="1"/>
    <xf numFmtId="0" fontId="4" fillId="5" borderId="6" xfId="0" applyFont="1" applyFill="1" applyBorder="1"/>
    <xf numFmtId="0" fontId="3" fillId="4" borderId="7" xfId="0" applyFont="1" applyFill="1" applyBorder="1"/>
    <xf numFmtId="0" fontId="3" fillId="5" borderId="8" xfId="0" applyFont="1" applyFill="1" applyBorder="1"/>
    <xf numFmtId="0" fontId="4" fillId="5" borderId="9" xfId="0" applyFont="1" applyFill="1" applyBorder="1"/>
    <xf numFmtId="0" fontId="3" fillId="5" borderId="10" xfId="0" applyFont="1" applyFill="1" applyBorder="1"/>
    <xf numFmtId="0" fontId="4" fillId="5" borderId="11" xfId="0" applyFont="1" applyFill="1" applyBorder="1"/>
    <xf numFmtId="0" fontId="1" fillId="2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workbookViewId="0">
      <selection activeCell="A10" sqref="A10"/>
    </sheetView>
  </sheetViews>
  <sheetFormatPr baseColWidth="10" defaultRowHeight="15" x14ac:dyDescent="0.25"/>
  <cols>
    <col min="1" max="1" width="18.5703125" bestFit="1" customWidth="1"/>
    <col min="2" max="2" width="11.7109375" bestFit="1" customWidth="1"/>
    <col min="3" max="3" width="12" bestFit="1" customWidth="1"/>
    <col min="4" max="4" width="19.28515625" bestFit="1" customWidth="1"/>
    <col min="5" max="5" width="16.85546875" bestFit="1" customWidth="1"/>
    <col min="6" max="6" width="23.5703125" customWidth="1"/>
    <col min="14" max="14" width="10" bestFit="1" customWidth="1"/>
    <col min="15" max="15" width="13" bestFit="1" customWidth="1"/>
    <col min="16" max="16" width="13.7109375" bestFit="1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3" t="s">
        <v>9</v>
      </c>
      <c r="K1" s="3" t="s">
        <v>10</v>
      </c>
      <c r="L1" s="1" t="s">
        <v>11</v>
      </c>
      <c r="M1" s="1" t="s">
        <v>12</v>
      </c>
      <c r="N1" s="1" t="s">
        <v>22</v>
      </c>
      <c r="O1" s="1" t="s">
        <v>23</v>
      </c>
      <c r="P1" s="1" t="s">
        <v>24</v>
      </c>
    </row>
    <row r="2" spans="1:16" x14ac:dyDescent="0.25">
      <c r="A2" s="4" t="s">
        <v>13</v>
      </c>
      <c r="B2" s="5" t="s">
        <v>34</v>
      </c>
      <c r="C2" s="5" t="s">
        <v>35</v>
      </c>
      <c r="D2" s="5"/>
      <c r="E2" s="5" t="s">
        <v>37</v>
      </c>
      <c r="F2" s="6"/>
      <c r="G2" s="5"/>
      <c r="H2" s="7">
        <v>5000</v>
      </c>
      <c r="I2" s="5" t="s">
        <v>26</v>
      </c>
      <c r="J2" s="8" t="s">
        <v>16</v>
      </c>
      <c r="K2" s="8"/>
      <c r="L2" s="4"/>
      <c r="M2" s="4"/>
      <c r="N2" s="9" t="s">
        <v>19</v>
      </c>
      <c r="O2" s="9"/>
      <c r="P2" s="9"/>
    </row>
    <row r="3" spans="1:16" x14ac:dyDescent="0.25">
      <c r="A3" s="10" t="s">
        <v>27</v>
      </c>
      <c r="B3" s="11" t="s">
        <v>28</v>
      </c>
      <c r="C3" s="11" t="s">
        <v>29</v>
      </c>
      <c r="D3" s="11"/>
      <c r="E3" s="11" t="s">
        <v>38</v>
      </c>
      <c r="F3" s="11"/>
      <c r="G3" s="11"/>
      <c r="H3" s="12">
        <v>6100</v>
      </c>
      <c r="I3" s="11" t="s">
        <v>15</v>
      </c>
      <c r="J3" s="13" t="s">
        <v>16</v>
      </c>
      <c r="K3" s="13"/>
      <c r="L3" s="10"/>
      <c r="M3" s="10"/>
      <c r="N3" s="14" t="s">
        <v>14</v>
      </c>
      <c r="O3" s="14" t="s">
        <v>14</v>
      </c>
      <c r="P3" s="14" t="s">
        <v>20</v>
      </c>
    </row>
    <row r="4" spans="1:16" x14ac:dyDescent="0.25">
      <c r="A4" s="16" t="s">
        <v>13</v>
      </c>
      <c r="B4" s="17" t="s">
        <v>17</v>
      </c>
      <c r="C4" s="17" t="s">
        <v>30</v>
      </c>
      <c r="D4" s="17"/>
      <c r="E4" s="17" t="s">
        <v>39</v>
      </c>
      <c r="F4" s="17"/>
      <c r="G4" s="17"/>
      <c r="H4" s="18">
        <v>83530</v>
      </c>
      <c r="I4" s="17" t="s">
        <v>18</v>
      </c>
      <c r="J4" s="19" t="s">
        <v>16</v>
      </c>
      <c r="K4" s="19"/>
      <c r="L4" s="16"/>
      <c r="M4" s="16"/>
      <c r="N4" s="20" t="s">
        <v>14</v>
      </c>
      <c r="O4" s="20" t="s">
        <v>19</v>
      </c>
      <c r="P4" s="20" t="s">
        <v>21</v>
      </c>
    </row>
    <row r="5" spans="1:16" x14ac:dyDescent="0.25">
      <c r="A5" s="21" t="s">
        <v>33</v>
      </c>
      <c r="B5" s="22" t="s">
        <v>32</v>
      </c>
      <c r="C5" s="22" t="s">
        <v>31</v>
      </c>
      <c r="D5" s="22"/>
      <c r="E5" s="22" t="s">
        <v>36</v>
      </c>
      <c r="F5" s="22"/>
      <c r="G5" s="22"/>
      <c r="H5" s="23">
        <v>13005</v>
      </c>
      <c r="I5" s="22" t="s">
        <v>25</v>
      </c>
      <c r="J5" s="24" t="s">
        <v>16</v>
      </c>
      <c r="K5" s="24"/>
      <c r="L5" s="21"/>
      <c r="M5" s="21"/>
      <c r="N5" s="15" t="s">
        <v>14</v>
      </c>
      <c r="O5" s="15" t="s">
        <v>19</v>
      </c>
      <c r="P5" s="15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workbookViewId="0">
      <selection activeCell="N22" sqref="N22"/>
    </sheetView>
  </sheetViews>
  <sheetFormatPr baseColWidth="10" defaultRowHeight="15" x14ac:dyDescent="0.25"/>
  <cols>
    <col min="1" max="1" width="18.57031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3" t="s">
        <v>9</v>
      </c>
      <c r="K1" s="3" t="s">
        <v>10</v>
      </c>
      <c r="L1" s="1" t="s">
        <v>11</v>
      </c>
      <c r="M1" s="1" t="s">
        <v>12</v>
      </c>
      <c r="N1" s="1" t="s">
        <v>22</v>
      </c>
      <c r="O1" s="1" t="s">
        <v>23</v>
      </c>
      <c r="P1" s="1" t="s">
        <v>24</v>
      </c>
      <c r="Q1" s="33" t="s">
        <v>45</v>
      </c>
    </row>
    <row r="2" spans="1:17" x14ac:dyDescent="0.25">
      <c r="A2" s="4" t="s">
        <v>13</v>
      </c>
      <c r="B2" s="5" t="s">
        <v>34</v>
      </c>
      <c r="C2" s="5" t="s">
        <v>35</v>
      </c>
      <c r="D2" s="5"/>
      <c r="E2" s="5" t="s">
        <v>37</v>
      </c>
      <c r="F2" s="6"/>
      <c r="G2" s="5"/>
      <c r="H2" s="7">
        <v>5000</v>
      </c>
      <c r="I2" s="5" t="s">
        <v>26</v>
      </c>
      <c r="J2" s="8" t="s">
        <v>16</v>
      </c>
      <c r="K2" s="8"/>
      <c r="L2" s="4"/>
      <c r="M2" s="4"/>
      <c r="N2" s="9" t="s">
        <v>19</v>
      </c>
      <c r="O2" s="9"/>
      <c r="P2" s="9"/>
      <c r="Q2" s="9">
        <f>VLOOKUP(A2,Calcul!$K$2:$L$6,2,0)</f>
        <v>1</v>
      </c>
    </row>
    <row r="3" spans="1:17" x14ac:dyDescent="0.25">
      <c r="A3" s="10" t="s">
        <v>27</v>
      </c>
      <c r="B3" s="11" t="s">
        <v>28</v>
      </c>
      <c r="C3" s="11" t="s">
        <v>29</v>
      </c>
      <c r="D3" s="11"/>
      <c r="E3" s="11" t="s">
        <v>38</v>
      </c>
      <c r="F3" s="11"/>
      <c r="G3" s="11"/>
      <c r="H3" s="12">
        <v>6100</v>
      </c>
      <c r="I3" s="11" t="s">
        <v>15</v>
      </c>
      <c r="J3" s="13" t="s">
        <v>16</v>
      </c>
      <c r="K3" s="13"/>
      <c r="L3" s="10"/>
      <c r="M3" s="10"/>
      <c r="N3" s="14" t="s">
        <v>14</v>
      </c>
      <c r="O3" s="14" t="s">
        <v>14</v>
      </c>
      <c r="P3" s="14" t="s">
        <v>20</v>
      </c>
      <c r="Q3" s="14">
        <f>VLOOKUP(A3,Calcul!$K$2:$L$6,2,0)</f>
        <v>2</v>
      </c>
    </row>
    <row r="4" spans="1:17" x14ac:dyDescent="0.25">
      <c r="A4" s="16" t="s">
        <v>13</v>
      </c>
      <c r="B4" s="17" t="s">
        <v>17</v>
      </c>
      <c r="C4" s="17" t="s">
        <v>30</v>
      </c>
      <c r="D4" s="17"/>
      <c r="E4" s="17" t="s">
        <v>39</v>
      </c>
      <c r="F4" s="17"/>
      <c r="G4" s="17"/>
      <c r="H4" s="18">
        <v>83530</v>
      </c>
      <c r="I4" s="17" t="s">
        <v>18</v>
      </c>
      <c r="J4" s="19" t="s">
        <v>16</v>
      </c>
      <c r="K4" s="19"/>
      <c r="L4" s="16"/>
      <c r="M4" s="16"/>
      <c r="N4" s="20" t="s">
        <v>14</v>
      </c>
      <c r="O4" s="20" t="s">
        <v>19</v>
      </c>
      <c r="P4" s="20" t="s">
        <v>21</v>
      </c>
      <c r="Q4" s="20">
        <f>VLOOKUP(A4,Calcul!$K$2:$L$6,2,0)</f>
        <v>1</v>
      </c>
    </row>
    <row r="5" spans="1:17" x14ac:dyDescent="0.25">
      <c r="A5" s="21" t="s">
        <v>33</v>
      </c>
      <c r="B5" s="22" t="s">
        <v>32</v>
      </c>
      <c r="C5" s="22" t="s">
        <v>31</v>
      </c>
      <c r="D5" s="22"/>
      <c r="E5" s="22" t="s">
        <v>36</v>
      </c>
      <c r="F5" s="22"/>
      <c r="G5" s="22"/>
      <c r="H5" s="23">
        <v>13005</v>
      </c>
      <c r="I5" s="22" t="s">
        <v>25</v>
      </c>
      <c r="J5" s="24" t="s">
        <v>16</v>
      </c>
      <c r="K5" s="24"/>
      <c r="L5" s="21"/>
      <c r="M5" s="21"/>
      <c r="N5" s="15" t="s">
        <v>14</v>
      </c>
      <c r="O5" s="15" t="s">
        <v>19</v>
      </c>
      <c r="P5" s="15" t="s">
        <v>20</v>
      </c>
      <c r="Q5" s="15">
        <f>VLOOKUP(A5,Calcul!$K$2:$L$6,2,0)</f>
        <v>1</v>
      </c>
    </row>
    <row r="6" spans="1:17" x14ac:dyDescent="0.25">
      <c r="Q6" s="15" t="e">
        <f>VLOOKUP(A6,Calcul!$K$2:$L$6,2,0)</f>
        <v>#N/A</v>
      </c>
    </row>
    <row r="7" spans="1:17" x14ac:dyDescent="0.25">
      <c r="Q7" s="15" t="e">
        <f>VLOOKUP(A7,Calcul!$K$2:$L$6,2,0)</f>
        <v>#N/A</v>
      </c>
    </row>
    <row r="8" spans="1:17" x14ac:dyDescent="0.25">
      <c r="Q8" s="15" t="e">
        <f>VLOOKUP(A8,Calcul!$K$2:$L$6,2,0)</f>
        <v>#N/A</v>
      </c>
    </row>
    <row r="9" spans="1:17" x14ac:dyDescent="0.25">
      <c r="Q9" s="15" t="e">
        <f>VLOOKUP(A9,Calcul!$K$2:$L$6,2,0)</f>
        <v>#N/A</v>
      </c>
    </row>
    <row r="10" spans="1:17" x14ac:dyDescent="0.25">
      <c r="Q10" s="15" t="e">
        <f>VLOOKUP(A10,Calcul!$K$2:$L$6,2,0)</f>
        <v>#N/A</v>
      </c>
    </row>
    <row r="11" spans="1:17" x14ac:dyDescent="0.25">
      <c r="Q11" s="15" t="e">
        <f>VLOOKUP(A11,Calcul!$K$2:$L$6,2,0)</f>
        <v>#N/A</v>
      </c>
    </row>
    <row r="12" spans="1:17" x14ac:dyDescent="0.25">
      <c r="Q12" s="15" t="e">
        <f>VLOOKUP(A12,Calcul!$K$2:$L$6,2,0)</f>
        <v>#N/A</v>
      </c>
    </row>
    <row r="13" spans="1:17" x14ac:dyDescent="0.25">
      <c r="Q13" s="15" t="e">
        <f>VLOOKUP(A13,Calcul!$K$2:$L$6,2,0)</f>
        <v>#N/A</v>
      </c>
    </row>
    <row r="14" spans="1:17" x14ac:dyDescent="0.25">
      <c r="Q14" s="15" t="e">
        <f>VLOOKUP(A14,Calcul!$K$2:$L$6,2,0)</f>
        <v>#N/A</v>
      </c>
    </row>
    <row r="15" spans="1:17" x14ac:dyDescent="0.25">
      <c r="Q15" s="15" t="e">
        <f>VLOOKUP(A15,Calcul!$K$2:$L$6,2,0)</f>
        <v>#N/A</v>
      </c>
    </row>
    <row r="16" spans="1:17" x14ac:dyDescent="0.25">
      <c r="Q16" s="15" t="e">
        <f>VLOOKUP(A16,Calcul!$K$2:$L$6,2,0)</f>
        <v>#N/A</v>
      </c>
    </row>
    <row r="17" spans="17:17" x14ac:dyDescent="0.25">
      <c r="Q17" s="15" t="e">
        <f>VLOOKUP(A17,Calcul!$K$2:$L$6,2,0)</f>
        <v>#N/A</v>
      </c>
    </row>
    <row r="18" spans="17:17" x14ac:dyDescent="0.25">
      <c r="Q18" s="15" t="e">
        <f>VLOOKUP(A18,Calcul!$K$2:$L$6,2,0)</f>
        <v>#N/A</v>
      </c>
    </row>
    <row r="19" spans="17:17" x14ac:dyDescent="0.25">
      <c r="Q19" s="15" t="e">
        <f>VLOOKUP(A19,Calcul!$K$2:$L$6,2,0)</f>
        <v>#N/A</v>
      </c>
    </row>
    <row r="20" spans="17:17" x14ac:dyDescent="0.25">
      <c r="Q20" s="15" t="e">
        <f>VLOOKUP(A20,Calcul!$K$2:$L$6,2,0)</f>
        <v>#N/A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workbookViewId="0">
      <selection activeCell="C1" sqref="C1"/>
    </sheetView>
  </sheetViews>
  <sheetFormatPr baseColWidth="10" defaultRowHeight="15" x14ac:dyDescent="0.25"/>
  <cols>
    <col min="1" max="1" width="15.140625" bestFit="1" customWidth="1"/>
    <col min="2" max="2" width="32.5703125" bestFit="1" customWidth="1"/>
    <col min="3" max="3" width="12.42578125" customWidth="1"/>
  </cols>
  <sheetData>
    <row r="1" spans="1:12" ht="15.75" thickBot="1" x14ac:dyDescent="0.3">
      <c r="K1" t="s">
        <v>46</v>
      </c>
      <c r="L1" t="s">
        <v>49</v>
      </c>
    </row>
    <row r="2" spans="1:12" ht="20.25" x14ac:dyDescent="0.3">
      <c r="A2" s="25"/>
      <c r="B2" s="26" t="s">
        <v>40</v>
      </c>
      <c r="C2" s="27" t="e">
        <f>SUM(Diner!$Q$2:$Q$1000)</f>
        <v>#N/A</v>
      </c>
      <c r="K2" t="s">
        <v>33</v>
      </c>
      <c r="L2">
        <v>1</v>
      </c>
    </row>
    <row r="3" spans="1:12" ht="20.25" x14ac:dyDescent="0.3">
      <c r="A3" s="28"/>
      <c r="B3" s="29" t="s">
        <v>41</v>
      </c>
      <c r="C3" s="30" t="e">
        <f>SUMPRODUCT((Diner!$O$2:$O$1000="OUI")*(Diner!$Q$2:$Q$1000))</f>
        <v>#N/A</v>
      </c>
      <c r="K3" t="s">
        <v>13</v>
      </c>
      <c r="L3">
        <v>1</v>
      </c>
    </row>
    <row r="4" spans="1:12" ht="20.25" x14ac:dyDescent="0.3">
      <c r="A4" s="28" t="s">
        <v>22</v>
      </c>
      <c r="B4" s="29" t="s">
        <v>42</v>
      </c>
      <c r="C4" s="30" t="e">
        <f>SUMPRODUCT((Diner!$O$2:$O$1000="NON")*(Diner!$Q$2:$Q$1000))</f>
        <v>#N/A</v>
      </c>
      <c r="K4" t="s">
        <v>47</v>
      </c>
      <c r="L4">
        <v>1</v>
      </c>
    </row>
    <row r="5" spans="1:12" ht="20.25" x14ac:dyDescent="0.3">
      <c r="A5" s="28"/>
      <c r="B5" s="29" t="s">
        <v>43</v>
      </c>
      <c r="C5" s="30" t="e">
        <f>SUMPRODUCT((Diner!$O$2:$O$1000="")*(Diner!$Q$2:$Q$1000))</f>
        <v>#N/A</v>
      </c>
      <c r="K5" t="s">
        <v>27</v>
      </c>
      <c r="L5">
        <v>2</v>
      </c>
    </row>
    <row r="6" spans="1:12" ht="20.25" x14ac:dyDescent="0.3">
      <c r="A6" s="28"/>
      <c r="B6" s="31" t="s">
        <v>44</v>
      </c>
      <c r="C6" s="32" t="e">
        <f>SUMPRODUCT((Diner!$O$2:$O$1000="OUI")*(Diner!$P$2:$P$1000="Moi")*(Diner!$Q$2:$Q$1000))</f>
        <v>#N/A</v>
      </c>
      <c r="K6" t="s">
        <v>48</v>
      </c>
      <c r="L6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General</vt:lpstr>
      <vt:lpstr>Diner</vt:lpstr>
      <vt:lpstr>Calcul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Damien</cp:lastModifiedBy>
  <dcterms:created xsi:type="dcterms:W3CDTF">2014-08-16T12:08:26Z</dcterms:created>
  <dcterms:modified xsi:type="dcterms:W3CDTF">2014-08-17T12:32:06Z</dcterms:modified>
</cp:coreProperties>
</file>