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nn\Downloads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  <c r="E14" i="1" l="1"/>
  <c r="D14" i="1"/>
  <c r="C14" i="1"/>
  <c r="B14" i="1"/>
  <c r="E13" i="1"/>
  <c r="D13" i="1"/>
  <c r="C13" i="1"/>
  <c r="B13" i="1"/>
  <c r="E12" i="1"/>
  <c r="D12" i="1"/>
  <c r="C12" i="1"/>
  <c r="B12" i="1"/>
  <c r="E11" i="1"/>
  <c r="D11" i="1"/>
  <c r="C11" i="1"/>
  <c r="B11" i="1"/>
  <c r="E10" i="1"/>
  <c r="D10" i="1"/>
  <c r="C10" i="1"/>
  <c r="B10" i="1"/>
  <c r="E6" i="1"/>
  <c r="D6" i="1"/>
  <c r="C6" i="1"/>
  <c r="B6" i="1"/>
  <c r="E5" i="1"/>
  <c r="D5" i="1"/>
  <c r="C5" i="1"/>
  <c r="B5" i="1"/>
  <c r="E2" i="1"/>
  <c r="E3" i="1" s="1"/>
  <c r="D2" i="1"/>
  <c r="D3" i="1" s="1"/>
  <c r="C2" i="1"/>
  <c r="C3" i="1" s="1"/>
  <c r="B2" i="1"/>
  <c r="B3" i="1" s="1"/>
  <c r="C8" i="1" l="1"/>
  <c r="C9" i="1" s="1"/>
  <c r="C7" i="1"/>
  <c r="C4" i="1"/>
  <c r="B8" i="1"/>
  <c r="B9" i="1" s="1"/>
  <c r="B7" i="1"/>
  <c r="B4" i="1"/>
  <c r="D8" i="1"/>
  <c r="D9" i="1" s="1"/>
  <c r="D7" i="1"/>
  <c r="D4" i="1"/>
  <c r="E8" i="1"/>
  <c r="E9" i="1" s="1"/>
  <c r="E7" i="1"/>
  <c r="E4" i="1"/>
</calcChain>
</file>

<file path=xl/sharedStrings.xml><?xml version="1.0" encoding="utf-8"?>
<sst xmlns="http://schemas.openxmlformats.org/spreadsheetml/2006/main" count="18" uniqueCount="18">
  <si>
    <t>Fetes</t>
  </si>
  <si>
    <t>2014</t>
  </si>
  <si>
    <t>2015</t>
  </si>
  <si>
    <t>2016</t>
  </si>
  <si>
    <t>2017</t>
  </si>
  <si>
    <t>Nouv. An</t>
  </si>
  <si>
    <t>Pâques</t>
  </si>
  <si>
    <t>L Pâques</t>
  </si>
  <si>
    <t>1er Mai</t>
  </si>
  <si>
    <t>Arm. 1945</t>
  </si>
  <si>
    <t>Ascension</t>
  </si>
  <si>
    <t>Pentecôtes</t>
  </si>
  <si>
    <t>L Pentecôtes</t>
  </si>
  <si>
    <t>Fët.Nat</t>
  </si>
  <si>
    <t>Assomption</t>
  </si>
  <si>
    <t>Toussaint</t>
  </si>
  <si>
    <t>Arm.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</si>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</sst>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14" fontId="2" fillId="0" borderId="0" xfId="0" applyNumberFormat="1" applyFont="1"/>
    <xf numFmtId="16" fontId="0" fillId="0" borderId="0" xfId="0" applyNumberFormat="1" applyAlignment="1">
      <alignment horizontal="left"/>
    </xf>
  </cellXfs>
  <cellStyles count="1">
    <cellStyle name="Normal" xfId="0" builtinId="0"/>
  </cellStyles>
  <dxfs count="6">
    <dxf>
      <font>
        <b/>
        <i val="0"/>
        <color rgb="FFFF0000"/>
      </font>
      <fill>
        <patternFill>
          <bgColor rgb="FFFFCCFF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7" displayName="Tableau27" ref="A1:E14" totalsRowShown="0">
  <autoFilter ref="A1:E14"/>
  <tableColumns count="5">
    <tableColumn id="1" name="Fetes" dataDxfId="5"/>
    <tableColumn id="2" name="2014" dataDxfId="4"/>
    <tableColumn id="3" name="2015" dataDxfId="3"/>
    <tableColumn id="4" name="2016" dataDxfId="2"/>
    <tableColumn id="5" name="2017" dataDxfId="1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2" sqref="B2:E14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1" t="s">
        <v>5</v>
      </c>
      <c r="B2" s="2">
        <f>DATE(Tableau27[[#Headers],[2014]],1,1)</f>
        <v>41640</v>
      </c>
      <c r="C2" s="2">
        <f>DATE(Tableau27[[#Headers],[2015]],1,1)</f>
        <v>42005</v>
      </c>
      <c r="D2" s="2">
        <f>DATE(Tableau27[[#Headers],[2016]],1,1)</f>
        <v>42370</v>
      </c>
      <c r="E2" s="2">
        <f>DATE(Tableau27[[#Headers],[2017]],1,1)</f>
        <v>42736</v>
      </c>
    </row>
    <row r="3" spans="1:5" x14ac:dyDescent="0.3">
      <c r="A3" s="1" t="s">
        <v>6</v>
      </c>
      <c r="B3" s="3">
        <f>ROUND(DATE(YEAR(B2),4,MOD(234-11*MOD(YEAR(B2),19),30))/7,)*7-6</f>
        <v>41749</v>
      </c>
      <c r="C3" s="3">
        <f t="shared" ref="C3:E3" si="0">ROUND(DATE(YEAR(C2),4,MOD(234-11*MOD(YEAR(C2),19),30))/7,)*7-6</f>
        <v>42099</v>
      </c>
      <c r="D3" s="3">
        <f t="shared" si="0"/>
        <v>42456</v>
      </c>
      <c r="E3" s="3">
        <f t="shared" si="0"/>
        <v>42841</v>
      </c>
    </row>
    <row r="4" spans="1:5" x14ac:dyDescent="0.3">
      <c r="A4" s="1" t="s">
        <v>7</v>
      </c>
      <c r="B4" s="2">
        <f>B3+1</f>
        <v>41750</v>
      </c>
      <c r="C4" s="2">
        <f t="shared" ref="C4:E4" si="1">C3+1</f>
        <v>42100</v>
      </c>
      <c r="D4" s="2">
        <f t="shared" si="1"/>
        <v>42457</v>
      </c>
      <c r="E4" s="2">
        <f t="shared" si="1"/>
        <v>42842</v>
      </c>
    </row>
    <row r="5" spans="1:5" x14ac:dyDescent="0.3">
      <c r="A5" s="1" t="s">
        <v>8</v>
      </c>
      <c r="B5" s="2">
        <f>DATE(Tableau27[[#Headers],[2014]],5,1)</f>
        <v>41760</v>
      </c>
      <c r="C5" s="2">
        <f>DATE(Tableau27[[#Headers],[2015]],5,1)</f>
        <v>42125</v>
      </c>
      <c r="D5" s="2">
        <f>DATE(Tableau27[[#Headers],[2016]],5,1)</f>
        <v>42491</v>
      </c>
      <c r="E5" s="2">
        <f>DATE(Tableau27[[#Headers],[2017]],5,1)</f>
        <v>42856</v>
      </c>
    </row>
    <row r="6" spans="1:5" x14ac:dyDescent="0.3">
      <c r="A6" s="1" t="s">
        <v>9</v>
      </c>
      <c r="B6" s="2">
        <f>DATE(Tableau27[[#Headers],[2014]],5,8)</f>
        <v>41767</v>
      </c>
      <c r="C6" s="2">
        <f>DATE(Tableau27[[#Headers],[2015]],5,8)</f>
        <v>42132</v>
      </c>
      <c r="D6" s="2">
        <f>DATE(Tableau27[[#Headers],[2016]],5,8)</f>
        <v>42498</v>
      </c>
      <c r="E6" s="2">
        <f>DATE(Tableau27[[#Headers],[2017]],5,8)</f>
        <v>42863</v>
      </c>
    </row>
    <row r="7" spans="1:5" x14ac:dyDescent="0.3">
      <c r="A7" s="1" t="s">
        <v>10</v>
      </c>
      <c r="B7" s="2">
        <f>B3+39</f>
        <v>41788</v>
      </c>
      <c r="C7" s="2">
        <f t="shared" ref="C7:E7" si="2">C3+39</f>
        <v>42138</v>
      </c>
      <c r="D7" s="2">
        <f t="shared" si="2"/>
        <v>42495</v>
      </c>
      <c r="E7" s="2">
        <f t="shared" si="2"/>
        <v>42880</v>
      </c>
    </row>
    <row r="8" spans="1:5" x14ac:dyDescent="0.3">
      <c r="A8" s="1" t="s">
        <v>11</v>
      </c>
      <c r="B8" s="2">
        <f>B3+49</f>
        <v>41798</v>
      </c>
      <c r="C8" s="2">
        <f t="shared" ref="C8:E8" si="3">C3+49</f>
        <v>42148</v>
      </c>
      <c r="D8" s="2">
        <f t="shared" si="3"/>
        <v>42505</v>
      </c>
      <c r="E8" s="2">
        <f t="shared" si="3"/>
        <v>42890</v>
      </c>
    </row>
    <row r="9" spans="1:5" x14ac:dyDescent="0.3">
      <c r="A9" s="1" t="s">
        <v>12</v>
      </c>
      <c r="B9" s="2">
        <f>B8+1</f>
        <v>41799</v>
      </c>
      <c r="C9" s="2">
        <f t="shared" ref="C9:E9" si="4">C8+1</f>
        <v>42149</v>
      </c>
      <c r="D9" s="2">
        <f t="shared" si="4"/>
        <v>42506</v>
      </c>
      <c r="E9" s="2">
        <f t="shared" si="4"/>
        <v>42891</v>
      </c>
    </row>
    <row r="10" spans="1:5" x14ac:dyDescent="0.3">
      <c r="A10" s="4" t="s">
        <v>13</v>
      </c>
      <c r="B10" s="2">
        <f>DATE(Tableau27[[#Headers],[2014]],7,14)</f>
        <v>41834</v>
      </c>
      <c r="C10" s="2">
        <f>DATE(Tableau27[[#Headers],[2015]],7,14)</f>
        <v>42199</v>
      </c>
      <c r="D10" s="2">
        <f>DATE(Tableau27[[#Headers],[2016]],7,14)</f>
        <v>42565</v>
      </c>
      <c r="E10" s="2">
        <f>DATE(Tableau27[[#Headers],[2017]],7,14)</f>
        <v>42930</v>
      </c>
    </row>
    <row r="11" spans="1:5" x14ac:dyDescent="0.3">
      <c r="A11" s="4" t="s">
        <v>14</v>
      </c>
      <c r="B11" s="2">
        <f>DATE(Tableau27[[#Headers],[2014]],8,15)</f>
        <v>41866</v>
      </c>
      <c r="C11" s="2">
        <f>DATE(Tableau27[[#Headers],[2015]],8,15)</f>
        <v>42231</v>
      </c>
      <c r="D11" s="2">
        <f>DATE(Tableau27[[#Headers],[2016]],8,15)</f>
        <v>42597</v>
      </c>
      <c r="E11" s="2">
        <f>DATE(Tableau27[[#Headers],[2017]],8,15)</f>
        <v>42962</v>
      </c>
    </row>
    <row r="12" spans="1:5" x14ac:dyDescent="0.3">
      <c r="A12" s="1" t="s">
        <v>15</v>
      </c>
      <c r="B12" s="2">
        <f>DATE(Tableau27[[#Headers],[2014]],11,1)</f>
        <v>41944</v>
      </c>
      <c r="C12" s="2">
        <f>DATE(Tableau27[[#Headers],[2015]],11,1)</f>
        <v>42309</v>
      </c>
      <c r="D12" s="2">
        <f>DATE(Tableau27[[#Headers],[2016]],11,1)</f>
        <v>42675</v>
      </c>
      <c r="E12" s="2">
        <f>DATE(Tableau27[[#Headers],[2017]],11,1)</f>
        <v>43040</v>
      </c>
    </row>
    <row r="13" spans="1:5" x14ac:dyDescent="0.3">
      <c r="A13" s="1" t="s">
        <v>16</v>
      </c>
      <c r="B13" s="2">
        <f>DATE(Tableau27[[#Headers],[2014]],11,11)</f>
        <v>41954</v>
      </c>
      <c r="C13" s="2">
        <f>DATE(Tableau27[[#Headers],[2015]],11,11)</f>
        <v>42319</v>
      </c>
      <c r="D13" s="2">
        <f>DATE(Tableau27[[#Headers],[2016]],11,11)</f>
        <v>42685</v>
      </c>
      <c r="E13" s="2">
        <f>DATE(Tableau27[[#Headers],[2017]],11,11)</f>
        <v>43050</v>
      </c>
    </row>
    <row r="14" spans="1:5" x14ac:dyDescent="0.3">
      <c r="A14" s="1" t="s">
        <v>17</v>
      </c>
      <c r="B14" s="2">
        <f>DATE(Tableau27[[#Headers],[2014]],12,25)</f>
        <v>41998</v>
      </c>
      <c r="C14" s="2">
        <f>DATE(Tableau27[[#Headers],[2015]],12,25)</f>
        <v>42363</v>
      </c>
      <c r="D14" s="2">
        <f>DATE(Tableau27[[#Headers],[2016]],12,25)</f>
        <v>42729</v>
      </c>
      <c r="E14" s="2">
        <f>DATE(Tableau27[[#Headers],[2017]],12,25)</f>
        <v>43094</v>
      </c>
    </row>
    <row r="18" spans="10:10" x14ac:dyDescent="0.3">
      <c r="J18">
        <f>WEEKDAY(E12,2)</f>
        <v>3</v>
      </c>
    </row>
  </sheetData>
  <conditionalFormatting sqref="B2:E14">
    <cfRule type="expression" dxfId="0" priority="1">
      <formula>WEEKDAY(B2,2)&gt;5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Yann DOLBEAU</cp:lastModifiedBy>
  <dcterms:created xsi:type="dcterms:W3CDTF">2015-03-03T16:44:03Z</dcterms:created>
  <dcterms:modified xsi:type="dcterms:W3CDTF">2015-03-03T17:01:51Z</dcterms:modified>
</cp:coreProperties>
</file>