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7740" activeTab="1"/>
  </bookViews>
  <sheets>
    <sheet name="Données" sheetId="2" r:id="rId1"/>
    <sheet name="Tranches" sheetId="3" r:id="rId2"/>
  </sheets>
  <definedNames>
    <definedName name="SAPBEXdnldView" hidden="1">"00O2TFJSAK5NFVX7I8V65UXHW"</definedName>
    <definedName name="SAPBEXsysID" hidden="1">"SSM"</definedName>
    <definedName name="Tranches">Tranches!$A$3:$B$12</definedName>
  </definedNames>
  <calcPr calcId="152511"/>
  <pivotCaches>
    <pivotCache cacheId="3" r:id="rId3"/>
  </pivotCaches>
</workbook>
</file>

<file path=xl/calcChain.xml><?xml version="1.0" encoding="utf-8"?>
<calcChain xmlns="http://schemas.openxmlformats.org/spreadsheetml/2006/main">
  <c r="C35" i="2" l="1"/>
  <c r="B36" i="2"/>
  <c r="C36" i="2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2" i="2"/>
  <c r="C7" i="3" l="1"/>
  <c r="C11" i="3"/>
  <c r="D6" i="3"/>
  <c r="D10" i="3"/>
  <c r="C8" i="3"/>
  <c r="C12" i="3"/>
  <c r="D7" i="3"/>
  <c r="D11" i="3"/>
  <c r="C4" i="3"/>
  <c r="C5" i="3"/>
  <c r="C6" i="3"/>
  <c r="C10" i="3"/>
  <c r="D5" i="3"/>
  <c r="D9" i="3"/>
  <c r="D4" i="3"/>
  <c r="C9" i="3"/>
  <c r="D8" i="3"/>
  <c r="D12" i="3"/>
  <c r="D13" i="3" l="1"/>
  <c r="F11" i="3" s="1"/>
  <c r="F4" i="3"/>
  <c r="F7" i="3"/>
  <c r="C13" i="3"/>
  <c r="E10" i="3" s="1"/>
  <c r="F9" i="3"/>
  <c r="F12" i="3"/>
  <c r="F8" i="3"/>
  <c r="F5" i="3"/>
  <c r="E4" i="3" l="1"/>
  <c r="E11" i="3"/>
  <c r="E12" i="3"/>
  <c r="E9" i="3"/>
  <c r="F10" i="3"/>
  <c r="E7" i="3"/>
  <c r="E5" i="3"/>
  <c r="F6" i="3"/>
  <c r="F13" i="3" s="1"/>
  <c r="E8" i="3"/>
  <c r="E6" i="3"/>
  <c r="E13" i="3" s="1"/>
</calcChain>
</file>

<file path=xl/sharedStrings.xml><?xml version="1.0" encoding="utf-8"?>
<sst xmlns="http://schemas.openxmlformats.org/spreadsheetml/2006/main" count="24" uniqueCount="20">
  <si>
    <t>Mini</t>
  </si>
  <si>
    <t>Libellé</t>
  </si>
  <si>
    <t>Moins de 5000 €</t>
  </si>
  <si>
    <t>De 500 à 4 999 €</t>
  </si>
  <si>
    <t>De 5000 à 9 999 €</t>
  </si>
  <si>
    <t>10 000 € et plus</t>
  </si>
  <si>
    <t>Tranches de montants</t>
  </si>
  <si>
    <t>Nombre</t>
  </si>
  <si>
    <t>Somme</t>
  </si>
  <si>
    <t>% nombre</t>
  </si>
  <si>
    <t>% somme</t>
  </si>
  <si>
    <t>Totaux</t>
  </si>
  <si>
    <t>Montant</t>
  </si>
  <si>
    <t>Tranche</t>
  </si>
  <si>
    <t>Étiquettes de lignes</t>
  </si>
  <si>
    <t>Total général</t>
  </si>
  <si>
    <t>Somme de Montant</t>
  </si>
  <si>
    <t>Somme de Montant2</t>
  </si>
  <si>
    <t>Nombre de Montant</t>
  </si>
  <si>
    <t>Nombre de Montant3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</si>
</sst>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EUR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b/>
      <sz val="16"/>
      <color theme="4" tint="-0.499984740745262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EEF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4D6776"/>
      </left>
      <right style="thin">
        <color rgb="FF4D6776"/>
      </right>
      <top style="thin">
        <color rgb="FF4D6776"/>
      </top>
      <bottom style="thin">
        <color rgb="FF4D6776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">
    <xf numFmtId="0" fontId="0" fillId="0" borderId="0" xfId="0"/>
    <xf numFmtId="164" fontId="18" fillId="33" borderId="10" xfId="0" applyNumberFormat="1" applyFont="1" applyFill="1" applyBorder="1" applyAlignment="1">
      <alignment horizontal="right" vertical="center"/>
    </xf>
    <xf numFmtId="0" fontId="0" fillId="34" borderId="0" xfId="0" applyFill="1"/>
    <xf numFmtId="0" fontId="19" fillId="0" borderId="0" xfId="0" applyFont="1"/>
    <xf numFmtId="0" fontId="17" fillId="35" borderId="0" xfId="0" applyFont="1" applyFill="1"/>
    <xf numFmtId="0" fontId="13" fillId="35" borderId="0" xfId="0" applyFont="1" applyFill="1"/>
    <xf numFmtId="0" fontId="13" fillId="0" borderId="0" xfId="0" applyFont="1"/>
    <xf numFmtId="0" fontId="0" fillId="0" borderId="0" xfId="0" applyAlignment="1">
      <alignment horizontal="center"/>
    </xf>
    <xf numFmtId="0" fontId="13" fillId="35" borderId="0" xfId="0" applyFont="1" applyFill="1" applyAlignment="1">
      <alignment horizontal="center"/>
    </xf>
    <xf numFmtId="44" fontId="0" fillId="0" borderId="0" xfId="42" applyFont="1" applyAlignment="1">
      <alignment horizontal="center"/>
    </xf>
    <xf numFmtId="44" fontId="13" fillId="35" borderId="0" xfId="42" applyFont="1" applyFill="1" applyAlignment="1">
      <alignment horizontal="center"/>
    </xf>
    <xf numFmtId="10" fontId="0" fillId="0" borderId="0" xfId="43" applyNumberFormat="1" applyFont="1" applyAlignment="1">
      <alignment horizontal="center"/>
    </xf>
    <xf numFmtId="0" fontId="17" fillId="35" borderId="0" xfId="0" applyFont="1" applyFill="1" applyAlignment="1">
      <alignment horizontal="center"/>
    </xf>
    <xf numFmtId="44" fontId="17" fillId="35" borderId="0" xfId="42" applyFont="1" applyFill="1" applyAlignment="1">
      <alignment horizontal="center"/>
    </xf>
    <xf numFmtId="10" fontId="17" fillId="35" borderId="0" xfId="43" applyNumberFormat="1" applyFont="1" applyFill="1" applyAlignment="1">
      <alignment horizontal="center"/>
    </xf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onétaire" xfId="42" builtinId="4"/>
    <cellStyle name="Neutre" xfId="8" builtinId="28" customBuiltin="1"/>
    <cellStyle name="Normal" xfId="0" builtinId="0"/>
    <cellStyle name="Pourcentage" xfId="43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4" formatCode="#,##0.00\ &quot;EUR&quot;"/>
      <fill>
        <patternFill patternType="solid">
          <fgColor indexed="64"/>
          <bgColor rgb="FFEEF9FF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4D6776"/>
        </left>
        <right style="thin">
          <color rgb="FF4D6776"/>
        </right>
        <top style="thin">
          <color rgb="FF4D6776"/>
        </top>
        <bottom style="thin">
          <color rgb="FF4D6776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451.750853703707" createdVersion="5" refreshedVersion="5" minRefreshableVersion="3" recordCount="33">
  <cacheSource type="worksheet">
    <worksheetSource name="Tableau1"/>
  </cacheSource>
  <cacheFields count="2">
    <cacheField name="Montant" numFmtId="164">
      <sharedItems containsSemiMixedTypes="0" containsString="0" containsNumber="1" minValue="233" maxValue="37280.550000000003" count="33">
        <n v="2398.5"/>
        <n v="4150"/>
        <n v="6389"/>
        <n v="850"/>
        <n v="2156"/>
        <n v="9666"/>
        <n v="4717.5"/>
        <n v="4820"/>
        <n v="5400"/>
        <n v="5000"/>
        <n v="5200"/>
        <n v="9775"/>
        <n v="440"/>
        <n v="233"/>
        <n v="5500"/>
        <n v="37280.550000000003"/>
        <n v="885"/>
        <n v="9609.2199999999993"/>
        <n v="6406.15"/>
        <n v="27717"/>
        <n v="6300"/>
        <n v="1600"/>
        <n v="384.37"/>
        <n v="4399.5"/>
        <n v="3900"/>
        <n v="12240"/>
        <n v="16570"/>
        <n v="6785"/>
        <n v="1070"/>
        <n v="20000"/>
        <n v="8750"/>
        <n v="7985.25"/>
        <n v="9307.5"/>
      </sharedItems>
    </cacheField>
    <cacheField name="Tranche" numFmtId="0">
      <sharedItems count="4">
        <s v="De 500 à 4 999 €"/>
        <s v="De 5000 à 9 999 €"/>
        <s v="Moins de 5000 €"/>
        <s v="10 000 € et plu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x v="0"/>
    <x v="0"/>
  </r>
  <r>
    <x v="1"/>
    <x v="0"/>
  </r>
  <r>
    <x v="2"/>
    <x v="1"/>
  </r>
  <r>
    <x v="3"/>
    <x v="2"/>
  </r>
  <r>
    <x v="4"/>
    <x v="0"/>
  </r>
  <r>
    <x v="5"/>
    <x v="1"/>
  </r>
  <r>
    <x v="6"/>
    <x v="0"/>
  </r>
  <r>
    <x v="7"/>
    <x v="0"/>
  </r>
  <r>
    <x v="8"/>
    <x v="1"/>
  </r>
  <r>
    <x v="9"/>
    <x v="1"/>
  </r>
  <r>
    <x v="10"/>
    <x v="1"/>
  </r>
  <r>
    <x v="11"/>
    <x v="1"/>
  </r>
  <r>
    <x v="12"/>
    <x v="2"/>
  </r>
  <r>
    <x v="13"/>
    <x v="2"/>
  </r>
  <r>
    <x v="14"/>
    <x v="1"/>
  </r>
  <r>
    <x v="15"/>
    <x v="3"/>
  </r>
  <r>
    <x v="16"/>
    <x v="2"/>
  </r>
  <r>
    <x v="17"/>
    <x v="1"/>
  </r>
  <r>
    <x v="18"/>
    <x v="1"/>
  </r>
  <r>
    <x v="19"/>
    <x v="3"/>
  </r>
  <r>
    <x v="20"/>
    <x v="1"/>
  </r>
  <r>
    <x v="21"/>
    <x v="0"/>
  </r>
  <r>
    <x v="22"/>
    <x v="2"/>
  </r>
  <r>
    <x v="23"/>
    <x v="0"/>
  </r>
  <r>
    <x v="24"/>
    <x v="0"/>
  </r>
  <r>
    <x v="25"/>
    <x v="3"/>
  </r>
  <r>
    <x v="26"/>
    <x v="3"/>
  </r>
  <r>
    <x v="27"/>
    <x v="1"/>
  </r>
  <r>
    <x v="28"/>
    <x v="0"/>
  </r>
  <r>
    <x v="29"/>
    <x v="3"/>
  </r>
  <r>
    <x v="30"/>
    <x v="1"/>
  </r>
  <r>
    <x v="31"/>
    <x v="1"/>
  </r>
  <r>
    <x v="3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15:L20" firstHeaderRow="0" firstDataRow="1" firstDataCol="1"/>
  <pivotFields count="2">
    <pivotField dataField="1" numFmtId="164" showAll="0">
      <items count="34">
        <item x="13"/>
        <item x="22"/>
        <item x="12"/>
        <item x="3"/>
        <item x="16"/>
        <item x="28"/>
        <item x="21"/>
        <item x="4"/>
        <item x="0"/>
        <item x="24"/>
        <item x="1"/>
        <item x="23"/>
        <item x="6"/>
        <item x="7"/>
        <item x="9"/>
        <item x="10"/>
        <item x="8"/>
        <item x="14"/>
        <item x="20"/>
        <item x="2"/>
        <item x="18"/>
        <item x="27"/>
        <item x="31"/>
        <item x="30"/>
        <item x="32"/>
        <item x="17"/>
        <item x="5"/>
        <item x="11"/>
        <item x="25"/>
        <item x="26"/>
        <item x="29"/>
        <item x="19"/>
        <item x="15"/>
        <item t="default"/>
      </items>
    </pivotField>
    <pivotField axis="axisRow" showAll="0">
      <items count="5">
        <item x="3"/>
        <item x="0"/>
        <item x="1"/>
        <item x="2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Montant" fld="0" subtotal="count" baseField="1" baseItem="0"/>
    <dataField name="Somme de Montant2" fld="0" baseField="0" baseItem="0"/>
    <dataField name="Somme de Montant" fld="0" showDataAs="percentOfTotal" baseField="1" baseItem="0" numFmtId="10"/>
    <dataField name="Nombre de Montant3" fld="0" subtotal="count" showDataAs="percentOfTotal" baseField="1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1:C34" totalsRowShown="0">
  <autoFilter ref="B1:C34"/>
  <tableColumns count="2">
    <tableColumn id="1" name="Montant" dataDxfId="0"/>
    <tableColumn id="2" name="Tranche">
      <calculatedColumnFormula>VLOOKUP(B2,Tranches,2,TRUE)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36"/>
  <sheetViews>
    <sheetView topLeftCell="A2" workbookViewId="0">
      <selection activeCell="C16" sqref="C16"/>
    </sheetView>
  </sheetViews>
  <sheetFormatPr baseColWidth="10" defaultRowHeight="15" x14ac:dyDescent="0.25"/>
  <cols>
    <col min="2" max="2" width="15.140625" customWidth="1"/>
    <col min="3" max="3" width="26.28515625" customWidth="1"/>
  </cols>
  <sheetData>
    <row r="1" spans="2:3" x14ac:dyDescent="0.25">
      <c r="B1" t="s">
        <v>12</v>
      </c>
      <c r="C1" t="s">
        <v>13</v>
      </c>
    </row>
    <row r="2" spans="2:3" x14ac:dyDescent="0.25">
      <c r="B2" s="1">
        <v>2398.5</v>
      </c>
      <c r="C2" t="str">
        <f t="shared" ref="C2:C36" si="0">VLOOKUP(B2,Tranches,2,TRUE)</f>
        <v>De 500 à 4 999 €</v>
      </c>
    </row>
    <row r="3" spans="2:3" x14ac:dyDescent="0.25">
      <c r="B3" s="1">
        <v>4150</v>
      </c>
      <c r="C3" t="str">
        <f t="shared" si="0"/>
        <v>De 500 à 4 999 €</v>
      </c>
    </row>
    <row r="4" spans="2:3" x14ac:dyDescent="0.25">
      <c r="B4" s="1">
        <v>6389</v>
      </c>
      <c r="C4" t="str">
        <f t="shared" si="0"/>
        <v>De 5000 à 9 999 €</v>
      </c>
    </row>
    <row r="5" spans="2:3" x14ac:dyDescent="0.25">
      <c r="B5" s="1">
        <v>850</v>
      </c>
      <c r="C5" t="str">
        <f t="shared" si="0"/>
        <v>Moins de 5000 €</v>
      </c>
    </row>
    <row r="6" spans="2:3" x14ac:dyDescent="0.25">
      <c r="B6" s="1">
        <v>2156</v>
      </c>
      <c r="C6" t="str">
        <f t="shared" si="0"/>
        <v>De 500 à 4 999 €</v>
      </c>
    </row>
    <row r="7" spans="2:3" x14ac:dyDescent="0.25">
      <c r="B7" s="1">
        <v>9666</v>
      </c>
      <c r="C7" t="str">
        <f t="shared" si="0"/>
        <v>De 5000 à 9 999 €</v>
      </c>
    </row>
    <row r="8" spans="2:3" x14ac:dyDescent="0.25">
      <c r="B8" s="1">
        <v>4717.5</v>
      </c>
      <c r="C8" t="str">
        <f t="shared" si="0"/>
        <v>De 500 à 4 999 €</v>
      </c>
    </row>
    <row r="9" spans="2:3" x14ac:dyDescent="0.25">
      <c r="B9" s="1">
        <v>4820</v>
      </c>
      <c r="C9" t="str">
        <f t="shared" si="0"/>
        <v>De 500 à 4 999 €</v>
      </c>
    </row>
    <row r="10" spans="2:3" x14ac:dyDescent="0.25">
      <c r="B10" s="1">
        <v>5400</v>
      </c>
      <c r="C10" t="str">
        <f t="shared" si="0"/>
        <v>De 5000 à 9 999 €</v>
      </c>
    </row>
    <row r="11" spans="2:3" x14ac:dyDescent="0.25">
      <c r="B11" s="1">
        <v>5000</v>
      </c>
      <c r="C11" t="str">
        <f t="shared" si="0"/>
        <v>De 5000 à 9 999 €</v>
      </c>
    </row>
    <row r="12" spans="2:3" x14ac:dyDescent="0.25">
      <c r="B12" s="1">
        <v>5200</v>
      </c>
      <c r="C12" t="str">
        <f t="shared" si="0"/>
        <v>De 5000 à 9 999 €</v>
      </c>
    </row>
    <row r="13" spans="2:3" x14ac:dyDescent="0.25">
      <c r="B13" s="1">
        <v>9775</v>
      </c>
      <c r="C13" t="str">
        <f t="shared" si="0"/>
        <v>De 5000 à 9 999 €</v>
      </c>
    </row>
    <row r="14" spans="2:3" x14ac:dyDescent="0.25">
      <c r="B14" s="1">
        <v>440</v>
      </c>
      <c r="C14" t="str">
        <f t="shared" si="0"/>
        <v>Moins de 5000 €</v>
      </c>
    </row>
    <row r="15" spans="2:3" x14ac:dyDescent="0.25">
      <c r="B15" s="1">
        <v>233</v>
      </c>
      <c r="C15" t="str">
        <f t="shared" si="0"/>
        <v>Moins de 5000 €</v>
      </c>
    </row>
    <row r="16" spans="2:3" x14ac:dyDescent="0.25">
      <c r="B16" s="1">
        <v>5500</v>
      </c>
      <c r="C16" t="str">
        <f t="shared" si="0"/>
        <v>De 5000 à 9 999 €</v>
      </c>
    </row>
    <row r="17" spans="2:3" x14ac:dyDescent="0.25">
      <c r="B17" s="1">
        <v>37280.550000000003</v>
      </c>
      <c r="C17" t="str">
        <f t="shared" si="0"/>
        <v>10 000 € et plus</v>
      </c>
    </row>
    <row r="18" spans="2:3" x14ac:dyDescent="0.25">
      <c r="B18" s="1">
        <v>885</v>
      </c>
      <c r="C18" t="str">
        <f t="shared" si="0"/>
        <v>Moins de 5000 €</v>
      </c>
    </row>
    <row r="19" spans="2:3" x14ac:dyDescent="0.25">
      <c r="B19" s="1">
        <v>9609.2199999999993</v>
      </c>
      <c r="C19" t="str">
        <f t="shared" si="0"/>
        <v>De 5000 à 9 999 €</v>
      </c>
    </row>
    <row r="20" spans="2:3" x14ac:dyDescent="0.25">
      <c r="B20" s="1">
        <v>6406.15</v>
      </c>
      <c r="C20" t="str">
        <f t="shared" si="0"/>
        <v>De 5000 à 9 999 €</v>
      </c>
    </row>
    <row r="21" spans="2:3" x14ac:dyDescent="0.25">
      <c r="B21" s="1">
        <v>27717</v>
      </c>
      <c r="C21" t="str">
        <f t="shared" si="0"/>
        <v>10 000 € et plus</v>
      </c>
    </row>
    <row r="22" spans="2:3" x14ac:dyDescent="0.25">
      <c r="B22" s="1">
        <v>6300</v>
      </c>
      <c r="C22" t="str">
        <f t="shared" si="0"/>
        <v>De 5000 à 9 999 €</v>
      </c>
    </row>
    <row r="23" spans="2:3" x14ac:dyDescent="0.25">
      <c r="B23" s="1">
        <v>1600</v>
      </c>
      <c r="C23" t="str">
        <f t="shared" si="0"/>
        <v>De 500 à 4 999 €</v>
      </c>
    </row>
    <row r="24" spans="2:3" x14ac:dyDescent="0.25">
      <c r="B24" s="1">
        <v>384.37</v>
      </c>
      <c r="C24" t="str">
        <f t="shared" si="0"/>
        <v>Moins de 5000 €</v>
      </c>
    </row>
    <row r="25" spans="2:3" x14ac:dyDescent="0.25">
      <c r="B25" s="1">
        <v>4399.5</v>
      </c>
      <c r="C25" t="str">
        <f t="shared" si="0"/>
        <v>De 500 à 4 999 €</v>
      </c>
    </row>
    <row r="26" spans="2:3" x14ac:dyDescent="0.25">
      <c r="B26" s="1">
        <v>3900</v>
      </c>
      <c r="C26" t="str">
        <f t="shared" si="0"/>
        <v>De 500 à 4 999 €</v>
      </c>
    </row>
    <row r="27" spans="2:3" x14ac:dyDescent="0.25">
      <c r="B27" s="1">
        <v>12240</v>
      </c>
      <c r="C27" t="str">
        <f t="shared" si="0"/>
        <v>10 000 € et plus</v>
      </c>
    </row>
    <row r="28" spans="2:3" x14ac:dyDescent="0.25">
      <c r="B28" s="1">
        <v>16570</v>
      </c>
      <c r="C28" t="str">
        <f t="shared" si="0"/>
        <v>10 000 € et plus</v>
      </c>
    </row>
    <row r="29" spans="2:3" x14ac:dyDescent="0.25">
      <c r="B29" s="1">
        <v>6785</v>
      </c>
      <c r="C29" t="str">
        <f t="shared" si="0"/>
        <v>De 5000 à 9 999 €</v>
      </c>
    </row>
    <row r="30" spans="2:3" x14ac:dyDescent="0.25">
      <c r="B30" s="1">
        <v>1070</v>
      </c>
      <c r="C30" t="str">
        <f t="shared" si="0"/>
        <v>De 500 à 4 999 €</v>
      </c>
    </row>
    <row r="31" spans="2:3" x14ac:dyDescent="0.25">
      <c r="B31" s="1">
        <v>20000</v>
      </c>
      <c r="C31" t="str">
        <f t="shared" si="0"/>
        <v>10 000 € et plus</v>
      </c>
    </row>
    <row r="32" spans="2:3" x14ac:dyDescent="0.25">
      <c r="B32" s="1">
        <v>8750</v>
      </c>
      <c r="C32" t="str">
        <f t="shared" si="0"/>
        <v>De 5000 à 9 999 €</v>
      </c>
    </row>
    <row r="33" spans="2:3" x14ac:dyDescent="0.25">
      <c r="B33" s="1">
        <v>7985.25</v>
      </c>
      <c r="C33" t="str">
        <f t="shared" si="0"/>
        <v>De 5000 à 9 999 €</v>
      </c>
    </row>
    <row r="34" spans="2:3" x14ac:dyDescent="0.25">
      <c r="B34" s="1">
        <v>9307.5</v>
      </c>
      <c r="C34" t="str">
        <f t="shared" si="0"/>
        <v>De 5000 à 9 999 €</v>
      </c>
    </row>
    <row r="35" spans="2:3" x14ac:dyDescent="0.25">
      <c r="C35" t="str">
        <f t="shared" si="0"/>
        <v>Moins de 5000 €</v>
      </c>
    </row>
    <row r="36" spans="2:3" x14ac:dyDescent="0.25">
      <c r="B36" s="15">
        <f>SUM(B2:B35)</f>
        <v>247884.53999999998</v>
      </c>
      <c r="C36" t="str">
        <f t="shared" si="0"/>
        <v>10 000 € et plus</v>
      </c>
    </row>
  </sheetData>
  <conditionalFormatting sqref="B2:B34">
    <cfRule type="cellIs" dxfId="5" priority="1" operator="greaterThan">
      <formula>"20000 EUR"</formula>
    </cfRule>
    <cfRule type="cellIs" dxfId="4" priority="2" operator="greaterThan">
      <formula>$C$8</formula>
    </cfRule>
    <cfRule type="top10" priority="3" percent="1" bottom="1" rank="10"/>
    <cfRule type="cellIs" dxfId="3" priority="4" operator="greaterThan">
      <formula>$C$16</formula>
    </cfRule>
    <cfRule type="cellIs" dxfId="2" priority="5" operator="between">
      <formula>"10,00 EUR"</formula>
      <formula>"5000,00 EUR"</formula>
    </cfRule>
    <cfRule type="cellIs" dxfId="1" priority="6" operator="between">
      <formula>"1 EUR"</formula>
      <formula>"5001 EUR"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G8" sqref="G8"/>
    </sheetView>
  </sheetViews>
  <sheetFormatPr baseColWidth="10" defaultRowHeight="15" x14ac:dyDescent="0.25"/>
  <cols>
    <col min="1" max="2" width="4.7109375" customWidth="1"/>
    <col min="3" max="3" width="4.7109375" style="7" customWidth="1"/>
    <col min="4" max="4" width="4.7109375" style="9" customWidth="1"/>
    <col min="5" max="6" width="4.7109375" style="7" customWidth="1"/>
    <col min="8" max="8" width="21" bestFit="1" customWidth="1"/>
    <col min="9" max="9" width="19.28515625" bestFit="1" customWidth="1"/>
    <col min="10" max="10" width="19.7109375" bestFit="1" customWidth="1"/>
    <col min="11" max="11" width="18.7109375" bestFit="1" customWidth="1"/>
    <col min="12" max="12" width="20.28515625" bestFit="1" customWidth="1"/>
  </cols>
  <sheetData>
    <row r="1" spans="1:12" ht="21" x14ac:dyDescent="0.35">
      <c r="A1" s="3" t="s">
        <v>6</v>
      </c>
    </row>
    <row r="3" spans="1:12" s="6" customFormat="1" x14ac:dyDescent="0.25">
      <c r="A3" s="5" t="s">
        <v>0</v>
      </c>
      <c r="B3" s="5" t="s">
        <v>1</v>
      </c>
      <c r="C3" s="8" t="s">
        <v>7</v>
      </c>
      <c r="D3" s="10" t="s">
        <v>8</v>
      </c>
      <c r="E3" s="8" t="s">
        <v>9</v>
      </c>
      <c r="F3" s="8" t="s">
        <v>10</v>
      </c>
    </row>
    <row r="4" spans="1:12" x14ac:dyDescent="0.25">
      <c r="A4" s="2">
        <v>0</v>
      </c>
      <c r="B4" s="2" t="s">
        <v>2</v>
      </c>
      <c r="C4" s="7">
        <f>COUNTIF(Données!$C$2:$C$34,B:B)</f>
        <v>5</v>
      </c>
      <c r="D4" s="9">
        <f>SUMIF(Données!$C$2:$C$34,B:B,Données!$B$2:$B$34)</f>
        <v>2792.37</v>
      </c>
      <c r="E4" s="11">
        <f>C4/$C$13</f>
        <v>0.15151515151515152</v>
      </c>
      <c r="F4" s="11">
        <f>D4/$D$13</f>
        <v>1.126480094321332E-2</v>
      </c>
    </row>
    <row r="5" spans="1:12" x14ac:dyDescent="0.25">
      <c r="A5" s="2">
        <v>1000</v>
      </c>
      <c r="B5" s="2" t="s">
        <v>3</v>
      </c>
      <c r="C5" s="7">
        <f>COUNTIF(Données!$C$2:$C$34,B:B)</f>
        <v>9</v>
      </c>
      <c r="D5" s="9">
        <f>SUMIF(Données!$C$2:$C$34,B:B,Données!$B$2:$B$34)</f>
        <v>29211.5</v>
      </c>
      <c r="E5" s="11">
        <f t="shared" ref="E5:E12" si="0">C5/$C$13</f>
        <v>0.27272727272727271</v>
      </c>
      <c r="F5" s="11">
        <f t="shared" ref="F5:F12" si="1">D5/$D$13</f>
        <v>0.11784317005005637</v>
      </c>
    </row>
    <row r="6" spans="1:12" x14ac:dyDescent="0.25">
      <c r="A6" s="2">
        <v>5000</v>
      </c>
      <c r="B6" s="2" t="s">
        <v>4</v>
      </c>
      <c r="C6" s="7">
        <f>COUNTIF(Données!$C$2:$C$34,B:B)</f>
        <v>14</v>
      </c>
      <c r="D6" s="9">
        <f>SUMIF(Données!$C$2:$C$34,B:B,Données!$B$2:$B$34)</f>
        <v>102073.12</v>
      </c>
      <c r="E6" s="11">
        <f t="shared" si="0"/>
        <v>0.42424242424242425</v>
      </c>
      <c r="F6" s="11">
        <f t="shared" si="1"/>
        <v>0.41177686998955243</v>
      </c>
    </row>
    <row r="7" spans="1:12" x14ac:dyDescent="0.25">
      <c r="A7" s="2">
        <v>10000</v>
      </c>
      <c r="B7" s="2" t="s">
        <v>5</v>
      </c>
      <c r="C7" s="7">
        <f>COUNTIF(Données!$C$2:$C$34,B:B)</f>
        <v>5</v>
      </c>
      <c r="D7" s="9">
        <f>SUMIF(Données!$C$2:$C$34,B:B,Données!$B$2:$B$34)</f>
        <v>113807.55</v>
      </c>
      <c r="E7" s="11">
        <f t="shared" si="0"/>
        <v>0.15151515151515152</v>
      </c>
      <c r="F7" s="11">
        <f t="shared" si="1"/>
        <v>0.45911515901717798</v>
      </c>
    </row>
    <row r="8" spans="1:12" x14ac:dyDescent="0.25">
      <c r="A8" s="2"/>
      <c r="B8" s="2"/>
      <c r="C8" s="7">
        <f>COUNTIF(Données!$C$2:$C$34,B:B)</f>
        <v>0</v>
      </c>
      <c r="D8" s="9">
        <f>SUMIF(Données!$C$2:$C$34,B:B,Données!$B$2:$B$34)</f>
        <v>0</v>
      </c>
      <c r="E8" s="11">
        <f t="shared" si="0"/>
        <v>0</v>
      </c>
      <c r="F8" s="11">
        <f t="shared" si="1"/>
        <v>0</v>
      </c>
    </row>
    <row r="9" spans="1:12" x14ac:dyDescent="0.25">
      <c r="A9" s="2"/>
      <c r="B9" s="2"/>
      <c r="C9" s="7">
        <f>COUNTIF(Données!$C$2:$C$34,B:B)</f>
        <v>0</v>
      </c>
      <c r="D9" s="9">
        <f>SUMIF(Données!$C$2:$C$34,B:B,Données!$B$2:$B$34)</f>
        <v>0</v>
      </c>
      <c r="E9" s="11">
        <f t="shared" si="0"/>
        <v>0</v>
      </c>
      <c r="F9" s="11">
        <f t="shared" si="1"/>
        <v>0</v>
      </c>
    </row>
    <row r="10" spans="1:12" x14ac:dyDescent="0.25">
      <c r="A10" s="2"/>
      <c r="B10" s="2"/>
      <c r="C10" s="7">
        <f>COUNTIF(Données!$C$2:$C$34,B:B)</f>
        <v>0</v>
      </c>
      <c r="D10" s="9">
        <f>SUMIF(Données!$C$2:$C$34,B:B,Données!$B$2:$B$34)</f>
        <v>0</v>
      </c>
      <c r="E10" s="11">
        <f t="shared" si="0"/>
        <v>0</v>
      </c>
      <c r="F10" s="11">
        <f t="shared" si="1"/>
        <v>0</v>
      </c>
    </row>
    <row r="11" spans="1:12" x14ac:dyDescent="0.25">
      <c r="A11" s="2"/>
      <c r="B11" s="2"/>
      <c r="C11" s="7">
        <f>COUNTIF(Données!$C$2:$C$34,B:B)</f>
        <v>0</v>
      </c>
      <c r="D11" s="9">
        <f>SUMIF(Données!$C$2:$C$34,B:B,Données!$B$2:$B$34)</f>
        <v>0</v>
      </c>
      <c r="E11" s="11">
        <f t="shared" si="0"/>
        <v>0</v>
      </c>
      <c r="F11" s="11">
        <f t="shared" si="1"/>
        <v>0</v>
      </c>
    </row>
    <row r="12" spans="1:12" x14ac:dyDescent="0.25">
      <c r="A12" s="2"/>
      <c r="B12" s="2"/>
      <c r="C12" s="7">
        <f>COUNTIF(Données!$C$2:$C$34,B:B)</f>
        <v>0</v>
      </c>
      <c r="D12" s="9">
        <f>SUMIF(Données!$C$2:$C$34,B:B,Données!$B$2:$B$34)</f>
        <v>0</v>
      </c>
      <c r="E12" s="11">
        <f t="shared" si="0"/>
        <v>0</v>
      </c>
      <c r="F12" s="11">
        <f t="shared" si="1"/>
        <v>0</v>
      </c>
    </row>
    <row r="13" spans="1:12" x14ac:dyDescent="0.25">
      <c r="A13" s="4" t="s">
        <v>11</v>
      </c>
      <c r="B13" s="4"/>
      <c r="C13" s="12">
        <f>SUM(C4:C12)</f>
        <v>33</v>
      </c>
      <c r="D13" s="13">
        <f t="shared" ref="D13:F13" si="2">SUM(D4:D12)</f>
        <v>247884.53999999998</v>
      </c>
      <c r="E13" s="14">
        <f t="shared" si="2"/>
        <v>0.99999999999999989</v>
      </c>
      <c r="F13" s="14">
        <f t="shared" si="2"/>
        <v>1.0000000000000002</v>
      </c>
    </row>
    <row r="15" spans="1:12" x14ac:dyDescent="0.25">
      <c r="H15" s="16" t="s">
        <v>14</v>
      </c>
      <c r="I15" t="s">
        <v>18</v>
      </c>
      <c r="J15" t="s">
        <v>17</v>
      </c>
      <c r="K15" t="s">
        <v>16</v>
      </c>
      <c r="L15" t="s">
        <v>19</v>
      </c>
    </row>
    <row r="16" spans="1:12" x14ac:dyDescent="0.25">
      <c r="H16" s="17" t="s">
        <v>5</v>
      </c>
      <c r="I16" s="18">
        <v>5</v>
      </c>
      <c r="J16" s="18">
        <v>113807.55</v>
      </c>
      <c r="K16" s="19">
        <v>0.45911515901717798</v>
      </c>
      <c r="L16" s="19">
        <v>0.15151515151515152</v>
      </c>
    </row>
    <row r="17" spans="8:12" x14ac:dyDescent="0.25">
      <c r="H17" s="17" t="s">
        <v>3</v>
      </c>
      <c r="I17" s="18">
        <v>9</v>
      </c>
      <c r="J17" s="18">
        <v>29211.5</v>
      </c>
      <c r="K17" s="19">
        <v>0.11784317005005637</v>
      </c>
      <c r="L17" s="19">
        <v>0.27272727272727271</v>
      </c>
    </row>
    <row r="18" spans="8:12" x14ac:dyDescent="0.25">
      <c r="H18" s="17" t="s">
        <v>4</v>
      </c>
      <c r="I18" s="18">
        <v>14</v>
      </c>
      <c r="J18" s="18">
        <v>102073.12</v>
      </c>
      <c r="K18" s="19">
        <v>0.41177686998955243</v>
      </c>
      <c r="L18" s="19">
        <v>0.42424242424242425</v>
      </c>
    </row>
    <row r="19" spans="8:12" x14ac:dyDescent="0.25">
      <c r="H19" s="17" t="s">
        <v>2</v>
      </c>
      <c r="I19" s="18">
        <v>5</v>
      </c>
      <c r="J19" s="18">
        <v>2792.37</v>
      </c>
      <c r="K19" s="19">
        <v>1.126480094321332E-2</v>
      </c>
      <c r="L19" s="19">
        <v>0.15151515151515152</v>
      </c>
    </row>
    <row r="20" spans="8:12" x14ac:dyDescent="0.25">
      <c r="H20" s="17" t="s">
        <v>15</v>
      </c>
      <c r="I20" s="18">
        <v>33</v>
      </c>
      <c r="J20" s="18">
        <v>247884.53999999998</v>
      </c>
      <c r="K20" s="19">
        <v>1</v>
      </c>
      <c r="L20" s="19">
        <v>1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Tranches</vt:lpstr>
      <vt:lpstr>Tranches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Inventy</dc:creator>
  <cp:lastModifiedBy>rtyui</cp:lastModifiedBy>
  <dcterms:created xsi:type="dcterms:W3CDTF">2016-03-22T11:56:22Z</dcterms:created>
  <dcterms:modified xsi:type="dcterms:W3CDTF">2016-03-22T17:04:51Z</dcterms:modified>
</cp:coreProperties>
</file>