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4400" windowHeight="8100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V4" i="1" l="1"/>
  <c r="U4" i="1"/>
  <c r="T4" i="1"/>
  <c r="S4" i="1"/>
  <c r="Q4" i="1"/>
  <c r="P4" i="1"/>
  <c r="O4" i="1"/>
  <c r="N4" i="1"/>
  <c r="M4" i="1"/>
  <c r="R4" i="1"/>
  <c r="L4" i="1"/>
  <c r="U3" i="1"/>
  <c r="T3" i="1"/>
  <c r="S3" i="1"/>
  <c r="R3" i="1"/>
  <c r="Q3" i="1"/>
  <c r="P3" i="1"/>
  <c r="O3" i="1"/>
  <c r="N3" i="1"/>
  <c r="M3" i="1"/>
  <c r="L3" i="1"/>
  <c r="V3" i="1"/>
  <c r="G8" i="1"/>
  <c r="H8" i="1" s="1"/>
  <c r="G3" i="1"/>
  <c r="H3" i="1" s="1"/>
  <c r="G4" i="1"/>
  <c r="H4" i="1"/>
  <c r="G5" i="1"/>
  <c r="H5" i="1" s="1"/>
  <c r="G6" i="1"/>
  <c r="H6" i="1"/>
  <c r="H2" i="1"/>
  <c r="G2" i="1"/>
  <c r="G7" i="1" l="1"/>
  <c r="H7" i="1" s="1"/>
  <c r="I6" i="1"/>
  <c r="I5" i="1"/>
  <c r="I4" i="1"/>
  <c r="I3" i="1"/>
  <c r="I2" i="1"/>
</calcChain>
</file>

<file path=xl/sharedStrings.xml><?xml version="1.0" encoding="utf-8"?>
<sst xmlns="http://schemas.openxmlformats.org/spreadsheetml/2006/main" count="18" uniqueCount="18">
  <si>
    <t>Date</t>
  </si>
  <si>
    <t>Type Dossier</t>
  </si>
  <si>
    <t>Main d'oeuvre</t>
  </si>
  <si>
    <t>assurance MAAF</t>
  </si>
  <si>
    <t>Assurance MAIF</t>
  </si>
  <si>
    <t>M. DUPONT</t>
  </si>
  <si>
    <t>assurance AXA</t>
  </si>
  <si>
    <t>M. DUBOIS</t>
  </si>
  <si>
    <t>HT</t>
  </si>
  <si>
    <t>TVA</t>
  </si>
  <si>
    <t>Total TTC</t>
  </si>
  <si>
    <t>Pièces</t>
  </si>
  <si>
    <t>Fournisseurs</t>
  </si>
  <si>
    <t>N° de Facture</t>
  </si>
  <si>
    <t>TOTO</t>
  </si>
  <si>
    <t>DUDU</t>
  </si>
  <si>
    <t>recettes</t>
  </si>
  <si>
    <t>dépenses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</si>
</sst>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166" formatCode="mmm/yy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6" fontId="0" fillId="0" borderId="8" xfId="0" applyNumberFormat="1" applyBorder="1" applyAlignment="1">
      <alignment horizontal="center" vertical="center"/>
    </xf>
    <xf numFmtId="6" fontId="0" fillId="2" borderId="1" xfId="0" applyNumberFormat="1" applyFill="1" applyBorder="1" applyAlignment="1">
      <alignment horizontal="center" vertical="center"/>
    </xf>
    <xf numFmtId="6" fontId="0" fillId="2" borderId="3" xfId="0" applyNumberFormat="1" applyFill="1" applyBorder="1" applyAlignment="1">
      <alignment horizontal="center" vertical="center"/>
    </xf>
    <xf numFmtId="6" fontId="0" fillId="2" borderId="9" xfId="0" applyNumberFormat="1" applyFill="1" applyBorder="1" applyAlignment="1">
      <alignment horizontal="center" vertical="center"/>
    </xf>
    <xf numFmtId="6" fontId="0" fillId="2" borderId="8" xfId="0" applyNumberFormat="1" applyFill="1" applyBorder="1" applyAlignment="1">
      <alignment horizontal="center" vertical="center"/>
    </xf>
    <xf numFmtId="0" fontId="0" fillId="3" borderId="0" xfId="0" applyFill="1"/>
    <xf numFmtId="166" fontId="0" fillId="3" borderId="0" xfId="0" applyNumberFormat="1" applyFill="1" applyAlignment="1">
      <alignment horizontal="center"/>
    </xf>
  </cellXfs>
  <cellStyles count="1">
    <cellStyle name="Normal" xfId="0" builtinId="0"/>
  </cellStyles>
  <dxfs count="14">
    <dxf>
      <numFmt numFmtId="10" formatCode="#,##0\ &quot;€&quot;;[Red]\-#,##0\ &quot;€&quot;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0" formatCode="#,##0\ &quot;€&quot;;[Red]\-#,##0\ &quot;€&quot;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0" formatCode="#,##0\ &quot;€&quot;;[Red]\-#,##0\ &quot;€&quot;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0" formatCode="#,##0\ &quot;€&quot;;[Red]\-#,##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numFmt numFmtId="10" formatCode="#,##0\ &quot;€&quot;;[Red]\-#,##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I8" totalsRowShown="0" headerRowDxfId="4" dataDxfId="5" headerRowBorderDxfId="12" tableBorderDxfId="13" totalsRowBorderDxfId="11">
  <autoFilter ref="A1:I8"/>
  <tableColumns count="9">
    <tableColumn id="1" name="Date" dataDxfId="10"/>
    <tableColumn id="2" name="N° de Facture" dataDxfId="9"/>
    <tableColumn id="3" name="Type Dossier" dataDxfId="8"/>
    <tableColumn id="4" name="Fournisseurs" dataDxfId="7"/>
    <tableColumn id="5" name="Main d'oeuvre" dataDxfId="6"/>
    <tableColumn id="6" name="Pièces" dataDxfId="3"/>
    <tableColumn id="7" name="HT" dataDxfId="2">
      <calculatedColumnFormula>I2/1.2</calculatedColumnFormula>
    </tableColumn>
    <tableColumn id="8" name="TVA" dataDxfId="1">
      <calculatedColumnFormula>I2-G2</calculatedColumnFormula>
    </tableColumn>
    <tableColumn id="9" name="Total TTC" dataDxfId="0">
      <calculatedColumnFormula>E2+F2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abSelected="1" topLeftCell="D1" zoomScale="85" zoomScaleNormal="85" workbookViewId="0">
      <selection activeCell="J10" sqref="J10"/>
    </sheetView>
  </sheetViews>
  <sheetFormatPr baseColWidth="10" defaultRowHeight="15" x14ac:dyDescent="0.25"/>
  <cols>
    <col min="1" max="1" width="13.140625" customWidth="1"/>
    <col min="2" max="2" width="9.7109375" customWidth="1"/>
    <col min="3" max="3" width="11.42578125" customWidth="1"/>
    <col min="4" max="9" width="9.7109375" customWidth="1"/>
  </cols>
  <sheetData>
    <row r="1" spans="1:22" ht="18" customHeight="1" x14ac:dyDescent="0.25">
      <c r="A1" s="5" t="s">
        <v>0</v>
      </c>
      <c r="B1" s="6" t="s">
        <v>13</v>
      </c>
      <c r="C1" s="7" t="s">
        <v>1</v>
      </c>
      <c r="D1" s="7" t="s">
        <v>12</v>
      </c>
      <c r="E1" s="7" t="s">
        <v>2</v>
      </c>
      <c r="F1" s="7" t="s">
        <v>11</v>
      </c>
      <c r="G1" s="7" t="s">
        <v>8</v>
      </c>
      <c r="H1" s="7" t="s">
        <v>9</v>
      </c>
      <c r="I1" s="8" t="s">
        <v>10</v>
      </c>
    </row>
    <row r="2" spans="1:22" ht="18" customHeight="1" x14ac:dyDescent="0.25">
      <c r="A2" s="4">
        <v>42552</v>
      </c>
      <c r="B2" s="2">
        <v>451548</v>
      </c>
      <c r="C2" s="2" t="s">
        <v>3</v>
      </c>
      <c r="D2" s="2"/>
      <c r="E2" s="3">
        <v>1200</v>
      </c>
      <c r="F2" s="3">
        <v>35</v>
      </c>
      <c r="G2" s="12">
        <f>I2/1.2</f>
        <v>1029.1666666666667</v>
      </c>
      <c r="H2" s="12">
        <f>I2-G2</f>
        <v>205.83333333333326</v>
      </c>
      <c r="I2" s="13">
        <f>E2+F2</f>
        <v>1235</v>
      </c>
      <c r="K2" s="16"/>
      <c r="L2" s="17">
        <v>42370</v>
      </c>
      <c r="M2" s="17">
        <v>42401</v>
      </c>
      <c r="N2" s="17">
        <v>42430</v>
      </c>
      <c r="O2" s="17">
        <v>42461</v>
      </c>
      <c r="P2" s="17">
        <v>42491</v>
      </c>
      <c r="Q2" s="17">
        <v>42522</v>
      </c>
      <c r="R2" s="17">
        <v>42552</v>
      </c>
      <c r="S2" s="17">
        <v>42583</v>
      </c>
      <c r="T2" s="17">
        <v>42614</v>
      </c>
      <c r="U2" s="17">
        <v>42644</v>
      </c>
      <c r="V2" s="17">
        <v>42675</v>
      </c>
    </row>
    <row r="3" spans="1:22" ht="18" customHeight="1" x14ac:dyDescent="0.25">
      <c r="A3" s="4">
        <v>42553</v>
      </c>
      <c r="B3" s="2">
        <v>451249</v>
      </c>
      <c r="C3" s="2" t="s">
        <v>4</v>
      </c>
      <c r="D3" s="2"/>
      <c r="E3" s="3">
        <v>2400</v>
      </c>
      <c r="F3" s="3">
        <v>74</v>
      </c>
      <c r="G3" s="12">
        <f t="shared" ref="G3:G6" si="0">I3/1.2</f>
        <v>2061.666666666667</v>
      </c>
      <c r="H3" s="12">
        <f t="shared" ref="H3:H6" si="1">I3-G3</f>
        <v>412.33333333333303</v>
      </c>
      <c r="I3" s="13">
        <f>E3+F3</f>
        <v>2474</v>
      </c>
      <c r="K3" s="16" t="s">
        <v>16</v>
      </c>
      <c r="L3" s="16">
        <f>SUMPRODUCT((MONTH(Tableau1[Date])=MONTH(L2))*(Tableau1[Total TTC]&gt;0)*Tableau1[HT])</f>
        <v>0</v>
      </c>
      <c r="M3" s="16">
        <f>SUMPRODUCT((MONTH(Tableau1[Date])=MONTH(M2))*(Tableau1[Total TTC]&gt;0)*Tableau1[HT])</f>
        <v>0</v>
      </c>
      <c r="N3" s="16">
        <f>SUMPRODUCT((MONTH(Tableau1[Date])=MONTH(N2))*(Tableau1[Total TTC]&gt;0)*Tableau1[HT])</f>
        <v>0</v>
      </c>
      <c r="O3" s="16">
        <f>SUMPRODUCT((MONTH(Tableau1[Date])=MONTH(O2))*(Tableau1[Total TTC]&gt;0)*Tableau1[HT])</f>
        <v>0</v>
      </c>
      <c r="P3" s="16">
        <f>SUMPRODUCT((MONTH(Tableau1[Date])=MONTH(P2))*(Tableau1[Total TTC]&gt;0)*Tableau1[HT])</f>
        <v>0</v>
      </c>
      <c r="Q3" s="16">
        <f>SUMPRODUCT((MONTH(Tableau1[Date])=MONTH(Q2))*(Tableau1[Total TTC]&gt;0)*Tableau1[HT])</f>
        <v>0</v>
      </c>
      <c r="R3" s="16">
        <f>SUMPRODUCT((MONTH(Tableau1[Date])=MONTH(R2))*(Tableau1[Total TTC]&gt;0)*Tableau1[HT])</f>
        <v>4092.5000000000005</v>
      </c>
      <c r="S3" s="16">
        <f>SUMPRODUCT((MONTH(Tableau1[Date])=MONTH(S2))*(Tableau1[Total TTC]&gt;0)*Tableau1[HT])</f>
        <v>0</v>
      </c>
      <c r="T3" s="16">
        <f>SUMPRODUCT((MONTH(Tableau1[Date])=MONTH(T2))*(Tableau1[Total TTC]&gt;0)*Tableau1[HT])</f>
        <v>0</v>
      </c>
      <c r="U3" s="16">
        <f>SUMPRODUCT((MONTH(Tableau1[Date])=MONTH(U2))*(Tableau1[Total TTC]&gt;0)*Tableau1[HT])</f>
        <v>0</v>
      </c>
      <c r="V3" s="16">
        <f>SUMPRODUCT((MONTH(Tableau1[Date])=MONTH(V2))*(Tableau1[Total TTC]&gt;0)*Tableau1[HT])</f>
        <v>0</v>
      </c>
    </row>
    <row r="4" spans="1:22" ht="18" customHeight="1" x14ac:dyDescent="0.25">
      <c r="A4" s="4">
        <v>42554</v>
      </c>
      <c r="B4" s="2">
        <v>451250</v>
      </c>
      <c r="C4" s="2" t="s">
        <v>5</v>
      </c>
      <c r="D4" s="2"/>
      <c r="E4" s="3">
        <v>500</v>
      </c>
      <c r="F4" s="3">
        <v>157</v>
      </c>
      <c r="G4" s="12">
        <f t="shared" si="0"/>
        <v>547.5</v>
      </c>
      <c r="H4" s="12">
        <f t="shared" si="1"/>
        <v>109.5</v>
      </c>
      <c r="I4" s="13">
        <f>E4+F4</f>
        <v>657</v>
      </c>
      <c r="K4" s="16" t="s">
        <v>17</v>
      </c>
      <c r="L4" s="16">
        <f>SUMPRODUCT((MONTH(Tableau1[Date])=MONTH(L2))*(Tableau1[Total TTC]&lt;0)*Tableau1[HT])</f>
        <v>0</v>
      </c>
      <c r="M4" s="16">
        <f>SUMPRODUCT((MONTH(Tableau1[Date])=MONTH(M2))*(Tableau1[Total TTC]&lt;0)*Tableau1[HT])</f>
        <v>0</v>
      </c>
      <c r="N4" s="16">
        <f>SUMPRODUCT((MONTH(Tableau1[Date])=MONTH(N2))*(Tableau1[Total TTC]&lt;0)*Tableau1[HT])</f>
        <v>0</v>
      </c>
      <c r="O4" s="16">
        <f>SUMPRODUCT((MONTH(Tableau1[Date])=MONTH(O2))*(Tableau1[Total TTC]&lt;0)*Tableau1[HT])</f>
        <v>0</v>
      </c>
      <c r="P4" s="16">
        <f>SUMPRODUCT((MONTH(Tableau1[Date])=MONTH(P2))*(Tableau1[Total TTC]&lt;0)*Tableau1[HT])</f>
        <v>0</v>
      </c>
      <c r="Q4" s="16">
        <f>SUMPRODUCT((MONTH(Tableau1[Date])=MONTH(Q2))*(Tableau1[Total TTC]&lt;0)*Tableau1[HT])</f>
        <v>0</v>
      </c>
      <c r="R4" s="16">
        <f>SUMPRODUCT((MONTH(Tableau1[Date])=MONTH(R2))*(Tableau1[Total TTC]&lt;0)*Tableau1[HT])</f>
        <v>-1367.5</v>
      </c>
      <c r="S4" s="16">
        <f>SUMPRODUCT((MONTH(Tableau1[Date])=MONTH(S2))*(Tableau1[Total TTC]&lt;0)*Tableau1[HT])</f>
        <v>0</v>
      </c>
      <c r="T4" s="16">
        <f>SUMPRODUCT((MONTH(Tableau1[Date])=MONTH(T2))*(Tableau1[Total TTC]&lt;0)*Tableau1[HT])</f>
        <v>0</v>
      </c>
      <c r="U4" s="16">
        <f>SUMPRODUCT((MONTH(Tableau1[Date])=MONTH(U2))*(Tableau1[Total TTC]&lt;0)*Tableau1[HT])</f>
        <v>0</v>
      </c>
      <c r="V4" s="16">
        <f>SUMPRODUCT((MONTH(Tableau1[Date])=MONTH(V2))*(Tableau1[Total TTC]&lt;0)*Tableau1[HT])</f>
        <v>0</v>
      </c>
    </row>
    <row r="5" spans="1:22" ht="18" customHeight="1" x14ac:dyDescent="0.25">
      <c r="A5" s="4">
        <v>42555</v>
      </c>
      <c r="B5" s="2">
        <v>451251</v>
      </c>
      <c r="C5" s="2" t="s">
        <v>6</v>
      </c>
      <c r="D5" s="2"/>
      <c r="E5" s="3">
        <v>430</v>
      </c>
      <c r="F5" s="3">
        <v>5</v>
      </c>
      <c r="G5" s="12">
        <f t="shared" si="0"/>
        <v>362.5</v>
      </c>
      <c r="H5" s="12">
        <f t="shared" si="1"/>
        <v>72.5</v>
      </c>
      <c r="I5" s="13">
        <f>E5+F5</f>
        <v>435</v>
      </c>
    </row>
    <row r="6" spans="1:22" ht="18" customHeight="1" x14ac:dyDescent="0.25">
      <c r="A6" s="9">
        <v>42555</v>
      </c>
      <c r="B6" s="10">
        <v>451252</v>
      </c>
      <c r="C6" s="10" t="s">
        <v>7</v>
      </c>
      <c r="D6" s="10"/>
      <c r="E6" s="11">
        <v>110</v>
      </c>
      <c r="F6" s="10"/>
      <c r="G6" s="12">
        <f t="shared" si="0"/>
        <v>91.666666666666671</v>
      </c>
      <c r="H6" s="12">
        <f t="shared" si="1"/>
        <v>18.333333333333329</v>
      </c>
      <c r="I6" s="14">
        <f>E6+F6</f>
        <v>110</v>
      </c>
    </row>
    <row r="7" spans="1:22" ht="18" customHeight="1" x14ac:dyDescent="0.25">
      <c r="A7" s="9">
        <v>42554</v>
      </c>
      <c r="B7" s="10">
        <v>999999999</v>
      </c>
      <c r="C7" s="10"/>
      <c r="D7" s="10" t="s">
        <v>14</v>
      </c>
      <c r="E7" s="11"/>
      <c r="F7" s="11"/>
      <c r="G7" s="15">
        <f>I7/1.2</f>
        <v>-1322.5</v>
      </c>
      <c r="H7" s="15">
        <f>I7-G7</f>
        <v>-264.5</v>
      </c>
      <c r="I7" s="14">
        <v>-1587</v>
      </c>
    </row>
    <row r="8" spans="1:22" ht="18" customHeight="1" x14ac:dyDescent="0.25">
      <c r="A8" s="9">
        <v>42555</v>
      </c>
      <c r="B8" s="10">
        <v>77777</v>
      </c>
      <c r="C8" s="10"/>
      <c r="D8" s="10" t="s">
        <v>15</v>
      </c>
      <c r="E8" s="11"/>
      <c r="F8" s="11"/>
      <c r="G8" s="15">
        <f>I8/1.2</f>
        <v>-45</v>
      </c>
      <c r="H8" s="15">
        <f>I8-G8</f>
        <v>-9</v>
      </c>
      <c r="I8" s="14">
        <v>-54</v>
      </c>
    </row>
    <row r="9" spans="1:22" ht="18" customHeight="1" x14ac:dyDescent="0.25">
      <c r="A9" s="2"/>
      <c r="B9" s="2"/>
      <c r="C9" s="2"/>
      <c r="D9" s="2"/>
      <c r="E9" s="2"/>
      <c r="F9" s="2"/>
      <c r="G9" s="2"/>
      <c r="H9" s="2"/>
      <c r="I9" s="2"/>
    </row>
    <row r="10" spans="1:22" ht="18" customHeight="1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22" ht="18" customHeight="1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22" ht="18" customHeight="1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22" ht="18" customHeight="1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22" ht="18" customHeight="1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22" ht="18" customHeight="1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22" ht="18" customHeight="1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ht="18" customHeight="1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ht="18" customHeight="1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ht="18" customHeight="1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ht="18" customHeight="1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ht="18" customHeight="1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ht="18" customHeight="1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ht="18" customHeight="1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ht="18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18" customHeight="1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ht="18" customHeight="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ht="18" customHeight="1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ht="18" customHeight="1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ht="18" customHeight="1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ht="18" customHeight="1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ht="18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8" customHeight="1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ht="18" customHeight="1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ht="18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ht="18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18" customHeight="1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ht="18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ht="18" customHeight="1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ht="18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ht="18" customHeight="1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ht="18" customHeight="1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ht="18" customHeight="1" x14ac:dyDescent="0.25">
      <c r="A42" s="1"/>
      <c r="B42" s="1"/>
      <c r="C42" s="1"/>
      <c r="D42" s="1"/>
      <c r="E42" s="1"/>
      <c r="F42" s="1"/>
      <c r="G42" s="1"/>
      <c r="H42" s="1"/>
      <c r="I42" s="1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Freddy Lequatre</dc:creator>
  <cp:lastModifiedBy>rtyui</cp:lastModifiedBy>
  <cp:lastPrinted>2016-07-03T17:11:24Z</cp:lastPrinted>
  <dcterms:created xsi:type="dcterms:W3CDTF">2016-06-30T01:33:29Z</dcterms:created>
  <dcterms:modified xsi:type="dcterms:W3CDTF">2016-07-23T06:08:57Z</dcterms:modified>
</cp:coreProperties>
</file>