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1D408D96-8881-46C0-9D3B-3A12BBBCAF33}" xr6:coauthVersionLast="36" xr6:coauthVersionMax="36" xr10:uidLastSave="{00000000-0000-0000-0000-000000000000}"/>
  <bookViews>
    <workbookView xWindow="0" yWindow="0" windowWidth="27855" windowHeight="12480" xr2:uid="{00000000-000D-0000-FFFF-FFFF00000000}"/>
  </bookViews>
  <sheets>
    <sheet name="Fiche_Client" sheetId="5" r:id="rId1"/>
    <sheet name="Statistique" sheetId="4" r:id="rId2"/>
  </sheets>
  <definedNames>
    <definedName name="_xlnm._FilterDatabase" localSheetId="0" hidden="1">Fiche_Client!$B$2:$M$8</definedName>
    <definedName name="Feries">Statistique!#REF!</definedName>
  </definedNames>
  <calcPr calcId="191029"/>
  <pivotCaches>
    <pivotCache cacheId="155" r:id="rId3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8" i="5" l="1"/>
  <c r="B7" i="5"/>
  <c r="E18" i="4" l="1"/>
  <c r="E19" i="4"/>
  <c r="E20" i="4"/>
  <c r="E21" i="4"/>
  <c r="E22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3" i="4"/>
  <c r="B3" i="4" l="1"/>
  <c r="A3" i="4" s="1"/>
  <c r="B6" i="5" l="1"/>
  <c r="B4" i="4" l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5" i="5" l="1"/>
  <c r="B4" i="5" l="1"/>
  <c r="B3" i="5"/>
  <c r="A4" i="4" l="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3" i="4"/>
  <c r="P1" i="4"/>
</calcChain>
</file>

<file path=xl/sharedStrings.xml><?xml version="1.0" encoding="utf-8"?>
<sst xmlns="http://schemas.openxmlformats.org/spreadsheetml/2006/main" count="84" uniqueCount="78">
  <si>
    <t>Nom</t>
  </si>
  <si>
    <t>Prénom</t>
  </si>
  <si>
    <t>Naissance</t>
  </si>
  <si>
    <t>Pays</t>
  </si>
  <si>
    <t>CNI</t>
  </si>
  <si>
    <t>Société</t>
  </si>
  <si>
    <t>Date</t>
  </si>
  <si>
    <t>C_Id</t>
  </si>
  <si>
    <t>Titre</t>
  </si>
  <si>
    <t>Nat</t>
  </si>
  <si>
    <t>Adresse</t>
  </si>
  <si>
    <t>Chb</t>
  </si>
  <si>
    <t>MA</t>
  </si>
  <si>
    <t>DZ</t>
  </si>
  <si>
    <t>TU</t>
  </si>
  <si>
    <t>SAU</t>
  </si>
  <si>
    <t>ES</t>
  </si>
  <si>
    <t>FR</t>
  </si>
  <si>
    <t>BE</t>
  </si>
  <si>
    <t>DE</t>
  </si>
  <si>
    <t>NL</t>
  </si>
  <si>
    <t>POR</t>
  </si>
  <si>
    <t>IT</t>
  </si>
  <si>
    <t>UK</t>
  </si>
  <si>
    <t>CH</t>
  </si>
  <si>
    <t>RU</t>
  </si>
  <si>
    <t>POL</t>
  </si>
  <si>
    <t>NOR</t>
  </si>
  <si>
    <t>US</t>
  </si>
  <si>
    <t>JP</t>
  </si>
  <si>
    <t>DK</t>
  </si>
  <si>
    <t>SU</t>
  </si>
  <si>
    <t>LY</t>
  </si>
  <si>
    <t>EG</t>
  </si>
  <si>
    <t>UA</t>
  </si>
  <si>
    <t>JOR</t>
  </si>
  <si>
    <t>CN</t>
  </si>
  <si>
    <t>AF</t>
  </si>
  <si>
    <t>BR</t>
  </si>
  <si>
    <t>MX</t>
  </si>
  <si>
    <t>AR</t>
  </si>
  <si>
    <t>TN</t>
  </si>
  <si>
    <t>CA</t>
  </si>
  <si>
    <t>Nb
Chb</t>
  </si>
  <si>
    <t>Nb 
Clients</t>
  </si>
  <si>
    <t>M</t>
  </si>
  <si>
    <t>BELBACHIR</t>
  </si>
  <si>
    <t>OUJDA</t>
  </si>
  <si>
    <t>MAROC</t>
  </si>
  <si>
    <t>F510044</t>
  </si>
  <si>
    <t>Mme</t>
  </si>
  <si>
    <t>Date Arrivée</t>
  </si>
  <si>
    <t>TAOUFIK</t>
  </si>
  <si>
    <t>ELMORABIT</t>
  </si>
  <si>
    <t>ORAN</t>
  </si>
  <si>
    <t>ALGERIE</t>
  </si>
  <si>
    <t>246321HB</t>
  </si>
  <si>
    <t xml:space="preserve">JEAN </t>
  </si>
  <si>
    <t>PIERRE</t>
  </si>
  <si>
    <t>PARIS</t>
  </si>
  <si>
    <t>France</t>
  </si>
  <si>
    <t>666025HT</t>
  </si>
  <si>
    <t>HOLCOMB</t>
  </si>
  <si>
    <t>PETER</t>
  </si>
  <si>
    <t>SAMIR</t>
  </si>
  <si>
    <t>NEW YORK</t>
  </si>
  <si>
    <t>USA</t>
  </si>
  <si>
    <t>BD6387501</t>
  </si>
  <si>
    <t>Total</t>
  </si>
  <si>
    <t>ALAIN</t>
  </si>
  <si>
    <t>Étiquettes de lignes</t>
  </si>
  <si>
    <t>Total général</t>
  </si>
  <si>
    <t>29-avr</t>
  </si>
  <si>
    <t>01-mai</t>
  </si>
  <si>
    <t>02-mai</t>
  </si>
  <si>
    <t>Nombre de Chb</t>
  </si>
  <si>
    <t>Nombre de Nom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</si>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</sst>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dd\ * \ dd\ mmmm\ yyyy"/>
    <numFmt numFmtId="165" formatCode="dddd\ * \ dd\ mmmm\ yyyy\ * hh:mm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auto="1"/>
      </right>
      <top style="dashed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0" fillId="3" borderId="3" xfId="0" applyFill="1" applyBorder="1"/>
    <xf numFmtId="0" fontId="1" fillId="0" borderId="0" xfId="0" applyFont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" fillId="0" borderId="0" xfId="0" applyFont="1" applyBorder="1"/>
    <xf numFmtId="0" fontId="5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0" fontId="5" fillId="2" borderId="13" xfId="0" applyFont="1" applyFill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164" fontId="7" fillId="0" borderId="4" xfId="0" applyNumberFormat="1" applyFont="1" applyBorder="1"/>
    <xf numFmtId="164" fontId="7" fillId="0" borderId="7" xfId="0" applyNumberFormat="1" applyFont="1" applyBorder="1"/>
    <xf numFmtId="165" fontId="4" fillId="0" borderId="12" xfId="0" applyNumberFormat="1" applyFont="1" applyBorder="1" applyAlignment="1">
      <alignment vertical="center"/>
    </xf>
    <xf numFmtId="0" fontId="8" fillId="0" borderId="1" xfId="0" applyFont="1" applyBorder="1" applyAlignment="1">
      <alignment horizontal="right"/>
    </xf>
    <xf numFmtId="14" fontId="6" fillId="0" borderId="0" xfId="0" applyNumberFormat="1" applyFont="1" applyAlignment="1">
      <alignment horizontal="center" vertical="center"/>
    </xf>
    <xf numFmtId="165" fontId="4" fillId="0" borderId="12" xfId="0" applyNumberFormat="1" applyFont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4"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00.770140856483" createdVersion="6" refreshedVersion="6" minRefreshableVersion="3" recordCount="6" xr:uid="{9C371D81-B348-46F4-B2B3-C2ED2561EE1F}">
  <cacheSource type="worksheet">
    <worksheetSource name="Tableau1"/>
  </cacheSource>
  <cacheFields count="13">
    <cacheField name="C_Id" numFmtId="0">
      <sharedItems containsSemiMixedTypes="0" containsString="0" containsNumber="1" containsInteger="1" minValue="1" maxValue="6"/>
    </cacheField>
    <cacheField name="Titre" numFmtId="0">
      <sharedItems containsBlank="1"/>
    </cacheField>
    <cacheField name="Nat" numFmtId="0">
      <sharedItems containsBlank="1"/>
    </cacheField>
    <cacheField name="Chb" numFmtId="0">
      <sharedItems containsSemiMixedTypes="0" containsString="0" containsNumber="1" containsInteger="1" minValue="203" maxValue="301" count="4">
        <n v="203"/>
        <n v="205"/>
        <n v="301"/>
        <n v="210"/>
      </sharedItems>
    </cacheField>
    <cacheField name="Nom" numFmtId="0">
      <sharedItems/>
    </cacheField>
    <cacheField name="Prénom" numFmtId="0">
      <sharedItems containsBlank="1"/>
    </cacheField>
    <cacheField name="Naissance" numFmtId="0">
      <sharedItems containsNonDate="0" containsDate="1" containsString="0" containsBlank="1" minDate="1962-05-03T00:00:00" maxDate="2012-07-10T00:00:00"/>
    </cacheField>
    <cacheField name="Adresse" numFmtId="0">
      <sharedItems containsBlank="1"/>
    </cacheField>
    <cacheField name="Pays" numFmtId="0">
      <sharedItems containsBlank="1"/>
    </cacheField>
    <cacheField name="CNI" numFmtId="0">
      <sharedItems containsBlank="1"/>
    </cacheField>
    <cacheField name="Société" numFmtId="0">
      <sharedItems containsNonDate="0" containsString="0" containsBlank="1"/>
    </cacheField>
    <cacheField name="Date Arrivée" numFmtId="14">
      <sharedItems containsSemiMixedTypes="0" containsNonDate="0" containsDate="1" containsString="0" minDate="2019-04-29T00:00:00" maxDate="2019-05-03T00:00:00" count="3">
        <d v="2019-05-01T00:00:00"/>
        <d v="2019-04-29T00:00:00"/>
        <d v="2019-05-02T00:00:00"/>
      </sharedItems>
      <fieldGroup par="12" base="11">
        <rangePr groupBy="days" startDate="2019-04-29T00:00:00" endDate="2019-05-03T00:00:00"/>
        <groupItems count="368">
          <s v="&lt;29/04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3/05/2019"/>
        </groupItems>
      </fieldGroup>
    </cacheField>
    <cacheField name="Mois" numFmtId="0" databaseField="0">
      <fieldGroup base="11">
        <rangePr groupBy="months" startDate="2019-04-29T00:00:00" endDate="2019-05-03T00:00:00"/>
        <groupItems count="14">
          <s v="&lt;29/04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5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n v="1"/>
    <s v="M"/>
    <s v="MA"/>
    <x v="0"/>
    <s v="BELBACHIR"/>
    <s v="SAMIR"/>
    <d v="1982-04-09T00:00:00"/>
    <s v="OUJDA"/>
    <s v="MAROC"/>
    <s v="F510044"/>
    <m/>
    <x v="0"/>
  </r>
  <r>
    <n v="2"/>
    <s v="Mme"/>
    <s v="MA"/>
    <x v="1"/>
    <s v="JEAN "/>
    <s v="PIERRE"/>
    <d v="2012-07-09T00:00:00"/>
    <s v="PARIS"/>
    <s v="France"/>
    <s v="666025HT"/>
    <m/>
    <x v="0"/>
  </r>
  <r>
    <n v="3"/>
    <s v="M"/>
    <s v="DZ"/>
    <x v="2"/>
    <s v="TAOUFIK"/>
    <s v="ELMORABIT"/>
    <d v="1962-05-03T00:00:00"/>
    <s v="ORAN"/>
    <s v="ALGERIE"/>
    <s v="246321HB"/>
    <m/>
    <x v="1"/>
  </r>
  <r>
    <n v="4"/>
    <s v="M"/>
    <s v="US"/>
    <x v="3"/>
    <s v="HOLCOMB"/>
    <s v="PETER"/>
    <d v="1975-08-06T00:00:00"/>
    <s v="NEW YORK"/>
    <s v="USA"/>
    <s v="BD6387501"/>
    <m/>
    <x v="2"/>
  </r>
  <r>
    <n v="5"/>
    <m/>
    <m/>
    <x v="0"/>
    <s v="ALAIN"/>
    <m/>
    <m/>
    <m/>
    <m/>
    <m/>
    <m/>
    <x v="0"/>
  </r>
  <r>
    <n v="6"/>
    <m/>
    <m/>
    <x v="0"/>
    <s v="ALAIN"/>
    <m/>
    <m/>
    <m/>
    <m/>
    <m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A447209-0912-4005-A27E-ACD71BFC449A}" name="Tableau croisé dynamique22" cacheId="15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O12:Q16" firstHeaderRow="0" firstDataRow="1" firstDataCol="1"/>
  <pivotFields count="13">
    <pivotField showAll="0"/>
    <pivotField showAll="0"/>
    <pivotField showAll="0"/>
    <pivotField dataField="1" showAll="0">
      <items count="5">
        <item x="0"/>
        <item x="1"/>
        <item x="3"/>
        <item x="2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1"/>
  </rowFields>
  <rowItems count="4">
    <i>
      <x v="120"/>
    </i>
    <i>
      <x v="122"/>
    </i>
    <i>
      <x v="123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Chb" fld="3" subtotal="count" baseField="11" baseItem="120"/>
    <dataField name="Nombre de Nom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M8" totalsRowShown="0" headerRowDxfId="13" dataDxfId="12">
  <tableColumns count="12">
    <tableColumn id="1" xr3:uid="{00000000-0010-0000-0000-000001000000}" name="C_Id" dataDxfId="11">
      <calculatedColumnFormula>IF(E3&lt;&gt;"",ROW()-2,"")</calculatedColumnFormula>
    </tableColumn>
    <tableColumn id="2" xr3:uid="{00000000-0010-0000-0000-000002000000}" name="Titre" dataDxfId="10"/>
    <tableColumn id="3" xr3:uid="{00000000-0010-0000-0000-000003000000}" name="Nat" dataDxfId="9"/>
    <tableColumn id="16" xr3:uid="{00000000-0010-0000-0000-000010000000}" name="Chb" dataDxfId="8"/>
    <tableColumn id="4" xr3:uid="{00000000-0010-0000-0000-000004000000}" name="Nom" dataDxfId="7"/>
    <tableColumn id="5" xr3:uid="{00000000-0010-0000-0000-000005000000}" name="Prénom" dataDxfId="6"/>
    <tableColumn id="6" xr3:uid="{00000000-0010-0000-0000-000006000000}" name="Naissance" dataDxfId="5"/>
    <tableColumn id="7" xr3:uid="{00000000-0010-0000-0000-000007000000}" name="Adresse" dataDxfId="4"/>
    <tableColumn id="8" xr3:uid="{00000000-0010-0000-0000-000008000000}" name="Pays" dataDxfId="3"/>
    <tableColumn id="9" xr3:uid="{00000000-0010-0000-0000-000009000000}" name="CNI" dataDxfId="2"/>
    <tableColumn id="10" xr3:uid="{00000000-0010-0000-0000-00000A000000}" name="Société" dataDxfId="1"/>
    <tableColumn id="15" xr3:uid="{00000000-0010-0000-0000-00000F000000}" name="Date Arrivé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autoPageBreaks="0"/>
  </sheetPr>
  <dimension ref="B1:Q16"/>
  <sheetViews>
    <sheetView showGridLines="0" tabSelected="1" zoomScale="85" zoomScaleNormal="85" workbookViewId="0">
      <selection activeCell="P14" sqref="P14"/>
    </sheetView>
  </sheetViews>
  <sheetFormatPr baseColWidth="10" defaultRowHeight="15" x14ac:dyDescent="0.25"/>
  <cols>
    <col min="1" max="1" width="3" customWidth="1"/>
    <col min="2" max="2" width="7.28515625" customWidth="1"/>
    <col min="3" max="3" width="6.85546875" customWidth="1"/>
    <col min="4" max="5" width="6" customWidth="1"/>
    <col min="6" max="6" width="16.7109375" customWidth="1"/>
    <col min="7" max="7" width="19" customWidth="1"/>
    <col min="8" max="8" width="13.140625" customWidth="1"/>
    <col min="9" max="9" width="16.85546875" customWidth="1"/>
    <col min="10" max="10" width="13.5703125" customWidth="1"/>
    <col min="11" max="11" width="12.5703125" customWidth="1"/>
    <col min="12" max="12" width="14.5703125" customWidth="1"/>
    <col min="13" max="13" width="15" customWidth="1"/>
    <col min="14" max="14" width="2.5703125" customWidth="1"/>
    <col min="15" max="15" width="21" bestFit="1" customWidth="1"/>
    <col min="16" max="16" width="14.85546875" bestFit="1" customWidth="1"/>
    <col min="17" max="17" width="15.7109375" bestFit="1" customWidth="1"/>
    <col min="18" max="19" width="4" bestFit="1" customWidth="1"/>
    <col min="20" max="20" width="12.5703125" bestFit="1" customWidth="1"/>
  </cols>
  <sheetData>
    <row r="1" spans="2:17" ht="39.75" customHeight="1" x14ac:dyDescent="0.25">
      <c r="B1" s="16"/>
      <c r="C1" s="15"/>
      <c r="D1" s="15"/>
      <c r="E1" s="15"/>
      <c r="F1" s="15"/>
    </row>
    <row r="2" spans="2:17" ht="19.5" thickBot="1" x14ac:dyDescent="0.3">
      <c r="B2" s="17" t="s">
        <v>7</v>
      </c>
      <c r="C2" s="17" t="s">
        <v>8</v>
      </c>
      <c r="D2" s="17" t="s">
        <v>9</v>
      </c>
      <c r="E2" s="17" t="s">
        <v>11</v>
      </c>
      <c r="F2" s="17" t="s">
        <v>0</v>
      </c>
      <c r="G2" s="17" t="s">
        <v>1</v>
      </c>
      <c r="H2" s="17" t="s">
        <v>2</v>
      </c>
      <c r="I2" s="17" t="s">
        <v>10</v>
      </c>
      <c r="J2" s="17" t="s">
        <v>3</v>
      </c>
      <c r="K2" s="17" t="s">
        <v>4</v>
      </c>
      <c r="L2" s="17" t="s">
        <v>5</v>
      </c>
      <c r="M2" s="21" t="s">
        <v>51</v>
      </c>
    </row>
    <row r="3" spans="2:17" ht="17.25" customHeight="1" x14ac:dyDescent="0.25">
      <c r="B3" s="19">
        <f>IF(E3&lt;&gt;"",ROW()-2,"")</f>
        <v>1</v>
      </c>
      <c r="C3" s="18" t="s">
        <v>45</v>
      </c>
      <c r="D3" s="18" t="s">
        <v>12</v>
      </c>
      <c r="E3" s="18">
        <v>203</v>
      </c>
      <c r="F3" s="18" t="s">
        <v>46</v>
      </c>
      <c r="G3" s="18" t="s">
        <v>64</v>
      </c>
      <c r="H3" s="20">
        <v>30050</v>
      </c>
      <c r="I3" s="18" t="s">
        <v>47</v>
      </c>
      <c r="J3" s="18" t="s">
        <v>48</v>
      </c>
      <c r="K3" s="18" t="s">
        <v>49</v>
      </c>
      <c r="L3" s="18"/>
      <c r="M3" s="20">
        <v>43586</v>
      </c>
    </row>
    <row r="4" spans="2:17" ht="15.75" x14ac:dyDescent="0.25">
      <c r="B4" s="19">
        <f>IF(E4&lt;&gt;"",ROW()-2,"")</f>
        <v>2</v>
      </c>
      <c r="C4" s="18" t="s">
        <v>50</v>
      </c>
      <c r="D4" s="18" t="s">
        <v>12</v>
      </c>
      <c r="E4" s="18">
        <v>205</v>
      </c>
      <c r="F4" s="18" t="s">
        <v>57</v>
      </c>
      <c r="G4" s="18" t="s">
        <v>58</v>
      </c>
      <c r="H4" s="20">
        <v>41099</v>
      </c>
      <c r="I4" s="18" t="s">
        <v>59</v>
      </c>
      <c r="J4" s="18" t="s">
        <v>60</v>
      </c>
      <c r="K4" s="18" t="s">
        <v>61</v>
      </c>
      <c r="L4" s="18"/>
      <c r="M4" s="20">
        <v>43586</v>
      </c>
    </row>
    <row r="5" spans="2:17" ht="15.75" x14ac:dyDescent="0.25">
      <c r="B5" s="19">
        <f>IF(E5&lt;&gt;"",ROW()-2,"")</f>
        <v>3</v>
      </c>
      <c r="C5" s="18" t="s">
        <v>45</v>
      </c>
      <c r="D5" s="18" t="s">
        <v>13</v>
      </c>
      <c r="E5" s="18">
        <v>301</v>
      </c>
      <c r="F5" s="18" t="s">
        <v>52</v>
      </c>
      <c r="G5" s="18" t="s">
        <v>53</v>
      </c>
      <c r="H5" s="20">
        <v>22769</v>
      </c>
      <c r="I5" s="18" t="s">
        <v>54</v>
      </c>
      <c r="J5" s="18" t="s">
        <v>55</v>
      </c>
      <c r="K5" s="18" t="s">
        <v>56</v>
      </c>
      <c r="L5" s="18"/>
      <c r="M5" s="20">
        <v>43584</v>
      </c>
    </row>
    <row r="6" spans="2:17" ht="15.75" x14ac:dyDescent="0.25">
      <c r="B6" s="19">
        <f>IF(E6&lt;&gt;"",ROW()-2,"")</f>
        <v>4</v>
      </c>
      <c r="C6" s="18" t="s">
        <v>45</v>
      </c>
      <c r="D6" s="18" t="s">
        <v>28</v>
      </c>
      <c r="E6" s="18">
        <v>210</v>
      </c>
      <c r="F6" s="18" t="s">
        <v>62</v>
      </c>
      <c r="G6" s="18" t="s">
        <v>63</v>
      </c>
      <c r="H6" s="20">
        <v>27612</v>
      </c>
      <c r="I6" s="18" t="s">
        <v>65</v>
      </c>
      <c r="J6" s="18" t="s">
        <v>66</v>
      </c>
      <c r="K6" s="18" t="s">
        <v>67</v>
      </c>
      <c r="L6" s="18"/>
      <c r="M6" s="20">
        <v>43587</v>
      </c>
    </row>
    <row r="7" spans="2:17" ht="15.75" x14ac:dyDescent="0.25">
      <c r="B7" s="19">
        <f>IF(E7&lt;&gt;"",ROW()-2,"")</f>
        <v>5</v>
      </c>
      <c r="C7" s="18"/>
      <c r="D7" s="18"/>
      <c r="E7" s="18">
        <v>203</v>
      </c>
      <c r="F7" s="18" t="s">
        <v>69</v>
      </c>
      <c r="G7" s="18"/>
      <c r="H7" s="18"/>
      <c r="I7" s="18"/>
      <c r="J7" s="18"/>
      <c r="K7" s="18"/>
      <c r="L7" s="18"/>
      <c r="M7" s="20">
        <v>43586</v>
      </c>
    </row>
    <row r="8" spans="2:17" ht="15.75" x14ac:dyDescent="0.25">
      <c r="B8" s="19">
        <f>IF(E8&lt;&gt;"",ROW()-2,"")</f>
        <v>6</v>
      </c>
      <c r="C8" s="18"/>
      <c r="D8" s="18"/>
      <c r="E8" s="18">
        <v>203</v>
      </c>
      <c r="F8" s="18" t="s">
        <v>77</v>
      </c>
      <c r="G8" s="18"/>
      <c r="H8" s="18"/>
      <c r="I8" s="18"/>
      <c r="J8" s="18"/>
      <c r="K8" s="18"/>
      <c r="L8" s="18"/>
      <c r="M8" s="20">
        <v>43586</v>
      </c>
    </row>
    <row r="12" spans="2:17" x14ac:dyDescent="0.25">
      <c r="O12" s="32" t="s">
        <v>70</v>
      </c>
      <c r="P12" t="s">
        <v>75</v>
      </c>
      <c r="Q12" t="s">
        <v>76</v>
      </c>
    </row>
    <row r="13" spans="2:17" x14ac:dyDescent="0.25">
      <c r="O13" s="33" t="s">
        <v>72</v>
      </c>
      <c r="P13" s="34">
        <v>1</v>
      </c>
      <c r="Q13" s="34">
        <v>1</v>
      </c>
    </row>
    <row r="14" spans="2:17" x14ac:dyDescent="0.25">
      <c r="O14" s="33" t="s">
        <v>73</v>
      </c>
      <c r="P14" s="34">
        <v>4</v>
      </c>
      <c r="Q14" s="34">
        <v>4</v>
      </c>
    </row>
    <row r="15" spans="2:17" x14ac:dyDescent="0.25">
      <c r="O15" s="33" t="s">
        <v>74</v>
      </c>
      <c r="P15" s="34">
        <v>1</v>
      </c>
      <c r="Q15" s="34">
        <v>1</v>
      </c>
    </row>
    <row r="16" spans="2:17" x14ac:dyDescent="0.25">
      <c r="O16" s="33" t="s">
        <v>71</v>
      </c>
      <c r="P16" s="34">
        <v>6</v>
      </c>
      <c r="Q16" s="34">
        <v>6</v>
      </c>
    </row>
  </sheetData>
  <dataValidations count="1">
    <dataValidation type="list" allowBlank="1" showInputMessage="1" showErrorMessage="1" sqref="C3:C8" xr:uid="{00000000-0002-0000-0000-000000000000}">
      <formula1>"M,Mme"</formula1>
    </dataValidation>
  </dataValidation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autoPageBreaks="0"/>
  </sheetPr>
  <dimension ref="A1:AK34"/>
  <sheetViews>
    <sheetView workbookViewId="0">
      <pane xSplit="2" ySplit="1" topLeftCell="C2" activePane="bottomRight" state="frozen"/>
      <selection pane="topRight" activeCell="C1" sqref="C1"/>
      <selection pane="bottomLeft" activeCell="A3" sqref="A3"/>
      <selection pane="bottomRight" activeCell="D3" sqref="D3:D23"/>
    </sheetView>
  </sheetViews>
  <sheetFormatPr baseColWidth="10" defaultRowHeight="15" x14ac:dyDescent="0.25"/>
  <cols>
    <col min="1" max="1" width="2.140625" customWidth="1"/>
    <col min="2" max="2" width="29.140625" customWidth="1"/>
    <col min="3" max="3" width="2" customWidth="1"/>
    <col min="4" max="4" width="6.140625" customWidth="1"/>
    <col min="5" max="5" width="7.42578125" customWidth="1"/>
    <col min="6" max="6" width="4.7109375" customWidth="1"/>
    <col min="7" max="12" width="3.140625" customWidth="1"/>
    <col min="13" max="13" width="4.28515625" customWidth="1"/>
    <col min="14" max="15" width="3.42578125" customWidth="1"/>
    <col min="16" max="16" width="4.85546875" customWidth="1"/>
    <col min="17" max="17" width="4.140625" customWidth="1"/>
    <col min="18" max="20" width="3.42578125" customWidth="1"/>
    <col min="21" max="22" width="3.7109375" customWidth="1"/>
    <col min="23" max="23" width="3.28515625" customWidth="1"/>
    <col min="24" max="24" width="3.5703125" customWidth="1"/>
    <col min="25" max="25" width="3.42578125" customWidth="1"/>
    <col min="26" max="26" width="4.5703125" customWidth="1"/>
    <col min="27" max="27" width="4.140625" customWidth="1"/>
    <col min="28" max="28" width="4.42578125" customWidth="1"/>
    <col min="29" max="29" width="3.85546875" customWidth="1"/>
    <col min="30" max="30" width="4" customWidth="1"/>
    <col min="31" max="35" width="3.5703125" customWidth="1"/>
    <col min="36" max="36" width="4.28515625" customWidth="1"/>
    <col min="37" max="37" width="6" customWidth="1"/>
  </cols>
  <sheetData>
    <row r="1" spans="1:37" ht="60" customHeight="1" thickBot="1" x14ac:dyDescent="0.3">
      <c r="A1" s="6">
        <v>6</v>
      </c>
      <c r="B1" s="28">
        <v>43586</v>
      </c>
      <c r="C1" s="6">
        <v>2</v>
      </c>
      <c r="H1" s="26"/>
      <c r="I1" s="26"/>
      <c r="J1" s="26"/>
      <c r="K1" s="26"/>
      <c r="L1" s="26"/>
      <c r="M1" s="26"/>
      <c r="N1" s="26"/>
      <c r="O1" s="26"/>
      <c r="P1" s="29">
        <f ca="1">NOW()</f>
        <v>43600.770939699076</v>
      </c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37" ht="32.25" thickBot="1" x14ac:dyDescent="0.3">
      <c r="B2" s="1" t="s">
        <v>6</v>
      </c>
      <c r="C2" s="2"/>
      <c r="D2" s="3" t="s">
        <v>43</v>
      </c>
      <c r="E2" s="3" t="s">
        <v>44</v>
      </c>
      <c r="F2" s="4" t="s">
        <v>12</v>
      </c>
      <c r="G2" s="4" t="s">
        <v>16</v>
      </c>
      <c r="H2" s="4" t="s">
        <v>17</v>
      </c>
      <c r="I2" s="4" t="s">
        <v>18</v>
      </c>
      <c r="J2" s="4" t="s">
        <v>22</v>
      </c>
      <c r="K2" s="4" t="s">
        <v>19</v>
      </c>
      <c r="L2" s="4" t="s">
        <v>20</v>
      </c>
      <c r="M2" s="4" t="s">
        <v>21</v>
      </c>
      <c r="N2" s="4" t="s">
        <v>23</v>
      </c>
      <c r="O2" s="4" t="s">
        <v>30</v>
      </c>
      <c r="P2" s="4" t="s">
        <v>27</v>
      </c>
      <c r="Q2" s="4" t="s">
        <v>26</v>
      </c>
      <c r="R2" s="4" t="s">
        <v>25</v>
      </c>
      <c r="S2" s="4" t="s">
        <v>24</v>
      </c>
      <c r="T2" s="4" t="s">
        <v>31</v>
      </c>
      <c r="U2" s="4" t="s">
        <v>14</v>
      </c>
      <c r="V2" s="4" t="s">
        <v>13</v>
      </c>
      <c r="W2" s="4" t="s">
        <v>41</v>
      </c>
      <c r="X2" s="4" t="s">
        <v>32</v>
      </c>
      <c r="Y2" s="4" t="s">
        <v>33</v>
      </c>
      <c r="Z2" s="4" t="s">
        <v>15</v>
      </c>
      <c r="AA2" s="4" t="s">
        <v>34</v>
      </c>
      <c r="AB2" s="4" t="s">
        <v>35</v>
      </c>
      <c r="AC2" s="4" t="s">
        <v>28</v>
      </c>
      <c r="AD2" s="4" t="s">
        <v>42</v>
      </c>
      <c r="AE2" s="4" t="s">
        <v>29</v>
      </c>
      <c r="AF2" s="4" t="s">
        <v>36</v>
      </c>
      <c r="AG2" s="4" t="s">
        <v>37</v>
      </c>
      <c r="AH2" s="4" t="s">
        <v>38</v>
      </c>
      <c r="AI2" s="4" t="s">
        <v>39</v>
      </c>
      <c r="AJ2" s="4" t="s">
        <v>40</v>
      </c>
      <c r="AK2" s="5"/>
    </row>
    <row r="3" spans="1:37" ht="16.5" thickBot="1" x14ac:dyDescent="0.3">
      <c r="A3" s="6">
        <f>MONTH(B3)</f>
        <v>5</v>
      </c>
      <c r="B3" s="24">
        <f>B1</f>
        <v>43586</v>
      </c>
      <c r="C3" s="7"/>
      <c r="D3" s="30"/>
      <c r="E3" s="31">
        <f>COUNTIF(Tableau1[Date Arrivée],Statistique!B3)</f>
        <v>4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8"/>
    </row>
    <row r="4" spans="1:37" ht="16.5" thickBot="1" x14ac:dyDescent="0.3">
      <c r="A4" s="6">
        <f t="shared" ref="A4:A33" si="0">MONTH(B4)</f>
        <v>5</v>
      </c>
      <c r="B4" s="25">
        <f>B3+1</f>
        <v>43587</v>
      </c>
      <c r="C4" s="9"/>
      <c r="D4" s="30"/>
      <c r="E4" s="31">
        <f>COUNTIF(Tableau1[Date Arrivée],Statistique!B4)</f>
        <v>1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10"/>
    </row>
    <row r="5" spans="1:37" ht="16.5" thickBot="1" x14ac:dyDescent="0.3">
      <c r="A5" s="6">
        <f t="shared" si="0"/>
        <v>5</v>
      </c>
      <c r="B5" s="25">
        <f>B4+1</f>
        <v>43588</v>
      </c>
      <c r="C5" s="9"/>
      <c r="D5" s="30"/>
      <c r="E5" s="31">
        <f>COUNTIF(Tableau1[Date Arrivée],Statistique!B5)</f>
        <v>0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0"/>
    </row>
    <row r="6" spans="1:37" ht="16.5" thickBot="1" x14ac:dyDescent="0.3">
      <c r="A6" s="6">
        <f t="shared" si="0"/>
        <v>5</v>
      </c>
      <c r="B6" s="25">
        <f t="shared" ref="B6:B32" si="1">B5+1</f>
        <v>43589</v>
      </c>
      <c r="C6" s="9"/>
      <c r="D6" s="30"/>
      <c r="E6" s="31">
        <f>COUNTIF(Tableau1[Date Arrivée],Statistique!B6)</f>
        <v>0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10"/>
    </row>
    <row r="7" spans="1:37" ht="16.5" thickBot="1" x14ac:dyDescent="0.3">
      <c r="A7" s="6">
        <f t="shared" si="0"/>
        <v>5</v>
      </c>
      <c r="B7" s="25">
        <f t="shared" si="1"/>
        <v>43590</v>
      </c>
      <c r="C7" s="9"/>
      <c r="D7" s="30"/>
      <c r="E7" s="31">
        <f>COUNTIF(Tableau1[Date Arrivée],Statistique!B7)</f>
        <v>0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10"/>
    </row>
    <row r="8" spans="1:37" ht="16.5" thickBot="1" x14ac:dyDescent="0.3">
      <c r="A8" s="6">
        <f t="shared" si="0"/>
        <v>5</v>
      </c>
      <c r="B8" s="25">
        <f t="shared" si="1"/>
        <v>43591</v>
      </c>
      <c r="C8" s="9"/>
      <c r="D8" s="30"/>
      <c r="E8" s="31">
        <f>COUNTIF(Tableau1[Date Arrivée],Statistique!B8)</f>
        <v>0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10"/>
    </row>
    <row r="9" spans="1:37" ht="16.5" thickBot="1" x14ac:dyDescent="0.3">
      <c r="A9" s="6">
        <f t="shared" si="0"/>
        <v>5</v>
      </c>
      <c r="B9" s="25">
        <f t="shared" si="1"/>
        <v>43592</v>
      </c>
      <c r="C9" s="9"/>
      <c r="D9" s="30"/>
      <c r="E9" s="31">
        <f>COUNTIF(Tableau1[Date Arrivée],Statistique!B9)</f>
        <v>0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10"/>
    </row>
    <row r="10" spans="1:37" ht="16.5" thickBot="1" x14ac:dyDescent="0.3">
      <c r="A10" s="6">
        <f t="shared" si="0"/>
        <v>5</v>
      </c>
      <c r="B10" s="25">
        <f t="shared" si="1"/>
        <v>43593</v>
      </c>
      <c r="C10" s="9"/>
      <c r="D10" s="30"/>
      <c r="E10" s="31">
        <f>COUNTIF(Tableau1[Date Arrivée],Statistique!B10)</f>
        <v>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10"/>
    </row>
    <row r="11" spans="1:37" ht="16.5" thickBot="1" x14ac:dyDescent="0.3">
      <c r="A11" s="6">
        <f t="shared" si="0"/>
        <v>5</v>
      </c>
      <c r="B11" s="25">
        <f t="shared" si="1"/>
        <v>43594</v>
      </c>
      <c r="C11" s="9"/>
      <c r="D11" s="30"/>
      <c r="E11" s="31">
        <f>COUNTIF(Tableau1[Date Arrivée],Statistique!B11)</f>
        <v>0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10"/>
    </row>
    <row r="12" spans="1:37" ht="16.5" thickBot="1" x14ac:dyDescent="0.3">
      <c r="A12" s="6">
        <f t="shared" si="0"/>
        <v>5</v>
      </c>
      <c r="B12" s="25">
        <f t="shared" si="1"/>
        <v>43595</v>
      </c>
      <c r="C12" s="9"/>
      <c r="D12" s="30"/>
      <c r="E12" s="31">
        <f>COUNTIF(Tableau1[Date Arrivée],Statistique!B12)</f>
        <v>0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10"/>
    </row>
    <row r="13" spans="1:37" ht="16.5" thickBot="1" x14ac:dyDescent="0.3">
      <c r="A13" s="6">
        <f t="shared" si="0"/>
        <v>5</v>
      </c>
      <c r="B13" s="25">
        <f t="shared" si="1"/>
        <v>43596</v>
      </c>
      <c r="C13" s="9"/>
      <c r="D13" s="30"/>
      <c r="E13" s="31">
        <f>COUNTIF(Tableau1[Date Arrivée],Statistique!B13)</f>
        <v>0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10"/>
    </row>
    <row r="14" spans="1:37" ht="16.5" thickBot="1" x14ac:dyDescent="0.3">
      <c r="A14" s="6">
        <f t="shared" si="0"/>
        <v>5</v>
      </c>
      <c r="B14" s="25">
        <f t="shared" si="1"/>
        <v>43597</v>
      </c>
      <c r="C14" s="9"/>
      <c r="D14" s="30"/>
      <c r="E14" s="31">
        <f>COUNTIF(Tableau1[Date Arrivée],Statistique!B14)</f>
        <v>0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10"/>
    </row>
    <row r="15" spans="1:37" ht="16.5" thickBot="1" x14ac:dyDescent="0.3">
      <c r="A15" s="6">
        <f t="shared" si="0"/>
        <v>5</v>
      </c>
      <c r="B15" s="25">
        <f t="shared" si="1"/>
        <v>43598</v>
      </c>
      <c r="C15" s="9"/>
      <c r="D15" s="30"/>
      <c r="E15" s="31">
        <f>COUNTIF(Tableau1[Date Arrivée],Statistique!B15)</f>
        <v>0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10"/>
    </row>
    <row r="16" spans="1:37" ht="16.5" thickBot="1" x14ac:dyDescent="0.3">
      <c r="A16" s="6">
        <f t="shared" si="0"/>
        <v>5</v>
      </c>
      <c r="B16" s="25">
        <f t="shared" si="1"/>
        <v>43599</v>
      </c>
      <c r="C16" s="9"/>
      <c r="D16" s="30"/>
      <c r="E16" s="31">
        <f>COUNTIF(Tableau1[Date Arrivée],Statistique!B16)</f>
        <v>0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10"/>
    </row>
    <row r="17" spans="1:37" ht="16.5" thickBot="1" x14ac:dyDescent="0.3">
      <c r="A17" s="6">
        <f t="shared" si="0"/>
        <v>5</v>
      </c>
      <c r="B17" s="25">
        <f t="shared" si="1"/>
        <v>43600</v>
      </c>
      <c r="C17" s="9"/>
      <c r="D17" s="30"/>
      <c r="E17" s="31">
        <f>COUNTIF(Tableau1[Date Arrivée],Statistique!B17)</f>
        <v>0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10"/>
    </row>
    <row r="18" spans="1:37" ht="16.5" thickBot="1" x14ac:dyDescent="0.3">
      <c r="A18" s="6">
        <f t="shared" si="0"/>
        <v>5</v>
      </c>
      <c r="B18" s="25">
        <f t="shared" si="1"/>
        <v>43601</v>
      </c>
      <c r="C18" s="9"/>
      <c r="D18" s="30"/>
      <c r="E18" s="31">
        <f>COUNTIF(Tableau1[Date Arrivée],Statistique!B18)</f>
        <v>0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10"/>
    </row>
    <row r="19" spans="1:37" ht="16.5" thickBot="1" x14ac:dyDescent="0.3">
      <c r="A19" s="6">
        <f t="shared" si="0"/>
        <v>5</v>
      </c>
      <c r="B19" s="25">
        <f t="shared" si="1"/>
        <v>43602</v>
      </c>
      <c r="C19" s="9"/>
      <c r="D19" s="30"/>
      <c r="E19" s="31">
        <f>COUNTIF(Tableau1[Date Arrivée],Statistique!B19)</f>
        <v>0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10"/>
    </row>
    <row r="20" spans="1:37" ht="16.5" thickBot="1" x14ac:dyDescent="0.3">
      <c r="A20" s="6">
        <f t="shared" si="0"/>
        <v>5</v>
      </c>
      <c r="B20" s="25">
        <f t="shared" si="1"/>
        <v>43603</v>
      </c>
      <c r="C20" s="9"/>
      <c r="D20" s="30"/>
      <c r="E20" s="31">
        <f>COUNTIF(Tableau1[Date Arrivée],Statistique!B20)</f>
        <v>0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10"/>
    </row>
    <row r="21" spans="1:37" ht="16.5" thickBot="1" x14ac:dyDescent="0.3">
      <c r="A21" s="6">
        <f t="shared" si="0"/>
        <v>5</v>
      </c>
      <c r="B21" s="25">
        <f t="shared" si="1"/>
        <v>43604</v>
      </c>
      <c r="C21" s="9"/>
      <c r="D21" s="30"/>
      <c r="E21" s="31">
        <f>COUNTIF(Tableau1[Date Arrivée],Statistique!B21)</f>
        <v>0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10"/>
    </row>
    <row r="22" spans="1:37" ht="15.75" x14ac:dyDescent="0.25">
      <c r="A22" s="6">
        <f t="shared" si="0"/>
        <v>5</v>
      </c>
      <c r="B22" s="25">
        <f t="shared" si="1"/>
        <v>43605</v>
      </c>
      <c r="C22" s="9"/>
      <c r="D22" s="30"/>
      <c r="E22" s="31">
        <f>COUNTIF(Tableau1[Date Arrivée],Statistique!B22)</f>
        <v>0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10"/>
    </row>
    <row r="23" spans="1:37" x14ac:dyDescent="0.25">
      <c r="A23" s="6">
        <f t="shared" si="0"/>
        <v>5</v>
      </c>
      <c r="B23" s="25">
        <f t="shared" si="1"/>
        <v>43606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10"/>
    </row>
    <row r="24" spans="1:37" x14ac:dyDescent="0.25">
      <c r="A24" s="6">
        <f t="shared" si="0"/>
        <v>5</v>
      </c>
      <c r="B24" s="25">
        <f t="shared" si="1"/>
        <v>43607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10"/>
    </row>
    <row r="25" spans="1:37" x14ac:dyDescent="0.25">
      <c r="A25" s="6">
        <f t="shared" si="0"/>
        <v>5</v>
      </c>
      <c r="B25" s="25">
        <f t="shared" si="1"/>
        <v>43608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10"/>
    </row>
    <row r="26" spans="1:37" x14ac:dyDescent="0.25">
      <c r="A26" s="6">
        <f t="shared" si="0"/>
        <v>5</v>
      </c>
      <c r="B26" s="25">
        <f t="shared" si="1"/>
        <v>43609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10"/>
    </row>
    <row r="27" spans="1:37" x14ac:dyDescent="0.25">
      <c r="A27" s="6">
        <f t="shared" si="0"/>
        <v>5</v>
      </c>
      <c r="B27" s="25">
        <f t="shared" si="1"/>
        <v>43610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10"/>
    </row>
    <row r="28" spans="1:37" x14ac:dyDescent="0.25">
      <c r="A28" s="6">
        <f t="shared" si="0"/>
        <v>5</v>
      </c>
      <c r="B28" s="25">
        <f t="shared" si="1"/>
        <v>43611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10"/>
    </row>
    <row r="29" spans="1:37" x14ac:dyDescent="0.25">
      <c r="A29" s="6">
        <f t="shared" si="0"/>
        <v>5</v>
      </c>
      <c r="B29" s="25">
        <f t="shared" si="1"/>
        <v>43612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10"/>
    </row>
    <row r="30" spans="1:37" x14ac:dyDescent="0.25">
      <c r="A30" s="6">
        <f t="shared" si="0"/>
        <v>5</v>
      </c>
      <c r="B30" s="25">
        <f t="shared" si="1"/>
        <v>43613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10"/>
    </row>
    <row r="31" spans="1:37" x14ac:dyDescent="0.25">
      <c r="A31" s="6">
        <f t="shared" si="0"/>
        <v>5</v>
      </c>
      <c r="B31" s="25">
        <f>B30+1</f>
        <v>43614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10"/>
    </row>
    <row r="32" spans="1:37" x14ac:dyDescent="0.25">
      <c r="A32" s="6"/>
      <c r="B32" s="25">
        <f t="shared" si="1"/>
        <v>43615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3"/>
    </row>
    <row r="33" spans="1:37" ht="15.75" thickBot="1" x14ac:dyDescent="0.3">
      <c r="A33" s="6">
        <f t="shared" si="0"/>
        <v>5</v>
      </c>
      <c r="B33" s="25">
        <f>B32+1</f>
        <v>43616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2"/>
    </row>
    <row r="34" spans="1:37" ht="16.5" thickBot="1" x14ac:dyDescent="0.3">
      <c r="B34" s="27" t="s">
        <v>68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4"/>
    </row>
  </sheetData>
  <mergeCells count="1">
    <mergeCell ref="P1:Z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Fiche_Client</vt:lpstr>
      <vt:lpstr>Statistique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belbachir</dc:creator>
  <cp:lastModifiedBy>trea</cp:lastModifiedBy>
  <dcterms:created xsi:type="dcterms:W3CDTF">2019-03-25T17:17:51Z</dcterms:created>
  <dcterms:modified xsi:type="dcterms:W3CDTF">2019-05-15T16:32:12Z</dcterms:modified>
</cp:coreProperties>
</file>