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43CB7A6E-B42D-4E6D-8967-CD259AEF8EE5}" xr6:coauthVersionLast="36" xr6:coauthVersionMax="43" xr10:uidLastSave="{00000000-0000-0000-0000-000000000000}"/>
  <bookViews>
    <workbookView xWindow="0" yWindow="0" windowWidth="27855" windowHeight="12810" tabRatio="829" firstSheet="1" activeTab="3" xr2:uid="{FA51C70F-2D9B-4C0F-A8E1-82564BDD4479}"/>
  </bookViews>
  <sheets>
    <sheet name="2101" sheetId="25" state="hidden" r:id="rId1"/>
    <sheet name="Menu" sheetId="17" r:id="rId2"/>
    <sheet name="2018" sheetId="26" r:id="rId3"/>
    <sheet name="Feuil1" sheetId="27" r:id="rId4"/>
    <sheet name="2015" sheetId="6" r:id="rId5"/>
    <sheet name="2014" sheetId="7" r:id="rId6"/>
    <sheet name="2013" sheetId="8" r:id="rId7"/>
    <sheet name="2012" sheetId="9" r:id="rId8"/>
    <sheet name="2011" sheetId="10" r:id="rId9"/>
    <sheet name="Pays_Continent" sheetId="11" state="hidden" r:id="rId10"/>
    <sheet name="Ville_Pays" sheetId="12" state="hidden" r:id="rId11"/>
    <sheet name="Listes" sheetId="16" state="hidden" r:id="rId12"/>
  </sheets>
  <calcPr calcId="191029"/>
  <pivotCaches>
    <pivotCache cacheId="27" r:id="rId1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02" i="6" l="1"/>
  <c r="B302" i="6" s="1"/>
  <c r="C303" i="6"/>
  <c r="B303" i="6" s="1"/>
  <c r="C603" i="6"/>
  <c r="B603" i="6" s="1"/>
  <c r="C604" i="6"/>
  <c r="B604" i="6" s="1"/>
  <c r="C605" i="6"/>
  <c r="B605" i="6" s="1"/>
  <c r="C606" i="6"/>
  <c r="B606" i="6" s="1"/>
  <c r="C607" i="6"/>
  <c r="B607" i="6" s="1"/>
  <c r="C608" i="6"/>
  <c r="B608" i="6" s="1"/>
  <c r="C609" i="6"/>
  <c r="B609" i="6" s="1"/>
  <c r="C610" i="6"/>
  <c r="B610" i="6" s="1"/>
  <c r="C611" i="6"/>
  <c r="B611" i="6" s="1"/>
  <c r="C612" i="6"/>
  <c r="B612" i="6" s="1"/>
  <c r="C613" i="6"/>
  <c r="B613" i="6" s="1"/>
  <c r="C614" i="6"/>
  <c r="B614" i="6" s="1"/>
  <c r="C615" i="6"/>
  <c r="B615" i="6" s="1"/>
  <c r="C616" i="6"/>
  <c r="B616" i="6" s="1"/>
  <c r="C617" i="6"/>
  <c r="B617" i="6" s="1"/>
  <c r="C618" i="6"/>
  <c r="B618" i="6" s="1"/>
  <c r="C619" i="6"/>
  <c r="B619" i="6" s="1"/>
  <c r="C620" i="6"/>
  <c r="B620" i="6" s="1"/>
  <c r="C621" i="6"/>
  <c r="B621" i="6" s="1"/>
  <c r="C622" i="6"/>
  <c r="B622" i="6" s="1"/>
  <c r="C623" i="6"/>
  <c r="B623" i="6" s="1"/>
  <c r="C624" i="6"/>
  <c r="B624" i="6" s="1"/>
  <c r="C625" i="6"/>
  <c r="B625" i="6" s="1"/>
  <c r="C626" i="6"/>
  <c r="B626" i="6" s="1"/>
  <c r="C627" i="6"/>
  <c r="B627" i="6" s="1"/>
  <c r="C628" i="6"/>
  <c r="B628" i="6" s="1"/>
  <c r="C629" i="6"/>
  <c r="B629" i="6" s="1"/>
  <c r="C630" i="6"/>
  <c r="B630" i="6" s="1"/>
  <c r="C631" i="6"/>
  <c r="B631" i="6" s="1"/>
  <c r="C632" i="6"/>
  <c r="B632" i="6" s="1"/>
  <c r="C633" i="6"/>
  <c r="B633" i="6" s="1"/>
  <c r="C634" i="6"/>
  <c r="B634" i="6" s="1"/>
  <c r="C635" i="6"/>
  <c r="B635" i="6" s="1"/>
  <c r="C636" i="6"/>
  <c r="B636" i="6" s="1"/>
  <c r="C637" i="6"/>
  <c r="B637" i="6" s="1"/>
  <c r="C638" i="6"/>
  <c r="B638" i="6" s="1"/>
  <c r="C639" i="6"/>
  <c r="B639" i="6" s="1"/>
  <c r="C640" i="6"/>
  <c r="B640" i="6" s="1"/>
  <c r="C641" i="6"/>
  <c r="B641" i="6" s="1"/>
  <c r="C642" i="6"/>
  <c r="B642" i="6" s="1"/>
  <c r="C643" i="6"/>
  <c r="B643" i="6" s="1"/>
  <c r="C644" i="6"/>
  <c r="B644" i="6" s="1"/>
  <c r="C645" i="6"/>
  <c r="B645" i="6" s="1"/>
  <c r="C646" i="6"/>
  <c r="B646" i="6" s="1"/>
  <c r="C647" i="6"/>
  <c r="B647" i="6" s="1"/>
  <c r="C648" i="6"/>
  <c r="B648" i="6" s="1"/>
  <c r="C649" i="6"/>
  <c r="B649" i="6" s="1"/>
  <c r="C650" i="6"/>
  <c r="B650" i="6" s="1"/>
  <c r="C651" i="6"/>
  <c r="B651" i="6" s="1"/>
  <c r="C652" i="6"/>
  <c r="B652" i="6" s="1"/>
  <c r="C653" i="6"/>
  <c r="B653" i="6" s="1"/>
  <c r="C654" i="6"/>
  <c r="B654" i="6" s="1"/>
  <c r="C655" i="6"/>
  <c r="B655" i="6" s="1"/>
  <c r="C656" i="6"/>
  <c r="B656" i="6" s="1"/>
  <c r="C657" i="6"/>
  <c r="B657" i="6" s="1"/>
  <c r="C658" i="6"/>
  <c r="B658" i="6" s="1"/>
  <c r="C659" i="6"/>
  <c r="B659" i="6" s="1"/>
  <c r="C660" i="6"/>
  <c r="B660" i="6" s="1"/>
  <c r="C661" i="6"/>
  <c r="B661" i="6" s="1"/>
  <c r="C662" i="6"/>
  <c r="B662" i="6" s="1"/>
  <c r="C663" i="6"/>
  <c r="B663" i="6" s="1"/>
  <c r="C664" i="6"/>
  <c r="B664" i="6" s="1"/>
  <c r="C665" i="6"/>
  <c r="B665" i="6" s="1"/>
  <c r="C666" i="6"/>
  <c r="B666" i="6" s="1"/>
  <c r="C667" i="6"/>
  <c r="B667" i="6" s="1"/>
  <c r="C668" i="6"/>
  <c r="B668" i="6" s="1"/>
  <c r="C669" i="6"/>
  <c r="B669" i="6" s="1"/>
  <c r="C670" i="6"/>
  <c r="B670" i="6" s="1"/>
  <c r="C671" i="6"/>
  <c r="B671" i="6" s="1"/>
  <c r="C672" i="6"/>
  <c r="B672" i="6" s="1"/>
  <c r="C673" i="6"/>
  <c r="B673" i="6" s="1"/>
  <c r="C674" i="6"/>
  <c r="B674" i="6" s="1"/>
  <c r="C675" i="6"/>
  <c r="B675" i="6" s="1"/>
  <c r="C676" i="6"/>
  <c r="B676" i="6" s="1"/>
  <c r="C677" i="6"/>
  <c r="B677" i="6" s="1"/>
  <c r="C678" i="6"/>
  <c r="B678" i="6" s="1"/>
  <c r="C679" i="6"/>
  <c r="B679" i="6" s="1"/>
  <c r="C680" i="6"/>
  <c r="B680" i="6" s="1"/>
  <c r="C681" i="6"/>
  <c r="B681" i="6" s="1"/>
  <c r="C682" i="6"/>
  <c r="B682" i="6" s="1"/>
  <c r="C683" i="6"/>
  <c r="B683" i="6" s="1"/>
  <c r="C684" i="6"/>
  <c r="B684" i="6" s="1"/>
  <c r="C685" i="6"/>
  <c r="B685" i="6" s="1"/>
  <c r="C686" i="6"/>
  <c r="B686" i="6" s="1"/>
  <c r="C687" i="6"/>
  <c r="B687" i="6" s="1"/>
  <c r="C688" i="6"/>
  <c r="B688" i="6" s="1"/>
  <c r="C689" i="6"/>
  <c r="B689" i="6" s="1"/>
  <c r="C690" i="6"/>
  <c r="B690" i="6" s="1"/>
  <c r="C691" i="6"/>
  <c r="B691" i="6" s="1"/>
  <c r="C692" i="6"/>
  <c r="B692" i="6" s="1"/>
  <c r="C693" i="6"/>
  <c r="B693" i="6" s="1"/>
  <c r="C694" i="6"/>
  <c r="B694" i="6" s="1"/>
  <c r="C695" i="6"/>
  <c r="B695" i="6" s="1"/>
  <c r="C696" i="6"/>
  <c r="B696" i="6" s="1"/>
  <c r="C697" i="6"/>
  <c r="B697" i="6" s="1"/>
  <c r="C698" i="6"/>
  <c r="B698" i="6" s="1"/>
  <c r="C699" i="6"/>
  <c r="B699" i="6" s="1"/>
  <c r="C700" i="6"/>
  <c r="B700" i="6" s="1"/>
  <c r="C701" i="6"/>
  <c r="B701" i="6" s="1"/>
  <c r="C702" i="6"/>
  <c r="B702" i="6" s="1"/>
  <c r="C703" i="6"/>
  <c r="B703" i="6" s="1"/>
  <c r="C704" i="6"/>
  <c r="B704" i="6" s="1"/>
  <c r="C705" i="6"/>
  <c r="B705" i="6" s="1"/>
  <c r="C706" i="6"/>
  <c r="B706" i="6" s="1"/>
  <c r="C707" i="6"/>
  <c r="B707" i="6" s="1"/>
  <c r="C708" i="6"/>
  <c r="B708" i="6" s="1"/>
  <c r="C709" i="6"/>
  <c r="B709" i="6" s="1"/>
  <c r="C710" i="6"/>
  <c r="B710" i="6" s="1"/>
  <c r="C711" i="6"/>
  <c r="B711" i="6" s="1"/>
  <c r="C712" i="6"/>
  <c r="B712" i="6" s="1"/>
  <c r="C713" i="6"/>
  <c r="B713" i="6" s="1"/>
  <c r="C714" i="6"/>
  <c r="B714" i="6" s="1"/>
  <c r="C715" i="6"/>
  <c r="B715" i="6" s="1"/>
  <c r="C716" i="6"/>
  <c r="B716" i="6" s="1"/>
  <c r="C717" i="6"/>
  <c r="B717" i="6" s="1"/>
  <c r="C718" i="6"/>
  <c r="B718" i="6" s="1"/>
  <c r="C719" i="6"/>
  <c r="B719" i="6" s="1"/>
  <c r="C720" i="6"/>
  <c r="B720" i="6" s="1"/>
  <c r="C721" i="6"/>
  <c r="B721" i="6" s="1"/>
  <c r="C722" i="6"/>
  <c r="B722" i="6" s="1"/>
  <c r="C723" i="6"/>
  <c r="B723" i="6" s="1"/>
  <c r="C724" i="6"/>
  <c r="B724" i="6" s="1"/>
  <c r="C725" i="6"/>
  <c r="B725" i="6" s="1"/>
  <c r="C726" i="6"/>
  <c r="B726" i="6" s="1"/>
  <c r="C727" i="6"/>
  <c r="B727" i="6" s="1"/>
  <c r="C728" i="6"/>
  <c r="B728" i="6" s="1"/>
  <c r="C729" i="6"/>
  <c r="B729" i="6" s="1"/>
  <c r="C730" i="6"/>
  <c r="B730" i="6" s="1"/>
  <c r="C731" i="6"/>
  <c r="B731" i="6" s="1"/>
  <c r="C732" i="6"/>
  <c r="B732" i="6" s="1"/>
  <c r="C733" i="6"/>
  <c r="B733" i="6" s="1"/>
  <c r="C734" i="6"/>
  <c r="B734" i="6" s="1"/>
  <c r="C735" i="6"/>
  <c r="B735" i="6" s="1"/>
  <c r="C736" i="6"/>
  <c r="B736" i="6" s="1"/>
  <c r="C737" i="6"/>
  <c r="B737" i="6" s="1"/>
  <c r="C738" i="6"/>
  <c r="B738" i="6" s="1"/>
  <c r="C739" i="6"/>
  <c r="B739" i="6" s="1"/>
  <c r="C740" i="6"/>
  <c r="B740" i="6" s="1"/>
  <c r="C741" i="6"/>
  <c r="B741" i="6" s="1"/>
  <c r="C742" i="6"/>
  <c r="B742" i="6" s="1"/>
  <c r="C743" i="6"/>
  <c r="B743" i="6" s="1"/>
  <c r="C744" i="6"/>
  <c r="B744" i="6" s="1"/>
  <c r="C745" i="6"/>
  <c r="B745" i="6" s="1"/>
  <c r="C746" i="6"/>
  <c r="B746" i="6" s="1"/>
  <c r="C747" i="6"/>
  <c r="B747" i="6" s="1"/>
  <c r="C748" i="6"/>
  <c r="B748" i="6" s="1"/>
  <c r="C749" i="6"/>
  <c r="B749" i="6" s="1"/>
  <c r="C750" i="6"/>
  <c r="B750" i="6" s="1"/>
  <c r="C751" i="6"/>
  <c r="B751" i="6" s="1"/>
  <c r="C752" i="6"/>
  <c r="B752" i="6" s="1"/>
  <c r="C753" i="6"/>
  <c r="B753" i="6" s="1"/>
  <c r="C754" i="6"/>
  <c r="B754" i="6" s="1"/>
  <c r="C755" i="6"/>
  <c r="B755" i="6" s="1"/>
  <c r="C756" i="6"/>
  <c r="B756" i="6" s="1"/>
  <c r="C757" i="6"/>
  <c r="B757" i="6" s="1"/>
  <c r="C758" i="6"/>
  <c r="B758" i="6" s="1"/>
  <c r="C759" i="6"/>
  <c r="B759" i="6" s="1"/>
  <c r="C760" i="6"/>
  <c r="B760" i="6" s="1"/>
  <c r="C761" i="6"/>
  <c r="B761" i="6" s="1"/>
  <c r="C762" i="6"/>
  <c r="B762" i="6" s="1"/>
  <c r="C763" i="6"/>
  <c r="B763" i="6" s="1"/>
  <c r="C764" i="6"/>
  <c r="B764" i="6" s="1"/>
  <c r="C765" i="6"/>
  <c r="B765" i="6" s="1"/>
  <c r="C766" i="6"/>
  <c r="B766" i="6" s="1"/>
  <c r="C767" i="6"/>
  <c r="B767" i="6" s="1"/>
  <c r="C768" i="6"/>
  <c r="B768" i="6" s="1"/>
  <c r="C769" i="6"/>
  <c r="B769" i="6" s="1"/>
  <c r="C770" i="6"/>
  <c r="B770" i="6" s="1"/>
  <c r="C771" i="6"/>
  <c r="B771" i="6" s="1"/>
  <c r="C772" i="6"/>
  <c r="B772" i="6" s="1"/>
  <c r="C773" i="6"/>
  <c r="B773" i="6" s="1"/>
  <c r="C774" i="6"/>
  <c r="B774" i="6" s="1"/>
  <c r="C775" i="6"/>
  <c r="B775" i="6" s="1"/>
  <c r="C776" i="6"/>
  <c r="B776" i="6" s="1"/>
  <c r="C777" i="6"/>
  <c r="B777" i="6" s="1"/>
  <c r="C778" i="6"/>
  <c r="B778" i="6" s="1"/>
  <c r="C779" i="6"/>
  <c r="B779" i="6" s="1"/>
  <c r="C780" i="6"/>
  <c r="B780" i="6" s="1"/>
  <c r="C781" i="6"/>
  <c r="B781" i="6" s="1"/>
  <c r="C782" i="6"/>
  <c r="B782" i="6" s="1"/>
  <c r="C783" i="6"/>
  <c r="B783" i="6" s="1"/>
  <c r="C784" i="6"/>
  <c r="B784" i="6" s="1"/>
  <c r="C785" i="6"/>
  <c r="B785" i="6" s="1"/>
  <c r="C786" i="6"/>
  <c r="B786" i="6" s="1"/>
  <c r="C787" i="6"/>
  <c r="B787" i="6" s="1"/>
  <c r="C788" i="6"/>
  <c r="B788" i="6" s="1"/>
  <c r="C789" i="6"/>
  <c r="B789" i="6" s="1"/>
  <c r="C790" i="6"/>
  <c r="B790" i="6" s="1"/>
  <c r="C791" i="6"/>
  <c r="B791" i="6" s="1"/>
  <c r="C792" i="6"/>
  <c r="B792" i="6" s="1"/>
  <c r="C793" i="6"/>
  <c r="B793" i="6" s="1"/>
  <c r="C794" i="6"/>
  <c r="B794" i="6" s="1"/>
  <c r="C795" i="6"/>
  <c r="B795" i="6" s="1"/>
  <c r="C796" i="6"/>
  <c r="B796" i="6" s="1"/>
  <c r="C797" i="6"/>
  <c r="B797" i="6" s="1"/>
  <c r="C798" i="6"/>
  <c r="B798" i="6" s="1"/>
  <c r="C799" i="6"/>
  <c r="B799" i="6" s="1"/>
  <c r="C800" i="6"/>
  <c r="B800" i="6" s="1"/>
  <c r="C801" i="6"/>
  <c r="B801" i="6" s="1"/>
  <c r="C802" i="6"/>
  <c r="B802" i="6" s="1"/>
  <c r="C803" i="6"/>
  <c r="B803" i="6" s="1"/>
  <c r="C804" i="6"/>
  <c r="B804" i="6" s="1"/>
  <c r="C805" i="6"/>
  <c r="B805" i="6" s="1"/>
  <c r="C806" i="6"/>
  <c r="B806" i="6" s="1"/>
  <c r="C807" i="6"/>
  <c r="B807" i="6" s="1"/>
  <c r="C808" i="6"/>
  <c r="B808" i="6" s="1"/>
  <c r="C809" i="6"/>
  <c r="B809" i="6" s="1"/>
  <c r="C810" i="6"/>
  <c r="B810" i="6" s="1"/>
  <c r="C811" i="6"/>
  <c r="B811" i="6" s="1"/>
  <c r="C812" i="6"/>
  <c r="B812" i="6" s="1"/>
  <c r="C813" i="6"/>
  <c r="B813" i="6" s="1"/>
  <c r="C814" i="6"/>
  <c r="B814" i="6" s="1"/>
  <c r="C815" i="6"/>
  <c r="B815" i="6" s="1"/>
  <c r="C816" i="6"/>
  <c r="B816" i="6" s="1"/>
  <c r="C817" i="6"/>
  <c r="B817" i="6" s="1"/>
  <c r="C818" i="6"/>
  <c r="B818" i="6" s="1"/>
  <c r="C819" i="6"/>
  <c r="B819" i="6" s="1"/>
  <c r="C820" i="6"/>
  <c r="B820" i="6" s="1"/>
  <c r="C821" i="6"/>
  <c r="B821" i="6" s="1"/>
  <c r="C822" i="6"/>
  <c r="B822" i="6" s="1"/>
  <c r="C823" i="6"/>
  <c r="B823" i="6" s="1"/>
  <c r="C824" i="6"/>
  <c r="B824" i="6" s="1"/>
  <c r="C825" i="6"/>
  <c r="B825" i="6" s="1"/>
  <c r="C826" i="6"/>
  <c r="B826" i="6" s="1"/>
  <c r="C827" i="6"/>
  <c r="B827" i="6" s="1"/>
  <c r="C828" i="6"/>
  <c r="B828" i="6" s="1"/>
  <c r="C829" i="6"/>
  <c r="B829" i="6" s="1"/>
  <c r="C830" i="6"/>
  <c r="B830" i="6" s="1"/>
  <c r="C831" i="6"/>
  <c r="B831" i="6" s="1"/>
  <c r="C832" i="6"/>
  <c r="B832" i="6" s="1"/>
  <c r="C833" i="6"/>
  <c r="B833" i="6" s="1"/>
  <c r="C834" i="6"/>
  <c r="B834" i="6" s="1"/>
  <c r="C835" i="6"/>
  <c r="B835" i="6" s="1"/>
  <c r="C836" i="6"/>
  <c r="B836" i="6" s="1"/>
  <c r="C837" i="6"/>
  <c r="B837" i="6" s="1"/>
  <c r="C838" i="6"/>
  <c r="B838" i="6" s="1"/>
  <c r="C839" i="6"/>
  <c r="B839" i="6" s="1"/>
  <c r="C840" i="6"/>
  <c r="B840" i="6" s="1"/>
  <c r="C841" i="6"/>
  <c r="B841" i="6" s="1"/>
  <c r="C842" i="6"/>
  <c r="B842" i="6" s="1"/>
  <c r="C843" i="6"/>
  <c r="B843" i="6" s="1"/>
  <c r="C844" i="6"/>
  <c r="B844" i="6" s="1"/>
  <c r="C845" i="6"/>
  <c r="B845" i="6" s="1"/>
  <c r="C846" i="6"/>
  <c r="B846" i="6" s="1"/>
  <c r="C847" i="6"/>
  <c r="B847" i="6" s="1"/>
  <c r="C848" i="6"/>
  <c r="B848" i="6" s="1"/>
  <c r="C849" i="6"/>
  <c r="B849" i="6" s="1"/>
  <c r="C850" i="6"/>
  <c r="B850" i="6" s="1"/>
  <c r="C851" i="6"/>
  <c r="B851" i="6" s="1"/>
  <c r="C852" i="6"/>
  <c r="B852" i="6" s="1"/>
  <c r="C853" i="6"/>
  <c r="B853" i="6" s="1"/>
  <c r="C854" i="6"/>
  <c r="B854" i="6" s="1"/>
  <c r="C855" i="6"/>
  <c r="B855" i="6" s="1"/>
  <c r="C856" i="6"/>
  <c r="B856" i="6" s="1"/>
  <c r="C857" i="6"/>
  <c r="B857" i="6" s="1"/>
  <c r="C858" i="6"/>
  <c r="B858" i="6" s="1"/>
  <c r="C859" i="6"/>
  <c r="B859" i="6" s="1"/>
  <c r="C860" i="6"/>
  <c r="B860" i="6" s="1"/>
  <c r="C861" i="6"/>
  <c r="B861" i="6" s="1"/>
  <c r="C862" i="6"/>
  <c r="B862" i="6" s="1"/>
  <c r="C863" i="6"/>
  <c r="B863" i="6" s="1"/>
  <c r="C864" i="6"/>
  <c r="B864" i="6" s="1"/>
  <c r="C865" i="6"/>
  <c r="B865" i="6" s="1"/>
  <c r="C866" i="6"/>
  <c r="B866" i="6" s="1"/>
  <c r="C867" i="6"/>
  <c r="B867" i="6" s="1"/>
  <c r="C868" i="6"/>
  <c r="B868" i="6" s="1"/>
  <c r="C869" i="6"/>
  <c r="B869" i="6" s="1"/>
  <c r="C870" i="6"/>
  <c r="B870" i="6" s="1"/>
  <c r="C871" i="6"/>
  <c r="B871" i="6" s="1"/>
  <c r="C872" i="6"/>
  <c r="B872" i="6" s="1"/>
  <c r="C873" i="6"/>
  <c r="B873" i="6" s="1"/>
  <c r="C874" i="6"/>
  <c r="B874" i="6" s="1"/>
  <c r="C875" i="6"/>
  <c r="B875" i="6" s="1"/>
  <c r="C876" i="6"/>
  <c r="B876" i="6" s="1"/>
  <c r="C877" i="6"/>
  <c r="B877" i="6" s="1"/>
  <c r="C878" i="6"/>
  <c r="B878" i="6" s="1"/>
  <c r="C879" i="6"/>
  <c r="B879" i="6" s="1"/>
  <c r="C880" i="6"/>
  <c r="B880" i="6" s="1"/>
  <c r="C881" i="6"/>
  <c r="B881" i="6" s="1"/>
  <c r="C882" i="6"/>
  <c r="B882" i="6" s="1"/>
  <c r="C883" i="6"/>
  <c r="B883" i="6" s="1"/>
  <c r="C884" i="6"/>
  <c r="B884" i="6" s="1"/>
  <c r="C885" i="6"/>
  <c r="B885" i="6" s="1"/>
  <c r="C886" i="6"/>
  <c r="B886" i="6" s="1"/>
  <c r="C887" i="6"/>
  <c r="B887" i="6" s="1"/>
  <c r="C888" i="6"/>
  <c r="B888" i="6" s="1"/>
  <c r="C889" i="6"/>
  <c r="B889" i="6" s="1"/>
  <c r="C890" i="6"/>
  <c r="B890" i="6" s="1"/>
  <c r="C891" i="6"/>
  <c r="B891" i="6" s="1"/>
  <c r="C892" i="6"/>
  <c r="B892" i="6" s="1"/>
  <c r="C893" i="6"/>
  <c r="B893" i="6" s="1"/>
  <c r="C894" i="6"/>
  <c r="B894" i="6" s="1"/>
  <c r="C895" i="6"/>
  <c r="B895" i="6" s="1"/>
  <c r="C896" i="6"/>
  <c r="B896" i="6" s="1"/>
  <c r="C897" i="6"/>
  <c r="B897" i="6" s="1"/>
  <c r="C898" i="6"/>
  <c r="B898" i="6" s="1"/>
  <c r="C899" i="6"/>
  <c r="B899" i="6" s="1"/>
  <c r="C900" i="6"/>
  <c r="B900" i="6" s="1"/>
  <c r="C901" i="6"/>
  <c r="B901" i="6" s="1"/>
  <c r="C902" i="6"/>
  <c r="B902" i="6" s="1"/>
  <c r="C903" i="6"/>
  <c r="B903" i="6" s="1"/>
  <c r="C904" i="6"/>
  <c r="B904" i="6" s="1"/>
  <c r="C905" i="6"/>
  <c r="B905" i="6" s="1"/>
  <c r="C906" i="6"/>
  <c r="B906" i="6" s="1"/>
  <c r="C907" i="6"/>
  <c r="B907" i="6" s="1"/>
  <c r="C908" i="6"/>
  <c r="B908" i="6" s="1"/>
  <c r="C909" i="6"/>
  <c r="B909" i="6" s="1"/>
  <c r="C910" i="6"/>
  <c r="B910" i="6" s="1"/>
  <c r="C911" i="6"/>
  <c r="B911" i="6" s="1"/>
  <c r="C912" i="6"/>
  <c r="B912" i="6" s="1"/>
  <c r="C913" i="6"/>
  <c r="B913" i="6" s="1"/>
  <c r="C914" i="6"/>
  <c r="B914" i="6" s="1"/>
  <c r="C915" i="6"/>
  <c r="B915" i="6" s="1"/>
  <c r="C916" i="6"/>
  <c r="B916" i="6" s="1"/>
  <c r="C917" i="6"/>
  <c r="B917" i="6" s="1"/>
  <c r="C918" i="6"/>
  <c r="B918" i="6" s="1"/>
  <c r="C919" i="6"/>
  <c r="B919" i="6" s="1"/>
  <c r="C920" i="6"/>
  <c r="B920" i="6" s="1"/>
  <c r="C921" i="6"/>
  <c r="B921" i="6" s="1"/>
  <c r="C922" i="6"/>
  <c r="B922" i="6" s="1"/>
  <c r="C923" i="6"/>
  <c r="B923" i="6" s="1"/>
  <c r="C924" i="6"/>
  <c r="B924" i="6" s="1"/>
  <c r="C925" i="6"/>
  <c r="B925" i="6" s="1"/>
  <c r="C926" i="6"/>
  <c r="B926" i="6" s="1"/>
  <c r="C927" i="6"/>
  <c r="B927" i="6" s="1"/>
  <c r="C928" i="6"/>
  <c r="B928" i="6" s="1"/>
  <c r="C929" i="6"/>
  <c r="B929" i="6" s="1"/>
  <c r="C930" i="6"/>
  <c r="B930" i="6" s="1"/>
  <c r="C931" i="6"/>
  <c r="B931" i="6" s="1"/>
  <c r="C932" i="6"/>
  <c r="B932" i="6" s="1"/>
  <c r="C933" i="6"/>
  <c r="B933" i="6" s="1"/>
  <c r="C934" i="6"/>
  <c r="B934" i="6" s="1"/>
  <c r="C935" i="6"/>
  <c r="B935" i="6" s="1"/>
  <c r="C936" i="6"/>
  <c r="B936" i="6" s="1"/>
  <c r="C937" i="6"/>
  <c r="B937" i="6" s="1"/>
  <c r="C938" i="6"/>
  <c r="B938" i="6" s="1"/>
  <c r="C939" i="6"/>
  <c r="B939" i="6" s="1"/>
  <c r="C940" i="6"/>
  <c r="B940" i="6" s="1"/>
  <c r="C941" i="6"/>
  <c r="B941" i="6" s="1"/>
  <c r="C942" i="6"/>
  <c r="B942" i="6" s="1"/>
  <c r="C943" i="6"/>
  <c r="B943" i="6" s="1"/>
  <c r="C944" i="6"/>
  <c r="B944" i="6" s="1"/>
  <c r="C945" i="6"/>
  <c r="B945" i="6" s="1"/>
  <c r="C946" i="6"/>
  <c r="B946" i="6" s="1"/>
  <c r="C947" i="6"/>
  <c r="B947" i="6" s="1"/>
  <c r="C948" i="6"/>
  <c r="B948" i="6" s="1"/>
  <c r="C949" i="6"/>
  <c r="B949" i="6" s="1"/>
  <c r="C950" i="6"/>
  <c r="B950" i="6" s="1"/>
  <c r="C951" i="6"/>
  <c r="B951" i="6" s="1"/>
  <c r="C952" i="6"/>
  <c r="B952" i="6" s="1"/>
  <c r="C953" i="6"/>
  <c r="B953" i="6" s="1"/>
  <c r="C954" i="6"/>
  <c r="B954" i="6" s="1"/>
  <c r="C955" i="6"/>
  <c r="B955" i="6" s="1"/>
  <c r="C956" i="6"/>
  <c r="B956" i="6" s="1"/>
  <c r="C957" i="6"/>
  <c r="B957" i="6" s="1"/>
  <c r="C958" i="6"/>
  <c r="B958" i="6" s="1"/>
  <c r="C959" i="6"/>
  <c r="B959" i="6" s="1"/>
  <c r="C960" i="6"/>
  <c r="B960" i="6" s="1"/>
  <c r="C961" i="6"/>
  <c r="B961" i="6" s="1"/>
  <c r="C962" i="6"/>
  <c r="B962" i="6" s="1"/>
  <c r="C963" i="6"/>
  <c r="B963" i="6" s="1"/>
  <c r="C964" i="6"/>
  <c r="B964" i="6" s="1"/>
  <c r="C965" i="6"/>
  <c r="B965" i="6" s="1"/>
  <c r="C966" i="6"/>
  <c r="B966" i="6" s="1"/>
  <c r="C967" i="6"/>
  <c r="B967" i="6" s="1"/>
  <c r="C968" i="6"/>
  <c r="B968" i="6" s="1"/>
  <c r="C969" i="6"/>
  <c r="B969" i="6" s="1"/>
  <c r="C970" i="6"/>
  <c r="B970" i="6" s="1"/>
  <c r="C971" i="6"/>
  <c r="B971" i="6" s="1"/>
  <c r="C972" i="6"/>
  <c r="B972" i="6" s="1"/>
  <c r="C973" i="6"/>
  <c r="B973" i="6" s="1"/>
  <c r="C974" i="6"/>
  <c r="B974" i="6" s="1"/>
  <c r="C975" i="6"/>
  <c r="B975" i="6" s="1"/>
  <c r="C976" i="6"/>
  <c r="B976" i="6" s="1"/>
  <c r="C977" i="6"/>
  <c r="B977" i="6" s="1"/>
  <c r="C978" i="6"/>
  <c r="B978" i="6" s="1"/>
  <c r="C979" i="6"/>
  <c r="B979" i="6" s="1"/>
  <c r="C980" i="6"/>
  <c r="B980" i="6" s="1"/>
  <c r="C981" i="6"/>
  <c r="B981" i="6" s="1"/>
  <c r="C982" i="6"/>
  <c r="B982" i="6" s="1"/>
  <c r="C983" i="6"/>
  <c r="B983" i="6" s="1"/>
  <c r="C984" i="6"/>
  <c r="B984" i="6" s="1"/>
  <c r="C985" i="6"/>
  <c r="B985" i="6" s="1"/>
  <c r="C986" i="6"/>
  <c r="B986" i="6" s="1"/>
  <c r="C987" i="6"/>
  <c r="B987" i="6" s="1"/>
  <c r="C988" i="6"/>
  <c r="B988" i="6" s="1"/>
  <c r="C989" i="6"/>
  <c r="B989" i="6" s="1"/>
  <c r="C990" i="6"/>
  <c r="B990" i="6" s="1"/>
  <c r="C991" i="6"/>
  <c r="B991" i="6" s="1"/>
  <c r="C992" i="6"/>
  <c r="B992" i="6" s="1"/>
  <c r="C993" i="6"/>
  <c r="B993" i="6" s="1"/>
  <c r="C994" i="6"/>
  <c r="B994" i="6" s="1"/>
  <c r="C995" i="6"/>
  <c r="B995" i="6" s="1"/>
  <c r="C996" i="6"/>
  <c r="B996" i="6" s="1"/>
  <c r="C997" i="6"/>
  <c r="B997" i="6" s="1"/>
  <c r="C998" i="6"/>
  <c r="B998" i="6" s="1"/>
  <c r="C999" i="6"/>
  <c r="B999" i="6" s="1"/>
  <c r="C1000" i="6"/>
  <c r="B1000" i="6" s="1"/>
  <c r="B305" i="6"/>
  <c r="C305" i="6"/>
  <c r="D305" i="6"/>
  <c r="E305" i="6"/>
  <c r="F305" i="6"/>
  <c r="G305" i="6"/>
  <c r="H305" i="6"/>
  <c r="I305" i="6"/>
  <c r="J305" i="6"/>
  <c r="K305" i="6"/>
  <c r="L305" i="6"/>
  <c r="B306" i="6"/>
  <c r="C306" i="6"/>
  <c r="D306" i="6"/>
  <c r="E306" i="6"/>
  <c r="F306" i="6"/>
  <c r="G306" i="6"/>
  <c r="H306" i="6"/>
  <c r="I306" i="6"/>
  <c r="J306" i="6"/>
  <c r="K306" i="6"/>
  <c r="L306" i="6"/>
  <c r="B307" i="6"/>
  <c r="C307" i="6"/>
  <c r="D307" i="6"/>
  <c r="E307" i="6"/>
  <c r="F307" i="6"/>
  <c r="G307" i="6"/>
  <c r="H307" i="6"/>
  <c r="I307" i="6"/>
  <c r="J307" i="6"/>
  <c r="K307" i="6"/>
  <c r="L307" i="6"/>
  <c r="B308" i="6"/>
  <c r="C308" i="6"/>
  <c r="D308" i="6"/>
  <c r="E308" i="6"/>
  <c r="F308" i="6"/>
  <c r="G308" i="6"/>
  <c r="H308" i="6"/>
  <c r="I308" i="6"/>
  <c r="J308" i="6"/>
  <c r="K308" i="6"/>
  <c r="L308" i="6"/>
  <c r="B309" i="6"/>
  <c r="C309" i="6"/>
  <c r="D309" i="6"/>
  <c r="E309" i="6"/>
  <c r="F309" i="6"/>
  <c r="G309" i="6"/>
  <c r="H309" i="6"/>
  <c r="I309" i="6"/>
  <c r="J309" i="6"/>
  <c r="K309" i="6"/>
  <c r="L309" i="6"/>
  <c r="B310" i="6"/>
  <c r="C310" i="6"/>
  <c r="D310" i="6"/>
  <c r="E310" i="6"/>
  <c r="F310" i="6"/>
  <c r="G310" i="6"/>
  <c r="H310" i="6"/>
  <c r="I310" i="6"/>
  <c r="J310" i="6"/>
  <c r="K310" i="6"/>
  <c r="L310" i="6"/>
  <c r="B311" i="6"/>
  <c r="C311" i="6"/>
  <c r="D311" i="6"/>
  <c r="E311" i="6"/>
  <c r="F311" i="6"/>
  <c r="G311" i="6"/>
  <c r="H311" i="6"/>
  <c r="I311" i="6"/>
  <c r="J311" i="6"/>
  <c r="K311" i="6"/>
  <c r="L311" i="6"/>
  <c r="B312" i="6"/>
  <c r="C312" i="6"/>
  <c r="D312" i="6"/>
  <c r="E312" i="6"/>
  <c r="F312" i="6"/>
  <c r="G312" i="6"/>
  <c r="H312" i="6"/>
  <c r="I312" i="6"/>
  <c r="J312" i="6"/>
  <c r="K312" i="6"/>
  <c r="L312" i="6"/>
  <c r="B313" i="6"/>
  <c r="C313" i="6"/>
  <c r="D313" i="6"/>
  <c r="E313" i="6"/>
  <c r="F313" i="6"/>
  <c r="G313" i="6"/>
  <c r="H313" i="6"/>
  <c r="I313" i="6"/>
  <c r="J313" i="6"/>
  <c r="K313" i="6"/>
  <c r="L313" i="6"/>
  <c r="B314" i="6"/>
  <c r="C314" i="6"/>
  <c r="D314" i="6"/>
  <c r="E314" i="6"/>
  <c r="F314" i="6"/>
  <c r="G314" i="6"/>
  <c r="H314" i="6"/>
  <c r="I314" i="6"/>
  <c r="J314" i="6"/>
  <c r="K314" i="6"/>
  <c r="L314" i="6"/>
  <c r="B315" i="6"/>
  <c r="C315" i="6"/>
  <c r="D315" i="6"/>
  <c r="E315" i="6"/>
  <c r="F315" i="6"/>
  <c r="G315" i="6"/>
  <c r="H315" i="6"/>
  <c r="I315" i="6"/>
  <c r="J315" i="6"/>
  <c r="K315" i="6"/>
  <c r="L315" i="6"/>
  <c r="B316" i="6"/>
  <c r="C316" i="6"/>
  <c r="D316" i="6"/>
  <c r="E316" i="6"/>
  <c r="F316" i="6"/>
  <c r="G316" i="6"/>
  <c r="H316" i="6"/>
  <c r="I316" i="6"/>
  <c r="J316" i="6"/>
  <c r="K316" i="6"/>
  <c r="L316" i="6"/>
  <c r="B317" i="6"/>
  <c r="C317" i="6"/>
  <c r="D317" i="6"/>
  <c r="E317" i="6"/>
  <c r="F317" i="6"/>
  <c r="G317" i="6"/>
  <c r="H317" i="6"/>
  <c r="I317" i="6"/>
  <c r="J317" i="6"/>
  <c r="K317" i="6"/>
  <c r="L317" i="6"/>
  <c r="B318" i="6"/>
  <c r="C318" i="6"/>
  <c r="D318" i="6"/>
  <c r="E318" i="6"/>
  <c r="F318" i="6"/>
  <c r="G318" i="6"/>
  <c r="H318" i="6"/>
  <c r="I318" i="6"/>
  <c r="J318" i="6"/>
  <c r="K318" i="6"/>
  <c r="L318" i="6"/>
  <c r="B319" i="6"/>
  <c r="C319" i="6"/>
  <c r="D319" i="6"/>
  <c r="E319" i="6"/>
  <c r="F319" i="6"/>
  <c r="G319" i="6"/>
  <c r="H319" i="6"/>
  <c r="I319" i="6"/>
  <c r="J319" i="6"/>
  <c r="K319" i="6"/>
  <c r="L319" i="6"/>
  <c r="B320" i="6"/>
  <c r="C320" i="6"/>
  <c r="D320" i="6"/>
  <c r="E320" i="6"/>
  <c r="F320" i="6"/>
  <c r="G320" i="6"/>
  <c r="H320" i="6"/>
  <c r="I320" i="6"/>
  <c r="J320" i="6"/>
  <c r="K320" i="6"/>
  <c r="L320" i="6"/>
  <c r="B321" i="6"/>
  <c r="C321" i="6"/>
  <c r="D321" i="6"/>
  <c r="E321" i="6"/>
  <c r="F321" i="6"/>
  <c r="G321" i="6"/>
  <c r="H321" i="6"/>
  <c r="I321" i="6"/>
  <c r="J321" i="6"/>
  <c r="K321" i="6"/>
  <c r="L321" i="6"/>
  <c r="B322" i="6"/>
  <c r="C322" i="6"/>
  <c r="D322" i="6"/>
  <c r="E322" i="6"/>
  <c r="F322" i="6"/>
  <c r="G322" i="6"/>
  <c r="H322" i="6"/>
  <c r="I322" i="6"/>
  <c r="J322" i="6"/>
  <c r="K322" i="6"/>
  <c r="L322" i="6"/>
  <c r="B323" i="6"/>
  <c r="C323" i="6"/>
  <c r="D323" i="6"/>
  <c r="E323" i="6"/>
  <c r="F323" i="6"/>
  <c r="G323" i="6"/>
  <c r="H323" i="6"/>
  <c r="I323" i="6"/>
  <c r="J323" i="6"/>
  <c r="K323" i="6"/>
  <c r="L323" i="6"/>
  <c r="B324" i="6"/>
  <c r="C324" i="6"/>
  <c r="D324" i="6"/>
  <c r="E324" i="6"/>
  <c r="F324" i="6"/>
  <c r="G324" i="6"/>
  <c r="H324" i="6"/>
  <c r="I324" i="6"/>
  <c r="J324" i="6"/>
  <c r="K324" i="6"/>
  <c r="L324" i="6"/>
  <c r="B325" i="6"/>
  <c r="C325" i="6"/>
  <c r="D325" i="6"/>
  <c r="E325" i="6"/>
  <c r="F325" i="6"/>
  <c r="G325" i="6"/>
  <c r="H325" i="6"/>
  <c r="I325" i="6"/>
  <c r="J325" i="6"/>
  <c r="K325" i="6"/>
  <c r="L325" i="6"/>
  <c r="B326" i="6"/>
  <c r="C326" i="6"/>
  <c r="D326" i="6"/>
  <c r="E326" i="6"/>
  <c r="F326" i="6"/>
  <c r="G326" i="6"/>
  <c r="H326" i="6"/>
  <c r="I326" i="6"/>
  <c r="J326" i="6"/>
  <c r="K326" i="6"/>
  <c r="L326" i="6"/>
  <c r="B327" i="6"/>
  <c r="C327" i="6"/>
  <c r="D327" i="6"/>
  <c r="E327" i="6"/>
  <c r="F327" i="6"/>
  <c r="G327" i="6"/>
  <c r="H327" i="6"/>
  <c r="I327" i="6"/>
  <c r="J327" i="6"/>
  <c r="K327" i="6"/>
  <c r="L327" i="6"/>
  <c r="B328" i="6"/>
  <c r="C328" i="6"/>
  <c r="D328" i="6"/>
  <c r="E328" i="6"/>
  <c r="F328" i="6"/>
  <c r="G328" i="6"/>
  <c r="H328" i="6"/>
  <c r="I328" i="6"/>
  <c r="J328" i="6"/>
  <c r="K328" i="6"/>
  <c r="L328" i="6"/>
  <c r="B329" i="6"/>
  <c r="C329" i="6"/>
  <c r="D329" i="6"/>
  <c r="E329" i="6"/>
  <c r="F329" i="6"/>
  <c r="G329" i="6"/>
  <c r="H329" i="6"/>
  <c r="I329" i="6"/>
  <c r="J329" i="6"/>
  <c r="K329" i="6"/>
  <c r="L329" i="6"/>
  <c r="B330" i="6"/>
  <c r="C330" i="6"/>
  <c r="D330" i="6"/>
  <c r="E330" i="6"/>
  <c r="F330" i="6"/>
  <c r="G330" i="6"/>
  <c r="H330" i="6"/>
  <c r="I330" i="6"/>
  <c r="J330" i="6"/>
  <c r="K330" i="6"/>
  <c r="L330" i="6"/>
  <c r="B331" i="6"/>
  <c r="C331" i="6"/>
  <c r="D331" i="6"/>
  <c r="E331" i="6"/>
  <c r="F331" i="6"/>
  <c r="G331" i="6"/>
  <c r="H331" i="6"/>
  <c r="I331" i="6"/>
  <c r="J331" i="6"/>
  <c r="K331" i="6"/>
  <c r="L331" i="6"/>
  <c r="B332" i="6"/>
  <c r="C332" i="6"/>
  <c r="D332" i="6"/>
  <c r="E332" i="6"/>
  <c r="F332" i="6"/>
  <c r="G332" i="6"/>
  <c r="H332" i="6"/>
  <c r="I332" i="6"/>
  <c r="J332" i="6"/>
  <c r="K332" i="6"/>
  <c r="L332" i="6"/>
  <c r="B333" i="6"/>
  <c r="C333" i="6"/>
  <c r="D333" i="6"/>
  <c r="E333" i="6"/>
  <c r="F333" i="6"/>
  <c r="G333" i="6"/>
  <c r="H333" i="6"/>
  <c r="I333" i="6"/>
  <c r="J333" i="6"/>
  <c r="K333" i="6"/>
  <c r="L333" i="6"/>
  <c r="B334" i="6"/>
  <c r="C334" i="6"/>
  <c r="D334" i="6"/>
  <c r="E334" i="6"/>
  <c r="F334" i="6"/>
  <c r="G334" i="6"/>
  <c r="H334" i="6"/>
  <c r="I334" i="6"/>
  <c r="J334" i="6"/>
  <c r="K334" i="6"/>
  <c r="L334" i="6"/>
  <c r="B335" i="6"/>
  <c r="C335" i="6"/>
  <c r="D335" i="6"/>
  <c r="E335" i="6"/>
  <c r="F335" i="6"/>
  <c r="G335" i="6"/>
  <c r="H335" i="6"/>
  <c r="I335" i="6"/>
  <c r="J335" i="6"/>
  <c r="K335" i="6"/>
  <c r="L335" i="6"/>
  <c r="B336" i="6"/>
  <c r="C336" i="6"/>
  <c r="D336" i="6"/>
  <c r="E336" i="6"/>
  <c r="F336" i="6"/>
  <c r="G336" i="6"/>
  <c r="H336" i="6"/>
  <c r="I336" i="6"/>
  <c r="J336" i="6"/>
  <c r="K336" i="6"/>
  <c r="L336" i="6"/>
  <c r="B337" i="6"/>
  <c r="C337" i="6"/>
  <c r="D337" i="6"/>
  <c r="E337" i="6"/>
  <c r="F337" i="6"/>
  <c r="G337" i="6"/>
  <c r="H337" i="6"/>
  <c r="I337" i="6"/>
  <c r="J337" i="6"/>
  <c r="K337" i="6"/>
  <c r="L337" i="6"/>
  <c r="B338" i="6"/>
  <c r="C338" i="6"/>
  <c r="D338" i="6"/>
  <c r="E338" i="6"/>
  <c r="F338" i="6"/>
  <c r="G338" i="6"/>
  <c r="H338" i="6"/>
  <c r="I338" i="6"/>
  <c r="J338" i="6"/>
  <c r="K338" i="6"/>
  <c r="L338" i="6"/>
  <c r="B339" i="6"/>
  <c r="C339" i="6"/>
  <c r="D339" i="6"/>
  <c r="E339" i="6"/>
  <c r="F339" i="6"/>
  <c r="G339" i="6"/>
  <c r="H339" i="6"/>
  <c r="I339" i="6"/>
  <c r="J339" i="6"/>
  <c r="K339" i="6"/>
  <c r="L339" i="6"/>
  <c r="B340" i="6"/>
  <c r="C340" i="6"/>
  <c r="D340" i="6"/>
  <c r="E340" i="6"/>
  <c r="F340" i="6"/>
  <c r="G340" i="6"/>
  <c r="H340" i="6"/>
  <c r="I340" i="6"/>
  <c r="J340" i="6"/>
  <c r="K340" i="6"/>
  <c r="L340" i="6"/>
  <c r="B341" i="6"/>
  <c r="C341" i="6"/>
  <c r="D341" i="6"/>
  <c r="E341" i="6"/>
  <c r="F341" i="6"/>
  <c r="G341" i="6"/>
  <c r="H341" i="6"/>
  <c r="I341" i="6"/>
  <c r="J341" i="6"/>
  <c r="K341" i="6"/>
  <c r="L341" i="6"/>
  <c r="B342" i="6"/>
  <c r="C342" i="6"/>
  <c r="D342" i="6"/>
  <c r="E342" i="6"/>
  <c r="F342" i="6"/>
  <c r="G342" i="6"/>
  <c r="H342" i="6"/>
  <c r="I342" i="6"/>
  <c r="J342" i="6"/>
  <c r="K342" i="6"/>
  <c r="L342" i="6"/>
  <c r="B343" i="6"/>
  <c r="C343" i="6"/>
  <c r="D343" i="6"/>
  <c r="E343" i="6"/>
  <c r="F343" i="6"/>
  <c r="G343" i="6"/>
  <c r="H343" i="6"/>
  <c r="I343" i="6"/>
  <c r="J343" i="6"/>
  <c r="K343" i="6"/>
  <c r="L343" i="6"/>
  <c r="B344" i="6"/>
  <c r="C344" i="6"/>
  <c r="D344" i="6"/>
  <c r="E344" i="6"/>
  <c r="F344" i="6"/>
  <c r="G344" i="6"/>
  <c r="H344" i="6"/>
  <c r="I344" i="6"/>
  <c r="J344" i="6"/>
  <c r="K344" i="6"/>
  <c r="L344" i="6"/>
  <c r="B345" i="6"/>
  <c r="C345" i="6"/>
  <c r="D345" i="6"/>
  <c r="E345" i="6"/>
  <c r="F345" i="6"/>
  <c r="G345" i="6"/>
  <c r="H345" i="6"/>
  <c r="I345" i="6"/>
  <c r="J345" i="6"/>
  <c r="K345" i="6"/>
  <c r="L345" i="6"/>
  <c r="B346" i="6"/>
  <c r="C346" i="6"/>
  <c r="D346" i="6"/>
  <c r="E346" i="6"/>
  <c r="F346" i="6"/>
  <c r="G346" i="6"/>
  <c r="H346" i="6"/>
  <c r="I346" i="6"/>
  <c r="J346" i="6"/>
  <c r="K346" i="6"/>
  <c r="L346" i="6"/>
  <c r="B347" i="6"/>
  <c r="C347" i="6"/>
  <c r="D347" i="6"/>
  <c r="E347" i="6"/>
  <c r="F347" i="6"/>
  <c r="G347" i="6"/>
  <c r="H347" i="6"/>
  <c r="I347" i="6"/>
  <c r="J347" i="6"/>
  <c r="K347" i="6"/>
  <c r="L347" i="6"/>
  <c r="B348" i="6"/>
  <c r="C348" i="6"/>
  <c r="D348" i="6"/>
  <c r="E348" i="6"/>
  <c r="F348" i="6"/>
  <c r="G348" i="6"/>
  <c r="H348" i="6"/>
  <c r="I348" i="6"/>
  <c r="J348" i="6"/>
  <c r="K348" i="6"/>
  <c r="L348" i="6"/>
  <c r="B349" i="6"/>
  <c r="C349" i="6"/>
  <c r="D349" i="6"/>
  <c r="E349" i="6"/>
  <c r="F349" i="6"/>
  <c r="G349" i="6"/>
  <c r="H349" i="6"/>
  <c r="I349" i="6"/>
  <c r="J349" i="6"/>
  <c r="K349" i="6"/>
  <c r="L349" i="6"/>
  <c r="B350" i="6"/>
  <c r="C350" i="6"/>
  <c r="D350" i="6"/>
  <c r="E350" i="6"/>
  <c r="F350" i="6"/>
  <c r="G350" i="6"/>
  <c r="H350" i="6"/>
  <c r="I350" i="6"/>
  <c r="J350" i="6"/>
  <c r="K350" i="6"/>
  <c r="L350" i="6"/>
  <c r="B351" i="6"/>
  <c r="C351" i="6"/>
  <c r="D351" i="6"/>
  <c r="E351" i="6"/>
  <c r="F351" i="6"/>
  <c r="G351" i="6"/>
  <c r="H351" i="6"/>
  <c r="I351" i="6"/>
  <c r="J351" i="6"/>
  <c r="K351" i="6"/>
  <c r="L351" i="6"/>
  <c r="B352" i="6"/>
  <c r="C352" i="6"/>
  <c r="D352" i="6"/>
  <c r="E352" i="6"/>
  <c r="F352" i="6"/>
  <c r="G352" i="6"/>
  <c r="H352" i="6"/>
  <c r="I352" i="6"/>
  <c r="J352" i="6"/>
  <c r="K352" i="6"/>
  <c r="L352" i="6"/>
  <c r="B353" i="6"/>
  <c r="C353" i="6"/>
  <c r="D353" i="6"/>
  <c r="E353" i="6"/>
  <c r="F353" i="6"/>
  <c r="G353" i="6"/>
  <c r="H353" i="6"/>
  <c r="I353" i="6"/>
  <c r="J353" i="6"/>
  <c r="K353" i="6"/>
  <c r="L353" i="6"/>
  <c r="B354" i="6"/>
  <c r="C354" i="6"/>
  <c r="D354" i="6"/>
  <c r="E354" i="6"/>
  <c r="F354" i="6"/>
  <c r="G354" i="6"/>
  <c r="H354" i="6"/>
  <c r="I354" i="6"/>
  <c r="J354" i="6"/>
  <c r="K354" i="6"/>
  <c r="L354" i="6"/>
  <c r="B355" i="6"/>
  <c r="C355" i="6"/>
  <c r="D355" i="6"/>
  <c r="E355" i="6"/>
  <c r="F355" i="6"/>
  <c r="G355" i="6"/>
  <c r="H355" i="6"/>
  <c r="I355" i="6"/>
  <c r="J355" i="6"/>
  <c r="K355" i="6"/>
  <c r="L355" i="6"/>
  <c r="B356" i="6"/>
  <c r="C356" i="6"/>
  <c r="D356" i="6"/>
  <c r="E356" i="6"/>
  <c r="F356" i="6"/>
  <c r="G356" i="6"/>
  <c r="H356" i="6"/>
  <c r="I356" i="6"/>
  <c r="J356" i="6"/>
  <c r="K356" i="6"/>
  <c r="L356" i="6"/>
  <c r="B357" i="6"/>
  <c r="C357" i="6"/>
  <c r="D357" i="6"/>
  <c r="E357" i="6"/>
  <c r="F357" i="6"/>
  <c r="G357" i="6"/>
  <c r="H357" i="6"/>
  <c r="I357" i="6"/>
  <c r="J357" i="6"/>
  <c r="K357" i="6"/>
  <c r="L357" i="6"/>
  <c r="B358" i="6"/>
  <c r="C358" i="6"/>
  <c r="D358" i="6"/>
  <c r="E358" i="6"/>
  <c r="F358" i="6"/>
  <c r="G358" i="6"/>
  <c r="H358" i="6"/>
  <c r="I358" i="6"/>
  <c r="J358" i="6"/>
  <c r="K358" i="6"/>
  <c r="L358" i="6"/>
  <c r="B359" i="6"/>
  <c r="C359" i="6"/>
  <c r="D359" i="6"/>
  <c r="E359" i="6"/>
  <c r="F359" i="6"/>
  <c r="G359" i="6"/>
  <c r="H359" i="6"/>
  <c r="I359" i="6"/>
  <c r="J359" i="6"/>
  <c r="K359" i="6"/>
  <c r="L359" i="6"/>
  <c r="B360" i="6"/>
  <c r="C360" i="6"/>
  <c r="D360" i="6"/>
  <c r="E360" i="6"/>
  <c r="F360" i="6"/>
  <c r="G360" i="6"/>
  <c r="H360" i="6"/>
  <c r="I360" i="6"/>
  <c r="J360" i="6"/>
  <c r="K360" i="6"/>
  <c r="L360" i="6"/>
  <c r="B361" i="6"/>
  <c r="C361" i="6"/>
  <c r="D361" i="6"/>
  <c r="E361" i="6"/>
  <c r="F361" i="6"/>
  <c r="G361" i="6"/>
  <c r="H361" i="6"/>
  <c r="I361" i="6"/>
  <c r="J361" i="6"/>
  <c r="K361" i="6"/>
  <c r="L361" i="6"/>
  <c r="B362" i="6"/>
  <c r="C362" i="6"/>
  <c r="D362" i="6"/>
  <c r="E362" i="6"/>
  <c r="F362" i="6"/>
  <c r="G362" i="6"/>
  <c r="H362" i="6"/>
  <c r="I362" i="6"/>
  <c r="J362" i="6"/>
  <c r="K362" i="6"/>
  <c r="L362" i="6"/>
  <c r="B363" i="6"/>
  <c r="C363" i="6"/>
  <c r="D363" i="6"/>
  <c r="E363" i="6"/>
  <c r="F363" i="6"/>
  <c r="G363" i="6"/>
  <c r="H363" i="6"/>
  <c r="I363" i="6"/>
  <c r="J363" i="6"/>
  <c r="K363" i="6"/>
  <c r="L363" i="6"/>
  <c r="B364" i="6"/>
  <c r="C364" i="6"/>
  <c r="D364" i="6"/>
  <c r="E364" i="6"/>
  <c r="F364" i="6"/>
  <c r="G364" i="6"/>
  <c r="H364" i="6"/>
  <c r="I364" i="6"/>
  <c r="J364" i="6"/>
  <c r="K364" i="6"/>
  <c r="L364" i="6"/>
  <c r="B365" i="6"/>
  <c r="C365" i="6"/>
  <c r="D365" i="6"/>
  <c r="E365" i="6"/>
  <c r="F365" i="6"/>
  <c r="G365" i="6"/>
  <c r="H365" i="6"/>
  <c r="I365" i="6"/>
  <c r="J365" i="6"/>
  <c r="K365" i="6"/>
  <c r="L365" i="6"/>
  <c r="B366" i="6"/>
  <c r="C366" i="6"/>
  <c r="D366" i="6"/>
  <c r="E366" i="6"/>
  <c r="F366" i="6"/>
  <c r="G366" i="6"/>
  <c r="H366" i="6"/>
  <c r="I366" i="6"/>
  <c r="J366" i="6"/>
  <c r="K366" i="6"/>
  <c r="L366" i="6"/>
  <c r="B367" i="6"/>
  <c r="C367" i="6"/>
  <c r="D367" i="6"/>
  <c r="E367" i="6"/>
  <c r="F367" i="6"/>
  <c r="G367" i="6"/>
  <c r="H367" i="6"/>
  <c r="I367" i="6"/>
  <c r="J367" i="6"/>
  <c r="K367" i="6"/>
  <c r="L367" i="6"/>
  <c r="B368" i="6"/>
  <c r="C368" i="6"/>
  <c r="D368" i="6"/>
  <c r="E368" i="6"/>
  <c r="F368" i="6"/>
  <c r="G368" i="6"/>
  <c r="H368" i="6"/>
  <c r="I368" i="6"/>
  <c r="J368" i="6"/>
  <c r="K368" i="6"/>
  <c r="L368" i="6"/>
  <c r="B369" i="6"/>
  <c r="C369" i="6"/>
  <c r="D369" i="6"/>
  <c r="E369" i="6"/>
  <c r="F369" i="6"/>
  <c r="G369" i="6"/>
  <c r="H369" i="6"/>
  <c r="I369" i="6"/>
  <c r="J369" i="6"/>
  <c r="K369" i="6"/>
  <c r="L369" i="6"/>
  <c r="B370" i="6"/>
  <c r="C370" i="6"/>
  <c r="D370" i="6"/>
  <c r="E370" i="6"/>
  <c r="F370" i="6"/>
  <c r="G370" i="6"/>
  <c r="H370" i="6"/>
  <c r="I370" i="6"/>
  <c r="J370" i="6"/>
  <c r="K370" i="6"/>
  <c r="L370" i="6"/>
  <c r="B371" i="6"/>
  <c r="C371" i="6"/>
  <c r="D371" i="6"/>
  <c r="E371" i="6"/>
  <c r="F371" i="6"/>
  <c r="G371" i="6"/>
  <c r="H371" i="6"/>
  <c r="I371" i="6"/>
  <c r="J371" i="6"/>
  <c r="K371" i="6"/>
  <c r="L371" i="6"/>
  <c r="B372" i="6"/>
  <c r="C372" i="6"/>
  <c r="D372" i="6"/>
  <c r="E372" i="6"/>
  <c r="F372" i="6"/>
  <c r="G372" i="6"/>
  <c r="H372" i="6"/>
  <c r="I372" i="6"/>
  <c r="J372" i="6"/>
  <c r="K372" i="6"/>
  <c r="L372" i="6"/>
  <c r="B373" i="6"/>
  <c r="C373" i="6"/>
  <c r="D373" i="6"/>
  <c r="E373" i="6"/>
  <c r="F373" i="6"/>
  <c r="G373" i="6"/>
  <c r="H373" i="6"/>
  <c r="I373" i="6"/>
  <c r="J373" i="6"/>
  <c r="K373" i="6"/>
  <c r="L373" i="6"/>
  <c r="B374" i="6"/>
  <c r="C374" i="6"/>
  <c r="D374" i="6"/>
  <c r="E374" i="6"/>
  <c r="F374" i="6"/>
  <c r="G374" i="6"/>
  <c r="H374" i="6"/>
  <c r="I374" i="6"/>
  <c r="J374" i="6"/>
  <c r="K374" i="6"/>
  <c r="L374" i="6"/>
  <c r="B375" i="6"/>
  <c r="C375" i="6"/>
  <c r="D375" i="6"/>
  <c r="E375" i="6"/>
  <c r="F375" i="6"/>
  <c r="G375" i="6"/>
  <c r="H375" i="6"/>
  <c r="I375" i="6"/>
  <c r="J375" i="6"/>
  <c r="K375" i="6"/>
  <c r="L375" i="6"/>
  <c r="B376" i="6"/>
  <c r="C376" i="6"/>
  <c r="D376" i="6"/>
  <c r="E376" i="6"/>
  <c r="F376" i="6"/>
  <c r="G376" i="6"/>
  <c r="H376" i="6"/>
  <c r="I376" i="6"/>
  <c r="J376" i="6"/>
  <c r="K376" i="6"/>
  <c r="L376" i="6"/>
  <c r="B377" i="6"/>
  <c r="C377" i="6"/>
  <c r="D377" i="6"/>
  <c r="E377" i="6"/>
  <c r="F377" i="6"/>
  <c r="G377" i="6"/>
  <c r="H377" i="6"/>
  <c r="I377" i="6"/>
  <c r="J377" i="6"/>
  <c r="K377" i="6"/>
  <c r="L377" i="6"/>
  <c r="B378" i="6"/>
  <c r="C378" i="6"/>
  <c r="D378" i="6"/>
  <c r="E378" i="6"/>
  <c r="F378" i="6"/>
  <c r="G378" i="6"/>
  <c r="H378" i="6"/>
  <c r="I378" i="6"/>
  <c r="J378" i="6"/>
  <c r="K378" i="6"/>
  <c r="L378" i="6"/>
  <c r="B379" i="6"/>
  <c r="C379" i="6"/>
  <c r="D379" i="6"/>
  <c r="E379" i="6"/>
  <c r="F379" i="6"/>
  <c r="G379" i="6"/>
  <c r="H379" i="6"/>
  <c r="I379" i="6"/>
  <c r="J379" i="6"/>
  <c r="K379" i="6"/>
  <c r="L379" i="6"/>
  <c r="B380" i="6"/>
  <c r="C380" i="6"/>
  <c r="D380" i="6"/>
  <c r="E380" i="6"/>
  <c r="F380" i="6"/>
  <c r="G380" i="6"/>
  <c r="H380" i="6"/>
  <c r="I380" i="6"/>
  <c r="J380" i="6"/>
  <c r="K380" i="6"/>
  <c r="L380" i="6"/>
  <c r="B381" i="6"/>
  <c r="C381" i="6"/>
  <c r="D381" i="6"/>
  <c r="E381" i="6"/>
  <c r="F381" i="6"/>
  <c r="G381" i="6"/>
  <c r="H381" i="6"/>
  <c r="I381" i="6"/>
  <c r="J381" i="6"/>
  <c r="K381" i="6"/>
  <c r="L381" i="6"/>
  <c r="B382" i="6"/>
  <c r="C382" i="6"/>
  <c r="D382" i="6"/>
  <c r="E382" i="6"/>
  <c r="F382" i="6"/>
  <c r="G382" i="6"/>
  <c r="H382" i="6"/>
  <c r="I382" i="6"/>
  <c r="J382" i="6"/>
  <c r="K382" i="6"/>
  <c r="L382" i="6"/>
  <c r="B383" i="6"/>
  <c r="C383" i="6"/>
  <c r="D383" i="6"/>
  <c r="E383" i="6"/>
  <c r="F383" i="6"/>
  <c r="G383" i="6"/>
  <c r="H383" i="6"/>
  <c r="I383" i="6"/>
  <c r="J383" i="6"/>
  <c r="K383" i="6"/>
  <c r="L383" i="6"/>
  <c r="B384" i="6"/>
  <c r="C384" i="6"/>
  <c r="D384" i="6"/>
  <c r="E384" i="6"/>
  <c r="F384" i="6"/>
  <c r="G384" i="6"/>
  <c r="H384" i="6"/>
  <c r="I384" i="6"/>
  <c r="J384" i="6"/>
  <c r="K384" i="6"/>
  <c r="L384" i="6"/>
  <c r="B385" i="6"/>
  <c r="C385" i="6"/>
  <c r="D385" i="6"/>
  <c r="E385" i="6"/>
  <c r="F385" i="6"/>
  <c r="G385" i="6"/>
  <c r="H385" i="6"/>
  <c r="I385" i="6"/>
  <c r="J385" i="6"/>
  <c r="K385" i="6"/>
  <c r="L385" i="6"/>
  <c r="B386" i="6"/>
  <c r="C386" i="6"/>
  <c r="D386" i="6"/>
  <c r="E386" i="6"/>
  <c r="F386" i="6"/>
  <c r="G386" i="6"/>
  <c r="H386" i="6"/>
  <c r="I386" i="6"/>
  <c r="J386" i="6"/>
  <c r="K386" i="6"/>
  <c r="L386" i="6"/>
  <c r="B387" i="6"/>
  <c r="C387" i="6"/>
  <c r="D387" i="6"/>
  <c r="E387" i="6"/>
  <c r="F387" i="6"/>
  <c r="G387" i="6"/>
  <c r="H387" i="6"/>
  <c r="I387" i="6"/>
  <c r="J387" i="6"/>
  <c r="K387" i="6"/>
  <c r="L387" i="6"/>
  <c r="B388" i="6"/>
  <c r="C388" i="6"/>
  <c r="D388" i="6"/>
  <c r="E388" i="6"/>
  <c r="F388" i="6"/>
  <c r="G388" i="6"/>
  <c r="H388" i="6"/>
  <c r="I388" i="6"/>
  <c r="J388" i="6"/>
  <c r="K388" i="6"/>
  <c r="L388" i="6"/>
  <c r="B389" i="6"/>
  <c r="C389" i="6"/>
  <c r="D389" i="6"/>
  <c r="E389" i="6"/>
  <c r="F389" i="6"/>
  <c r="G389" i="6"/>
  <c r="H389" i="6"/>
  <c r="I389" i="6"/>
  <c r="J389" i="6"/>
  <c r="K389" i="6"/>
  <c r="L389" i="6"/>
  <c r="B390" i="6"/>
  <c r="C390" i="6"/>
  <c r="D390" i="6"/>
  <c r="E390" i="6"/>
  <c r="F390" i="6"/>
  <c r="G390" i="6"/>
  <c r="H390" i="6"/>
  <c r="I390" i="6"/>
  <c r="J390" i="6"/>
  <c r="K390" i="6"/>
  <c r="L390" i="6"/>
  <c r="B391" i="6"/>
  <c r="C391" i="6"/>
  <c r="D391" i="6"/>
  <c r="E391" i="6"/>
  <c r="F391" i="6"/>
  <c r="G391" i="6"/>
  <c r="H391" i="6"/>
  <c r="I391" i="6"/>
  <c r="J391" i="6"/>
  <c r="K391" i="6"/>
  <c r="L391" i="6"/>
  <c r="B392" i="6"/>
  <c r="C392" i="6"/>
  <c r="D392" i="6"/>
  <c r="E392" i="6"/>
  <c r="F392" i="6"/>
  <c r="G392" i="6"/>
  <c r="H392" i="6"/>
  <c r="I392" i="6"/>
  <c r="J392" i="6"/>
  <c r="K392" i="6"/>
  <c r="L392" i="6"/>
  <c r="B393" i="6"/>
  <c r="C393" i="6"/>
  <c r="D393" i="6"/>
  <c r="E393" i="6"/>
  <c r="F393" i="6"/>
  <c r="G393" i="6"/>
  <c r="H393" i="6"/>
  <c r="I393" i="6"/>
  <c r="J393" i="6"/>
  <c r="K393" i="6"/>
  <c r="L393" i="6"/>
  <c r="B394" i="6"/>
  <c r="C394" i="6"/>
  <c r="D394" i="6"/>
  <c r="E394" i="6"/>
  <c r="F394" i="6"/>
  <c r="G394" i="6"/>
  <c r="H394" i="6"/>
  <c r="I394" i="6"/>
  <c r="J394" i="6"/>
  <c r="K394" i="6"/>
  <c r="L394" i="6"/>
  <c r="B395" i="6"/>
  <c r="C395" i="6"/>
  <c r="D395" i="6"/>
  <c r="E395" i="6"/>
  <c r="F395" i="6"/>
  <c r="G395" i="6"/>
  <c r="H395" i="6"/>
  <c r="I395" i="6"/>
  <c r="J395" i="6"/>
  <c r="K395" i="6"/>
  <c r="L395" i="6"/>
  <c r="B396" i="6"/>
  <c r="C396" i="6"/>
  <c r="D396" i="6"/>
  <c r="E396" i="6"/>
  <c r="F396" i="6"/>
  <c r="G396" i="6"/>
  <c r="H396" i="6"/>
  <c r="I396" i="6"/>
  <c r="J396" i="6"/>
  <c r="K396" i="6"/>
  <c r="L396" i="6"/>
  <c r="B397" i="6"/>
  <c r="C397" i="6"/>
  <c r="D397" i="6"/>
  <c r="E397" i="6"/>
  <c r="F397" i="6"/>
  <c r="G397" i="6"/>
  <c r="H397" i="6"/>
  <c r="I397" i="6"/>
  <c r="J397" i="6"/>
  <c r="K397" i="6"/>
  <c r="L397" i="6"/>
  <c r="B398" i="6"/>
  <c r="C398" i="6"/>
  <c r="D398" i="6"/>
  <c r="E398" i="6"/>
  <c r="F398" i="6"/>
  <c r="G398" i="6"/>
  <c r="H398" i="6"/>
  <c r="I398" i="6"/>
  <c r="J398" i="6"/>
  <c r="K398" i="6"/>
  <c r="L398" i="6"/>
  <c r="B399" i="6"/>
  <c r="C399" i="6"/>
  <c r="D399" i="6"/>
  <c r="E399" i="6"/>
  <c r="F399" i="6"/>
  <c r="G399" i="6"/>
  <c r="H399" i="6"/>
  <c r="I399" i="6"/>
  <c r="J399" i="6"/>
  <c r="K399" i="6"/>
  <c r="L399" i="6"/>
  <c r="B400" i="6"/>
  <c r="C400" i="6"/>
  <c r="D400" i="6"/>
  <c r="E400" i="6"/>
  <c r="F400" i="6"/>
  <c r="G400" i="6"/>
  <c r="H400" i="6"/>
  <c r="I400" i="6"/>
  <c r="J400" i="6"/>
  <c r="K400" i="6"/>
  <c r="L400" i="6"/>
  <c r="B401" i="6"/>
  <c r="C401" i="6"/>
  <c r="D401" i="6"/>
  <c r="E401" i="6"/>
  <c r="F401" i="6"/>
  <c r="G401" i="6"/>
  <c r="H401" i="6"/>
  <c r="I401" i="6"/>
  <c r="J401" i="6"/>
  <c r="K401" i="6"/>
  <c r="L401" i="6"/>
  <c r="B402" i="6"/>
  <c r="C402" i="6"/>
  <c r="D402" i="6"/>
  <c r="E402" i="6"/>
  <c r="F402" i="6"/>
  <c r="G402" i="6"/>
  <c r="H402" i="6"/>
  <c r="I402" i="6"/>
  <c r="J402" i="6"/>
  <c r="K402" i="6"/>
  <c r="L402" i="6"/>
  <c r="B403" i="6"/>
  <c r="C403" i="6"/>
  <c r="D403" i="6"/>
  <c r="E403" i="6"/>
  <c r="F403" i="6"/>
  <c r="G403" i="6"/>
  <c r="H403" i="6"/>
  <c r="I403" i="6"/>
  <c r="J403" i="6"/>
  <c r="K403" i="6"/>
  <c r="L403" i="6"/>
  <c r="B404" i="6"/>
  <c r="C404" i="6"/>
  <c r="D404" i="6"/>
  <c r="E404" i="6"/>
  <c r="F404" i="6"/>
  <c r="G404" i="6"/>
  <c r="H404" i="6"/>
  <c r="I404" i="6"/>
  <c r="J404" i="6"/>
  <c r="K404" i="6"/>
  <c r="L404" i="6"/>
  <c r="B405" i="6"/>
  <c r="C405" i="6"/>
  <c r="D405" i="6"/>
  <c r="E405" i="6"/>
  <c r="F405" i="6"/>
  <c r="G405" i="6"/>
  <c r="H405" i="6"/>
  <c r="I405" i="6"/>
  <c r="J405" i="6"/>
  <c r="K405" i="6"/>
  <c r="L405" i="6"/>
  <c r="B406" i="6"/>
  <c r="C406" i="6"/>
  <c r="D406" i="6"/>
  <c r="E406" i="6"/>
  <c r="F406" i="6"/>
  <c r="G406" i="6"/>
  <c r="H406" i="6"/>
  <c r="I406" i="6"/>
  <c r="J406" i="6"/>
  <c r="K406" i="6"/>
  <c r="L406" i="6"/>
  <c r="B407" i="6"/>
  <c r="C407" i="6"/>
  <c r="D407" i="6"/>
  <c r="E407" i="6"/>
  <c r="F407" i="6"/>
  <c r="G407" i="6"/>
  <c r="H407" i="6"/>
  <c r="I407" i="6"/>
  <c r="J407" i="6"/>
  <c r="K407" i="6"/>
  <c r="L407" i="6"/>
  <c r="B408" i="6"/>
  <c r="C408" i="6"/>
  <c r="D408" i="6"/>
  <c r="E408" i="6"/>
  <c r="F408" i="6"/>
  <c r="G408" i="6"/>
  <c r="H408" i="6"/>
  <c r="I408" i="6"/>
  <c r="J408" i="6"/>
  <c r="K408" i="6"/>
  <c r="L408" i="6"/>
  <c r="B409" i="6"/>
  <c r="C409" i="6"/>
  <c r="D409" i="6"/>
  <c r="E409" i="6"/>
  <c r="F409" i="6"/>
  <c r="G409" i="6"/>
  <c r="H409" i="6"/>
  <c r="I409" i="6"/>
  <c r="J409" i="6"/>
  <c r="K409" i="6"/>
  <c r="L409" i="6"/>
  <c r="B410" i="6"/>
  <c r="C410" i="6"/>
  <c r="D410" i="6"/>
  <c r="E410" i="6"/>
  <c r="F410" i="6"/>
  <c r="G410" i="6"/>
  <c r="H410" i="6"/>
  <c r="I410" i="6"/>
  <c r="J410" i="6"/>
  <c r="K410" i="6"/>
  <c r="L410" i="6"/>
  <c r="B411" i="6"/>
  <c r="C411" i="6"/>
  <c r="D411" i="6"/>
  <c r="E411" i="6"/>
  <c r="F411" i="6"/>
  <c r="G411" i="6"/>
  <c r="H411" i="6"/>
  <c r="I411" i="6"/>
  <c r="J411" i="6"/>
  <c r="K411" i="6"/>
  <c r="L411" i="6"/>
  <c r="B412" i="6"/>
  <c r="C412" i="6"/>
  <c r="D412" i="6"/>
  <c r="E412" i="6"/>
  <c r="F412" i="6"/>
  <c r="G412" i="6"/>
  <c r="H412" i="6"/>
  <c r="I412" i="6"/>
  <c r="J412" i="6"/>
  <c r="K412" i="6"/>
  <c r="L412" i="6"/>
  <c r="B413" i="6"/>
  <c r="C413" i="6"/>
  <c r="D413" i="6"/>
  <c r="E413" i="6"/>
  <c r="F413" i="6"/>
  <c r="G413" i="6"/>
  <c r="H413" i="6"/>
  <c r="I413" i="6"/>
  <c r="J413" i="6"/>
  <c r="K413" i="6"/>
  <c r="L413" i="6"/>
  <c r="B414" i="6"/>
  <c r="C414" i="6"/>
  <c r="D414" i="6"/>
  <c r="E414" i="6"/>
  <c r="F414" i="6"/>
  <c r="G414" i="6"/>
  <c r="H414" i="6"/>
  <c r="I414" i="6"/>
  <c r="J414" i="6"/>
  <c r="K414" i="6"/>
  <c r="L414" i="6"/>
  <c r="B415" i="6"/>
  <c r="C415" i="6"/>
  <c r="D415" i="6"/>
  <c r="E415" i="6"/>
  <c r="F415" i="6"/>
  <c r="G415" i="6"/>
  <c r="H415" i="6"/>
  <c r="I415" i="6"/>
  <c r="J415" i="6"/>
  <c r="K415" i="6"/>
  <c r="L415" i="6"/>
  <c r="B416" i="6"/>
  <c r="C416" i="6"/>
  <c r="D416" i="6"/>
  <c r="E416" i="6"/>
  <c r="F416" i="6"/>
  <c r="G416" i="6"/>
  <c r="H416" i="6"/>
  <c r="I416" i="6"/>
  <c r="J416" i="6"/>
  <c r="K416" i="6"/>
  <c r="L416" i="6"/>
  <c r="B417" i="6"/>
  <c r="C417" i="6"/>
  <c r="D417" i="6"/>
  <c r="E417" i="6"/>
  <c r="F417" i="6"/>
  <c r="G417" i="6"/>
  <c r="H417" i="6"/>
  <c r="I417" i="6"/>
  <c r="J417" i="6"/>
  <c r="K417" i="6"/>
  <c r="L417" i="6"/>
  <c r="B418" i="6"/>
  <c r="C418" i="6"/>
  <c r="D418" i="6"/>
  <c r="E418" i="6"/>
  <c r="F418" i="6"/>
  <c r="G418" i="6"/>
  <c r="H418" i="6"/>
  <c r="I418" i="6"/>
  <c r="J418" i="6"/>
  <c r="K418" i="6"/>
  <c r="L418" i="6"/>
  <c r="B419" i="6"/>
  <c r="C419" i="6"/>
  <c r="D419" i="6"/>
  <c r="E419" i="6"/>
  <c r="F419" i="6"/>
  <c r="G419" i="6"/>
  <c r="H419" i="6"/>
  <c r="I419" i="6"/>
  <c r="J419" i="6"/>
  <c r="K419" i="6"/>
  <c r="L419" i="6"/>
  <c r="B420" i="6"/>
  <c r="C420" i="6"/>
  <c r="D420" i="6"/>
  <c r="E420" i="6"/>
  <c r="F420" i="6"/>
  <c r="G420" i="6"/>
  <c r="H420" i="6"/>
  <c r="I420" i="6"/>
  <c r="J420" i="6"/>
  <c r="K420" i="6"/>
  <c r="L420" i="6"/>
  <c r="B421" i="6"/>
  <c r="C421" i="6"/>
  <c r="D421" i="6"/>
  <c r="E421" i="6"/>
  <c r="F421" i="6"/>
  <c r="G421" i="6"/>
  <c r="H421" i="6"/>
  <c r="I421" i="6"/>
  <c r="J421" i="6"/>
  <c r="K421" i="6"/>
  <c r="L421" i="6"/>
  <c r="B422" i="6"/>
  <c r="C422" i="6"/>
  <c r="D422" i="6"/>
  <c r="E422" i="6"/>
  <c r="F422" i="6"/>
  <c r="G422" i="6"/>
  <c r="H422" i="6"/>
  <c r="I422" i="6"/>
  <c r="J422" i="6"/>
  <c r="K422" i="6"/>
  <c r="L422" i="6"/>
  <c r="B423" i="6"/>
  <c r="C423" i="6"/>
  <c r="D423" i="6"/>
  <c r="E423" i="6"/>
  <c r="F423" i="6"/>
  <c r="G423" i="6"/>
  <c r="H423" i="6"/>
  <c r="I423" i="6"/>
  <c r="J423" i="6"/>
  <c r="K423" i="6"/>
  <c r="L423" i="6"/>
  <c r="B424" i="6"/>
  <c r="C424" i="6"/>
  <c r="D424" i="6"/>
  <c r="E424" i="6"/>
  <c r="F424" i="6"/>
  <c r="G424" i="6"/>
  <c r="H424" i="6"/>
  <c r="I424" i="6"/>
  <c r="J424" i="6"/>
  <c r="K424" i="6"/>
  <c r="L424" i="6"/>
  <c r="B425" i="6"/>
  <c r="C425" i="6"/>
  <c r="D425" i="6"/>
  <c r="E425" i="6"/>
  <c r="F425" i="6"/>
  <c r="G425" i="6"/>
  <c r="H425" i="6"/>
  <c r="I425" i="6"/>
  <c r="J425" i="6"/>
  <c r="K425" i="6"/>
  <c r="L425" i="6"/>
  <c r="B426" i="6"/>
  <c r="C426" i="6"/>
  <c r="D426" i="6"/>
  <c r="E426" i="6"/>
  <c r="F426" i="6"/>
  <c r="G426" i="6"/>
  <c r="H426" i="6"/>
  <c r="I426" i="6"/>
  <c r="J426" i="6"/>
  <c r="K426" i="6"/>
  <c r="L426" i="6"/>
  <c r="B427" i="6"/>
  <c r="C427" i="6"/>
  <c r="D427" i="6"/>
  <c r="E427" i="6"/>
  <c r="F427" i="6"/>
  <c r="G427" i="6"/>
  <c r="H427" i="6"/>
  <c r="I427" i="6"/>
  <c r="J427" i="6"/>
  <c r="K427" i="6"/>
  <c r="L427" i="6"/>
  <c r="B428" i="6"/>
  <c r="C428" i="6"/>
  <c r="D428" i="6"/>
  <c r="E428" i="6"/>
  <c r="F428" i="6"/>
  <c r="G428" i="6"/>
  <c r="H428" i="6"/>
  <c r="I428" i="6"/>
  <c r="J428" i="6"/>
  <c r="K428" i="6"/>
  <c r="L428" i="6"/>
  <c r="B429" i="6"/>
  <c r="C429" i="6"/>
  <c r="D429" i="6"/>
  <c r="E429" i="6"/>
  <c r="F429" i="6"/>
  <c r="G429" i="6"/>
  <c r="H429" i="6"/>
  <c r="I429" i="6"/>
  <c r="J429" i="6"/>
  <c r="K429" i="6"/>
  <c r="L429" i="6"/>
  <c r="B430" i="6"/>
  <c r="C430" i="6"/>
  <c r="D430" i="6"/>
  <c r="E430" i="6"/>
  <c r="F430" i="6"/>
  <c r="G430" i="6"/>
  <c r="H430" i="6"/>
  <c r="I430" i="6"/>
  <c r="J430" i="6"/>
  <c r="K430" i="6"/>
  <c r="L430" i="6"/>
  <c r="B431" i="6"/>
  <c r="C431" i="6"/>
  <c r="D431" i="6"/>
  <c r="E431" i="6"/>
  <c r="F431" i="6"/>
  <c r="G431" i="6"/>
  <c r="H431" i="6"/>
  <c r="I431" i="6"/>
  <c r="J431" i="6"/>
  <c r="K431" i="6"/>
  <c r="L431" i="6"/>
  <c r="B432" i="6"/>
  <c r="C432" i="6"/>
  <c r="D432" i="6"/>
  <c r="E432" i="6"/>
  <c r="F432" i="6"/>
  <c r="G432" i="6"/>
  <c r="H432" i="6"/>
  <c r="I432" i="6"/>
  <c r="J432" i="6"/>
  <c r="K432" i="6"/>
  <c r="L432" i="6"/>
  <c r="B433" i="6"/>
  <c r="C433" i="6"/>
  <c r="D433" i="6"/>
  <c r="E433" i="6"/>
  <c r="F433" i="6"/>
  <c r="G433" i="6"/>
  <c r="H433" i="6"/>
  <c r="I433" i="6"/>
  <c r="J433" i="6"/>
  <c r="K433" i="6"/>
  <c r="L433" i="6"/>
  <c r="B434" i="6"/>
  <c r="C434" i="6"/>
  <c r="D434" i="6"/>
  <c r="E434" i="6"/>
  <c r="F434" i="6"/>
  <c r="G434" i="6"/>
  <c r="H434" i="6"/>
  <c r="I434" i="6"/>
  <c r="J434" i="6"/>
  <c r="K434" i="6"/>
  <c r="L434" i="6"/>
  <c r="B435" i="6"/>
  <c r="C435" i="6"/>
  <c r="D435" i="6"/>
  <c r="E435" i="6"/>
  <c r="F435" i="6"/>
  <c r="G435" i="6"/>
  <c r="H435" i="6"/>
  <c r="I435" i="6"/>
  <c r="J435" i="6"/>
  <c r="K435" i="6"/>
  <c r="L435" i="6"/>
  <c r="B436" i="6"/>
  <c r="C436" i="6"/>
  <c r="D436" i="6"/>
  <c r="E436" i="6"/>
  <c r="F436" i="6"/>
  <c r="G436" i="6"/>
  <c r="H436" i="6"/>
  <c r="I436" i="6"/>
  <c r="J436" i="6"/>
  <c r="K436" i="6"/>
  <c r="L436" i="6"/>
  <c r="B437" i="6"/>
  <c r="C437" i="6"/>
  <c r="D437" i="6"/>
  <c r="E437" i="6"/>
  <c r="F437" i="6"/>
  <c r="G437" i="6"/>
  <c r="H437" i="6"/>
  <c r="I437" i="6"/>
  <c r="J437" i="6"/>
  <c r="K437" i="6"/>
  <c r="L437" i="6"/>
  <c r="B438" i="6"/>
  <c r="C438" i="6"/>
  <c r="D438" i="6"/>
  <c r="E438" i="6"/>
  <c r="F438" i="6"/>
  <c r="G438" i="6"/>
  <c r="H438" i="6"/>
  <c r="I438" i="6"/>
  <c r="J438" i="6"/>
  <c r="K438" i="6"/>
  <c r="L438" i="6"/>
  <c r="B439" i="6"/>
  <c r="C439" i="6"/>
  <c r="D439" i="6"/>
  <c r="E439" i="6"/>
  <c r="F439" i="6"/>
  <c r="G439" i="6"/>
  <c r="H439" i="6"/>
  <c r="I439" i="6"/>
  <c r="J439" i="6"/>
  <c r="K439" i="6"/>
  <c r="L439" i="6"/>
  <c r="B440" i="6"/>
  <c r="C440" i="6"/>
  <c r="D440" i="6"/>
  <c r="E440" i="6"/>
  <c r="F440" i="6"/>
  <c r="G440" i="6"/>
  <c r="H440" i="6"/>
  <c r="I440" i="6"/>
  <c r="J440" i="6"/>
  <c r="K440" i="6"/>
  <c r="L440" i="6"/>
  <c r="B441" i="6"/>
  <c r="C441" i="6"/>
  <c r="D441" i="6"/>
  <c r="E441" i="6"/>
  <c r="F441" i="6"/>
  <c r="G441" i="6"/>
  <c r="H441" i="6"/>
  <c r="I441" i="6"/>
  <c r="J441" i="6"/>
  <c r="K441" i="6"/>
  <c r="L441" i="6"/>
  <c r="B442" i="6"/>
  <c r="C442" i="6"/>
  <c r="D442" i="6"/>
  <c r="E442" i="6"/>
  <c r="F442" i="6"/>
  <c r="G442" i="6"/>
  <c r="H442" i="6"/>
  <c r="I442" i="6"/>
  <c r="J442" i="6"/>
  <c r="K442" i="6"/>
  <c r="L442" i="6"/>
  <c r="B443" i="6"/>
  <c r="C443" i="6"/>
  <c r="D443" i="6"/>
  <c r="E443" i="6"/>
  <c r="F443" i="6"/>
  <c r="G443" i="6"/>
  <c r="H443" i="6"/>
  <c r="I443" i="6"/>
  <c r="J443" i="6"/>
  <c r="K443" i="6"/>
  <c r="L443" i="6"/>
  <c r="B444" i="6"/>
  <c r="C444" i="6"/>
  <c r="D444" i="6"/>
  <c r="E444" i="6"/>
  <c r="F444" i="6"/>
  <c r="G444" i="6"/>
  <c r="H444" i="6"/>
  <c r="I444" i="6"/>
  <c r="J444" i="6"/>
  <c r="K444" i="6"/>
  <c r="L444" i="6"/>
  <c r="B445" i="6"/>
  <c r="C445" i="6"/>
  <c r="D445" i="6"/>
  <c r="E445" i="6"/>
  <c r="F445" i="6"/>
  <c r="G445" i="6"/>
  <c r="H445" i="6"/>
  <c r="I445" i="6"/>
  <c r="J445" i="6"/>
  <c r="K445" i="6"/>
  <c r="L445" i="6"/>
  <c r="B446" i="6"/>
  <c r="C446" i="6"/>
  <c r="D446" i="6"/>
  <c r="E446" i="6"/>
  <c r="F446" i="6"/>
  <c r="G446" i="6"/>
  <c r="H446" i="6"/>
  <c r="I446" i="6"/>
  <c r="J446" i="6"/>
  <c r="K446" i="6"/>
  <c r="L446" i="6"/>
  <c r="B447" i="6"/>
  <c r="C447" i="6"/>
  <c r="D447" i="6"/>
  <c r="E447" i="6"/>
  <c r="F447" i="6"/>
  <c r="G447" i="6"/>
  <c r="H447" i="6"/>
  <c r="I447" i="6"/>
  <c r="J447" i="6"/>
  <c r="K447" i="6"/>
  <c r="L447" i="6"/>
  <c r="B448" i="6"/>
  <c r="C448" i="6"/>
  <c r="D448" i="6"/>
  <c r="E448" i="6"/>
  <c r="F448" i="6"/>
  <c r="G448" i="6"/>
  <c r="H448" i="6"/>
  <c r="I448" i="6"/>
  <c r="J448" i="6"/>
  <c r="K448" i="6"/>
  <c r="L448" i="6"/>
  <c r="B449" i="6"/>
  <c r="C449" i="6"/>
  <c r="D449" i="6"/>
  <c r="E449" i="6"/>
  <c r="F449" i="6"/>
  <c r="G449" i="6"/>
  <c r="H449" i="6"/>
  <c r="I449" i="6"/>
  <c r="J449" i="6"/>
  <c r="K449" i="6"/>
  <c r="L449" i="6"/>
  <c r="B450" i="6"/>
  <c r="C450" i="6"/>
  <c r="D450" i="6"/>
  <c r="E450" i="6"/>
  <c r="F450" i="6"/>
  <c r="G450" i="6"/>
  <c r="H450" i="6"/>
  <c r="I450" i="6"/>
  <c r="J450" i="6"/>
  <c r="K450" i="6"/>
  <c r="L450" i="6"/>
  <c r="B451" i="6"/>
  <c r="C451" i="6"/>
  <c r="D451" i="6"/>
  <c r="E451" i="6"/>
  <c r="F451" i="6"/>
  <c r="G451" i="6"/>
  <c r="H451" i="6"/>
  <c r="I451" i="6"/>
  <c r="J451" i="6"/>
  <c r="K451" i="6"/>
  <c r="L451" i="6"/>
  <c r="B452" i="6"/>
  <c r="C452" i="6"/>
  <c r="D452" i="6"/>
  <c r="E452" i="6"/>
  <c r="F452" i="6"/>
  <c r="G452" i="6"/>
  <c r="H452" i="6"/>
  <c r="I452" i="6"/>
  <c r="J452" i="6"/>
  <c r="K452" i="6"/>
  <c r="L452" i="6"/>
  <c r="B453" i="6"/>
  <c r="C453" i="6"/>
  <c r="D453" i="6"/>
  <c r="E453" i="6"/>
  <c r="F453" i="6"/>
  <c r="G453" i="6"/>
  <c r="H453" i="6"/>
  <c r="I453" i="6"/>
  <c r="J453" i="6"/>
  <c r="K453" i="6"/>
  <c r="L453" i="6"/>
  <c r="B454" i="6"/>
  <c r="C454" i="6"/>
  <c r="D454" i="6"/>
  <c r="E454" i="6"/>
  <c r="F454" i="6"/>
  <c r="G454" i="6"/>
  <c r="H454" i="6"/>
  <c r="I454" i="6"/>
  <c r="J454" i="6"/>
  <c r="K454" i="6"/>
  <c r="L454" i="6"/>
  <c r="B455" i="6"/>
  <c r="C455" i="6"/>
  <c r="D455" i="6"/>
  <c r="E455" i="6"/>
  <c r="F455" i="6"/>
  <c r="G455" i="6"/>
  <c r="H455" i="6"/>
  <c r="I455" i="6"/>
  <c r="J455" i="6"/>
  <c r="K455" i="6"/>
  <c r="L455" i="6"/>
  <c r="B456" i="6"/>
  <c r="C456" i="6"/>
  <c r="D456" i="6"/>
  <c r="E456" i="6"/>
  <c r="F456" i="6"/>
  <c r="G456" i="6"/>
  <c r="H456" i="6"/>
  <c r="I456" i="6"/>
  <c r="J456" i="6"/>
  <c r="K456" i="6"/>
  <c r="L456" i="6"/>
  <c r="B457" i="6"/>
  <c r="C457" i="6"/>
  <c r="D457" i="6"/>
  <c r="E457" i="6"/>
  <c r="F457" i="6"/>
  <c r="G457" i="6"/>
  <c r="H457" i="6"/>
  <c r="I457" i="6"/>
  <c r="J457" i="6"/>
  <c r="K457" i="6"/>
  <c r="L457" i="6"/>
  <c r="B458" i="6"/>
  <c r="C458" i="6"/>
  <c r="D458" i="6"/>
  <c r="E458" i="6"/>
  <c r="F458" i="6"/>
  <c r="G458" i="6"/>
  <c r="H458" i="6"/>
  <c r="I458" i="6"/>
  <c r="J458" i="6"/>
  <c r="K458" i="6"/>
  <c r="L458" i="6"/>
  <c r="B459" i="6"/>
  <c r="C459" i="6"/>
  <c r="D459" i="6"/>
  <c r="E459" i="6"/>
  <c r="F459" i="6"/>
  <c r="G459" i="6"/>
  <c r="H459" i="6"/>
  <c r="I459" i="6"/>
  <c r="J459" i="6"/>
  <c r="K459" i="6"/>
  <c r="L459" i="6"/>
  <c r="B460" i="6"/>
  <c r="C460" i="6"/>
  <c r="D460" i="6"/>
  <c r="E460" i="6"/>
  <c r="F460" i="6"/>
  <c r="G460" i="6"/>
  <c r="H460" i="6"/>
  <c r="I460" i="6"/>
  <c r="J460" i="6"/>
  <c r="K460" i="6"/>
  <c r="L460" i="6"/>
  <c r="B461" i="6"/>
  <c r="C461" i="6"/>
  <c r="D461" i="6"/>
  <c r="E461" i="6"/>
  <c r="F461" i="6"/>
  <c r="G461" i="6"/>
  <c r="H461" i="6"/>
  <c r="I461" i="6"/>
  <c r="J461" i="6"/>
  <c r="K461" i="6"/>
  <c r="L461" i="6"/>
  <c r="B462" i="6"/>
  <c r="C462" i="6"/>
  <c r="D462" i="6"/>
  <c r="E462" i="6"/>
  <c r="F462" i="6"/>
  <c r="G462" i="6"/>
  <c r="H462" i="6"/>
  <c r="I462" i="6"/>
  <c r="J462" i="6"/>
  <c r="K462" i="6"/>
  <c r="L462" i="6"/>
  <c r="B463" i="6"/>
  <c r="C463" i="6"/>
  <c r="D463" i="6"/>
  <c r="E463" i="6"/>
  <c r="F463" i="6"/>
  <c r="G463" i="6"/>
  <c r="H463" i="6"/>
  <c r="I463" i="6"/>
  <c r="J463" i="6"/>
  <c r="K463" i="6"/>
  <c r="L463" i="6"/>
  <c r="B464" i="6"/>
  <c r="C464" i="6"/>
  <c r="D464" i="6"/>
  <c r="E464" i="6"/>
  <c r="F464" i="6"/>
  <c r="G464" i="6"/>
  <c r="H464" i="6"/>
  <c r="I464" i="6"/>
  <c r="J464" i="6"/>
  <c r="K464" i="6"/>
  <c r="L464" i="6"/>
  <c r="B465" i="6"/>
  <c r="C465" i="6"/>
  <c r="D465" i="6"/>
  <c r="E465" i="6"/>
  <c r="F465" i="6"/>
  <c r="G465" i="6"/>
  <c r="H465" i="6"/>
  <c r="I465" i="6"/>
  <c r="J465" i="6"/>
  <c r="K465" i="6"/>
  <c r="L465" i="6"/>
  <c r="B466" i="6"/>
  <c r="C466" i="6"/>
  <c r="D466" i="6"/>
  <c r="E466" i="6"/>
  <c r="F466" i="6"/>
  <c r="G466" i="6"/>
  <c r="H466" i="6"/>
  <c r="I466" i="6"/>
  <c r="J466" i="6"/>
  <c r="K466" i="6"/>
  <c r="L466" i="6"/>
  <c r="B467" i="6"/>
  <c r="C467" i="6"/>
  <c r="D467" i="6"/>
  <c r="E467" i="6"/>
  <c r="F467" i="6"/>
  <c r="G467" i="6"/>
  <c r="H467" i="6"/>
  <c r="I467" i="6"/>
  <c r="J467" i="6"/>
  <c r="K467" i="6"/>
  <c r="L467" i="6"/>
  <c r="B468" i="6"/>
  <c r="C468" i="6"/>
  <c r="D468" i="6"/>
  <c r="E468" i="6"/>
  <c r="F468" i="6"/>
  <c r="G468" i="6"/>
  <c r="H468" i="6"/>
  <c r="I468" i="6"/>
  <c r="J468" i="6"/>
  <c r="K468" i="6"/>
  <c r="L468" i="6"/>
  <c r="B469" i="6"/>
  <c r="C469" i="6"/>
  <c r="D469" i="6"/>
  <c r="E469" i="6"/>
  <c r="F469" i="6"/>
  <c r="G469" i="6"/>
  <c r="H469" i="6"/>
  <c r="I469" i="6"/>
  <c r="J469" i="6"/>
  <c r="K469" i="6"/>
  <c r="L469" i="6"/>
  <c r="B470" i="6"/>
  <c r="C470" i="6"/>
  <c r="D470" i="6"/>
  <c r="E470" i="6"/>
  <c r="F470" i="6"/>
  <c r="G470" i="6"/>
  <c r="H470" i="6"/>
  <c r="I470" i="6"/>
  <c r="J470" i="6"/>
  <c r="K470" i="6"/>
  <c r="L470" i="6"/>
  <c r="B471" i="6"/>
  <c r="C471" i="6"/>
  <c r="D471" i="6"/>
  <c r="E471" i="6"/>
  <c r="F471" i="6"/>
  <c r="G471" i="6"/>
  <c r="H471" i="6"/>
  <c r="I471" i="6"/>
  <c r="J471" i="6"/>
  <c r="K471" i="6"/>
  <c r="L471" i="6"/>
  <c r="B472" i="6"/>
  <c r="C472" i="6"/>
  <c r="D472" i="6"/>
  <c r="E472" i="6"/>
  <c r="F472" i="6"/>
  <c r="G472" i="6"/>
  <c r="H472" i="6"/>
  <c r="I472" i="6"/>
  <c r="J472" i="6"/>
  <c r="K472" i="6"/>
  <c r="L472" i="6"/>
  <c r="B473" i="6"/>
  <c r="C473" i="6"/>
  <c r="D473" i="6"/>
  <c r="E473" i="6"/>
  <c r="F473" i="6"/>
  <c r="G473" i="6"/>
  <c r="H473" i="6"/>
  <c r="I473" i="6"/>
  <c r="J473" i="6"/>
  <c r="K473" i="6"/>
  <c r="L473" i="6"/>
  <c r="B474" i="6"/>
  <c r="C474" i="6"/>
  <c r="D474" i="6"/>
  <c r="E474" i="6"/>
  <c r="F474" i="6"/>
  <c r="G474" i="6"/>
  <c r="H474" i="6"/>
  <c r="I474" i="6"/>
  <c r="J474" i="6"/>
  <c r="K474" i="6"/>
  <c r="L474" i="6"/>
  <c r="B475" i="6"/>
  <c r="C475" i="6"/>
  <c r="D475" i="6"/>
  <c r="E475" i="6"/>
  <c r="F475" i="6"/>
  <c r="G475" i="6"/>
  <c r="H475" i="6"/>
  <c r="I475" i="6"/>
  <c r="J475" i="6"/>
  <c r="K475" i="6"/>
  <c r="L475" i="6"/>
  <c r="B476" i="6"/>
  <c r="C476" i="6"/>
  <c r="D476" i="6"/>
  <c r="E476" i="6"/>
  <c r="F476" i="6"/>
  <c r="G476" i="6"/>
  <c r="H476" i="6"/>
  <c r="I476" i="6"/>
  <c r="J476" i="6"/>
  <c r="K476" i="6"/>
  <c r="L476" i="6"/>
  <c r="B477" i="6"/>
  <c r="C477" i="6"/>
  <c r="D477" i="6"/>
  <c r="E477" i="6"/>
  <c r="F477" i="6"/>
  <c r="G477" i="6"/>
  <c r="H477" i="6"/>
  <c r="I477" i="6"/>
  <c r="J477" i="6"/>
  <c r="K477" i="6"/>
  <c r="L477" i="6"/>
  <c r="B478" i="6"/>
  <c r="C478" i="6"/>
  <c r="D478" i="6"/>
  <c r="E478" i="6"/>
  <c r="F478" i="6"/>
  <c r="G478" i="6"/>
  <c r="H478" i="6"/>
  <c r="I478" i="6"/>
  <c r="J478" i="6"/>
  <c r="K478" i="6"/>
  <c r="L478" i="6"/>
  <c r="B479" i="6"/>
  <c r="C479" i="6"/>
  <c r="D479" i="6"/>
  <c r="E479" i="6"/>
  <c r="F479" i="6"/>
  <c r="G479" i="6"/>
  <c r="H479" i="6"/>
  <c r="I479" i="6"/>
  <c r="J479" i="6"/>
  <c r="K479" i="6"/>
  <c r="L479" i="6"/>
  <c r="B480" i="6"/>
  <c r="C480" i="6"/>
  <c r="D480" i="6"/>
  <c r="E480" i="6"/>
  <c r="F480" i="6"/>
  <c r="G480" i="6"/>
  <c r="H480" i="6"/>
  <c r="I480" i="6"/>
  <c r="J480" i="6"/>
  <c r="K480" i="6"/>
  <c r="L480" i="6"/>
  <c r="B481" i="6"/>
  <c r="C481" i="6"/>
  <c r="D481" i="6"/>
  <c r="E481" i="6"/>
  <c r="F481" i="6"/>
  <c r="G481" i="6"/>
  <c r="H481" i="6"/>
  <c r="I481" i="6"/>
  <c r="J481" i="6"/>
  <c r="K481" i="6"/>
  <c r="L481" i="6"/>
  <c r="B482" i="6"/>
  <c r="C482" i="6"/>
  <c r="D482" i="6"/>
  <c r="E482" i="6"/>
  <c r="F482" i="6"/>
  <c r="G482" i="6"/>
  <c r="H482" i="6"/>
  <c r="I482" i="6"/>
  <c r="J482" i="6"/>
  <c r="K482" i="6"/>
  <c r="L482" i="6"/>
  <c r="B483" i="6"/>
  <c r="C483" i="6"/>
  <c r="D483" i="6"/>
  <c r="E483" i="6"/>
  <c r="F483" i="6"/>
  <c r="G483" i="6"/>
  <c r="H483" i="6"/>
  <c r="I483" i="6"/>
  <c r="J483" i="6"/>
  <c r="K483" i="6"/>
  <c r="L483" i="6"/>
  <c r="B484" i="6"/>
  <c r="C484" i="6"/>
  <c r="D484" i="6"/>
  <c r="E484" i="6"/>
  <c r="F484" i="6"/>
  <c r="G484" i="6"/>
  <c r="H484" i="6"/>
  <c r="I484" i="6"/>
  <c r="J484" i="6"/>
  <c r="K484" i="6"/>
  <c r="L484" i="6"/>
  <c r="B485" i="6"/>
  <c r="C485" i="6"/>
  <c r="D485" i="6"/>
  <c r="E485" i="6"/>
  <c r="F485" i="6"/>
  <c r="G485" i="6"/>
  <c r="H485" i="6"/>
  <c r="I485" i="6"/>
  <c r="J485" i="6"/>
  <c r="K485" i="6"/>
  <c r="L485" i="6"/>
  <c r="B486" i="6"/>
  <c r="C486" i="6"/>
  <c r="D486" i="6"/>
  <c r="E486" i="6"/>
  <c r="F486" i="6"/>
  <c r="G486" i="6"/>
  <c r="H486" i="6"/>
  <c r="I486" i="6"/>
  <c r="J486" i="6"/>
  <c r="K486" i="6"/>
  <c r="L486" i="6"/>
  <c r="B487" i="6"/>
  <c r="C487" i="6"/>
  <c r="D487" i="6"/>
  <c r="E487" i="6"/>
  <c r="F487" i="6"/>
  <c r="G487" i="6"/>
  <c r="H487" i="6"/>
  <c r="I487" i="6"/>
  <c r="J487" i="6"/>
  <c r="K487" i="6"/>
  <c r="L487" i="6"/>
  <c r="B488" i="6"/>
  <c r="C488" i="6"/>
  <c r="D488" i="6"/>
  <c r="E488" i="6"/>
  <c r="F488" i="6"/>
  <c r="G488" i="6"/>
  <c r="H488" i="6"/>
  <c r="I488" i="6"/>
  <c r="J488" i="6"/>
  <c r="K488" i="6"/>
  <c r="L488" i="6"/>
  <c r="B489" i="6"/>
  <c r="C489" i="6"/>
  <c r="D489" i="6"/>
  <c r="E489" i="6"/>
  <c r="F489" i="6"/>
  <c r="G489" i="6"/>
  <c r="H489" i="6"/>
  <c r="I489" i="6"/>
  <c r="J489" i="6"/>
  <c r="K489" i="6"/>
  <c r="L489" i="6"/>
  <c r="B490" i="6"/>
  <c r="C490" i="6"/>
  <c r="D490" i="6"/>
  <c r="E490" i="6"/>
  <c r="F490" i="6"/>
  <c r="G490" i="6"/>
  <c r="H490" i="6"/>
  <c r="I490" i="6"/>
  <c r="J490" i="6"/>
  <c r="K490" i="6"/>
  <c r="L490" i="6"/>
  <c r="B491" i="6"/>
  <c r="C491" i="6"/>
  <c r="D491" i="6"/>
  <c r="E491" i="6"/>
  <c r="F491" i="6"/>
  <c r="G491" i="6"/>
  <c r="H491" i="6"/>
  <c r="I491" i="6"/>
  <c r="J491" i="6"/>
  <c r="K491" i="6"/>
  <c r="L491" i="6"/>
  <c r="B492" i="6"/>
  <c r="C492" i="6"/>
  <c r="D492" i="6"/>
  <c r="E492" i="6"/>
  <c r="F492" i="6"/>
  <c r="G492" i="6"/>
  <c r="H492" i="6"/>
  <c r="I492" i="6"/>
  <c r="J492" i="6"/>
  <c r="K492" i="6"/>
  <c r="L492" i="6"/>
  <c r="B493" i="6"/>
  <c r="C493" i="6"/>
  <c r="D493" i="6"/>
  <c r="E493" i="6"/>
  <c r="F493" i="6"/>
  <c r="G493" i="6"/>
  <c r="H493" i="6"/>
  <c r="I493" i="6"/>
  <c r="J493" i="6"/>
  <c r="K493" i="6"/>
  <c r="L493" i="6"/>
  <c r="B494" i="6"/>
  <c r="C494" i="6"/>
  <c r="D494" i="6"/>
  <c r="E494" i="6"/>
  <c r="F494" i="6"/>
  <c r="G494" i="6"/>
  <c r="H494" i="6"/>
  <c r="I494" i="6"/>
  <c r="J494" i="6"/>
  <c r="K494" i="6"/>
  <c r="L494" i="6"/>
  <c r="B495" i="6"/>
  <c r="C495" i="6"/>
  <c r="D495" i="6"/>
  <c r="E495" i="6"/>
  <c r="F495" i="6"/>
  <c r="G495" i="6"/>
  <c r="H495" i="6"/>
  <c r="I495" i="6"/>
  <c r="J495" i="6"/>
  <c r="K495" i="6"/>
  <c r="L495" i="6"/>
  <c r="B496" i="6"/>
  <c r="C496" i="6"/>
  <c r="D496" i="6"/>
  <c r="E496" i="6"/>
  <c r="F496" i="6"/>
  <c r="G496" i="6"/>
  <c r="H496" i="6"/>
  <c r="I496" i="6"/>
  <c r="J496" i="6"/>
  <c r="K496" i="6"/>
  <c r="L496" i="6"/>
  <c r="B497" i="6"/>
  <c r="C497" i="6"/>
  <c r="D497" i="6"/>
  <c r="E497" i="6"/>
  <c r="F497" i="6"/>
  <c r="G497" i="6"/>
  <c r="H497" i="6"/>
  <c r="I497" i="6"/>
  <c r="J497" i="6"/>
  <c r="K497" i="6"/>
  <c r="L497" i="6"/>
  <c r="B498" i="6"/>
  <c r="C498" i="6"/>
  <c r="D498" i="6"/>
  <c r="E498" i="6"/>
  <c r="F498" i="6"/>
  <c r="G498" i="6"/>
  <c r="H498" i="6"/>
  <c r="I498" i="6"/>
  <c r="J498" i="6"/>
  <c r="K498" i="6"/>
  <c r="L498" i="6"/>
  <c r="B499" i="6"/>
  <c r="C499" i="6"/>
  <c r="D499" i="6"/>
  <c r="E499" i="6"/>
  <c r="F499" i="6"/>
  <c r="G499" i="6"/>
  <c r="H499" i="6"/>
  <c r="I499" i="6"/>
  <c r="J499" i="6"/>
  <c r="K499" i="6"/>
  <c r="L499" i="6"/>
  <c r="B500" i="6"/>
  <c r="C500" i="6"/>
  <c r="D500" i="6"/>
  <c r="E500" i="6"/>
  <c r="F500" i="6"/>
  <c r="G500" i="6"/>
  <c r="H500" i="6"/>
  <c r="I500" i="6"/>
  <c r="J500" i="6"/>
  <c r="K500" i="6"/>
  <c r="L500" i="6"/>
  <c r="B501" i="6"/>
  <c r="C501" i="6"/>
  <c r="D501" i="6"/>
  <c r="E501" i="6"/>
  <c r="F501" i="6"/>
  <c r="G501" i="6"/>
  <c r="H501" i="6"/>
  <c r="I501" i="6"/>
  <c r="J501" i="6"/>
  <c r="K501" i="6"/>
  <c r="L501" i="6"/>
  <c r="B502" i="6"/>
  <c r="C502" i="6"/>
  <c r="D502" i="6"/>
  <c r="E502" i="6"/>
  <c r="F502" i="6"/>
  <c r="G502" i="6"/>
  <c r="H502" i="6"/>
  <c r="I502" i="6"/>
  <c r="J502" i="6"/>
  <c r="K502" i="6"/>
  <c r="L502" i="6"/>
  <c r="B503" i="6"/>
  <c r="C503" i="6"/>
  <c r="D503" i="6"/>
  <c r="E503" i="6"/>
  <c r="F503" i="6"/>
  <c r="G503" i="6"/>
  <c r="H503" i="6"/>
  <c r="I503" i="6"/>
  <c r="J503" i="6"/>
  <c r="K503" i="6"/>
  <c r="L503" i="6"/>
  <c r="B504" i="6"/>
  <c r="C504" i="6"/>
  <c r="D504" i="6"/>
  <c r="E504" i="6"/>
  <c r="F504" i="6"/>
  <c r="G504" i="6"/>
  <c r="H504" i="6"/>
  <c r="I504" i="6"/>
  <c r="J504" i="6"/>
  <c r="K504" i="6"/>
  <c r="L504" i="6"/>
  <c r="B505" i="6"/>
  <c r="C505" i="6"/>
  <c r="D505" i="6"/>
  <c r="E505" i="6"/>
  <c r="F505" i="6"/>
  <c r="G505" i="6"/>
  <c r="H505" i="6"/>
  <c r="I505" i="6"/>
  <c r="J505" i="6"/>
  <c r="K505" i="6"/>
  <c r="L505" i="6"/>
  <c r="B506" i="6"/>
  <c r="C506" i="6"/>
  <c r="D506" i="6"/>
  <c r="E506" i="6"/>
  <c r="F506" i="6"/>
  <c r="G506" i="6"/>
  <c r="H506" i="6"/>
  <c r="I506" i="6"/>
  <c r="J506" i="6"/>
  <c r="K506" i="6"/>
  <c r="L506" i="6"/>
  <c r="B507" i="6"/>
  <c r="C507" i="6"/>
  <c r="D507" i="6"/>
  <c r="E507" i="6"/>
  <c r="F507" i="6"/>
  <c r="G507" i="6"/>
  <c r="H507" i="6"/>
  <c r="I507" i="6"/>
  <c r="J507" i="6"/>
  <c r="K507" i="6"/>
  <c r="L507" i="6"/>
  <c r="B508" i="6"/>
  <c r="C508" i="6"/>
  <c r="D508" i="6"/>
  <c r="E508" i="6"/>
  <c r="F508" i="6"/>
  <c r="G508" i="6"/>
  <c r="H508" i="6"/>
  <c r="I508" i="6"/>
  <c r="J508" i="6"/>
  <c r="K508" i="6"/>
  <c r="L508" i="6"/>
  <c r="B509" i="6"/>
  <c r="C509" i="6"/>
  <c r="D509" i="6"/>
  <c r="E509" i="6"/>
  <c r="F509" i="6"/>
  <c r="G509" i="6"/>
  <c r="H509" i="6"/>
  <c r="I509" i="6"/>
  <c r="J509" i="6"/>
  <c r="K509" i="6"/>
  <c r="L509" i="6"/>
  <c r="B510" i="6"/>
  <c r="C510" i="6"/>
  <c r="D510" i="6"/>
  <c r="E510" i="6"/>
  <c r="F510" i="6"/>
  <c r="G510" i="6"/>
  <c r="H510" i="6"/>
  <c r="I510" i="6"/>
  <c r="J510" i="6"/>
  <c r="K510" i="6"/>
  <c r="L510" i="6"/>
  <c r="B511" i="6"/>
  <c r="C511" i="6"/>
  <c r="D511" i="6"/>
  <c r="E511" i="6"/>
  <c r="F511" i="6"/>
  <c r="G511" i="6"/>
  <c r="H511" i="6"/>
  <c r="I511" i="6"/>
  <c r="J511" i="6"/>
  <c r="K511" i="6"/>
  <c r="L511" i="6"/>
  <c r="B512" i="6"/>
  <c r="C512" i="6"/>
  <c r="D512" i="6"/>
  <c r="E512" i="6"/>
  <c r="F512" i="6"/>
  <c r="G512" i="6"/>
  <c r="H512" i="6"/>
  <c r="I512" i="6"/>
  <c r="J512" i="6"/>
  <c r="K512" i="6"/>
  <c r="L512" i="6"/>
  <c r="B513" i="6"/>
  <c r="C513" i="6"/>
  <c r="D513" i="6"/>
  <c r="E513" i="6"/>
  <c r="F513" i="6"/>
  <c r="G513" i="6"/>
  <c r="H513" i="6"/>
  <c r="I513" i="6"/>
  <c r="J513" i="6"/>
  <c r="K513" i="6"/>
  <c r="L513" i="6"/>
  <c r="B514" i="6"/>
  <c r="C514" i="6"/>
  <c r="D514" i="6"/>
  <c r="E514" i="6"/>
  <c r="F514" i="6"/>
  <c r="G514" i="6"/>
  <c r="H514" i="6"/>
  <c r="I514" i="6"/>
  <c r="J514" i="6"/>
  <c r="K514" i="6"/>
  <c r="L514" i="6"/>
  <c r="B515" i="6"/>
  <c r="C515" i="6"/>
  <c r="D515" i="6"/>
  <c r="E515" i="6"/>
  <c r="F515" i="6"/>
  <c r="G515" i="6"/>
  <c r="H515" i="6"/>
  <c r="I515" i="6"/>
  <c r="J515" i="6"/>
  <c r="K515" i="6"/>
  <c r="L515" i="6"/>
  <c r="B516" i="6"/>
  <c r="C516" i="6"/>
  <c r="D516" i="6"/>
  <c r="E516" i="6"/>
  <c r="F516" i="6"/>
  <c r="G516" i="6"/>
  <c r="H516" i="6"/>
  <c r="I516" i="6"/>
  <c r="J516" i="6"/>
  <c r="K516" i="6"/>
  <c r="L516" i="6"/>
  <c r="B517" i="6"/>
  <c r="C517" i="6"/>
  <c r="D517" i="6"/>
  <c r="E517" i="6"/>
  <c r="F517" i="6"/>
  <c r="G517" i="6"/>
  <c r="H517" i="6"/>
  <c r="I517" i="6"/>
  <c r="J517" i="6"/>
  <c r="K517" i="6"/>
  <c r="L517" i="6"/>
  <c r="B518" i="6"/>
  <c r="C518" i="6"/>
  <c r="D518" i="6"/>
  <c r="E518" i="6"/>
  <c r="F518" i="6"/>
  <c r="G518" i="6"/>
  <c r="H518" i="6"/>
  <c r="I518" i="6"/>
  <c r="J518" i="6"/>
  <c r="K518" i="6"/>
  <c r="L518" i="6"/>
  <c r="B519" i="6"/>
  <c r="C519" i="6"/>
  <c r="D519" i="6"/>
  <c r="E519" i="6"/>
  <c r="F519" i="6"/>
  <c r="G519" i="6"/>
  <c r="H519" i="6"/>
  <c r="I519" i="6"/>
  <c r="J519" i="6"/>
  <c r="K519" i="6"/>
  <c r="L519" i="6"/>
  <c r="B520" i="6"/>
  <c r="C520" i="6"/>
  <c r="D520" i="6"/>
  <c r="E520" i="6"/>
  <c r="F520" i="6"/>
  <c r="G520" i="6"/>
  <c r="H520" i="6"/>
  <c r="I520" i="6"/>
  <c r="J520" i="6"/>
  <c r="K520" i="6"/>
  <c r="L520" i="6"/>
  <c r="B521" i="6"/>
  <c r="C521" i="6"/>
  <c r="D521" i="6"/>
  <c r="E521" i="6"/>
  <c r="F521" i="6"/>
  <c r="G521" i="6"/>
  <c r="H521" i="6"/>
  <c r="I521" i="6"/>
  <c r="J521" i="6"/>
  <c r="K521" i="6"/>
  <c r="L521" i="6"/>
  <c r="B522" i="6"/>
  <c r="C522" i="6"/>
  <c r="D522" i="6"/>
  <c r="E522" i="6"/>
  <c r="F522" i="6"/>
  <c r="G522" i="6"/>
  <c r="H522" i="6"/>
  <c r="I522" i="6"/>
  <c r="J522" i="6"/>
  <c r="K522" i="6"/>
  <c r="L522" i="6"/>
  <c r="B523" i="6"/>
  <c r="C523" i="6"/>
  <c r="D523" i="6"/>
  <c r="E523" i="6"/>
  <c r="F523" i="6"/>
  <c r="G523" i="6"/>
  <c r="H523" i="6"/>
  <c r="I523" i="6"/>
  <c r="J523" i="6"/>
  <c r="K523" i="6"/>
  <c r="L523" i="6"/>
  <c r="B524" i="6"/>
  <c r="C524" i="6"/>
  <c r="D524" i="6"/>
  <c r="E524" i="6"/>
  <c r="F524" i="6"/>
  <c r="G524" i="6"/>
  <c r="H524" i="6"/>
  <c r="I524" i="6"/>
  <c r="J524" i="6"/>
  <c r="K524" i="6"/>
  <c r="L524" i="6"/>
  <c r="B525" i="6"/>
  <c r="C525" i="6"/>
  <c r="D525" i="6"/>
  <c r="E525" i="6"/>
  <c r="F525" i="6"/>
  <c r="G525" i="6"/>
  <c r="H525" i="6"/>
  <c r="I525" i="6"/>
  <c r="J525" i="6"/>
  <c r="K525" i="6"/>
  <c r="L525" i="6"/>
  <c r="B526" i="6"/>
  <c r="C526" i="6"/>
  <c r="D526" i="6"/>
  <c r="E526" i="6"/>
  <c r="F526" i="6"/>
  <c r="G526" i="6"/>
  <c r="H526" i="6"/>
  <c r="I526" i="6"/>
  <c r="J526" i="6"/>
  <c r="K526" i="6"/>
  <c r="L526" i="6"/>
  <c r="B527" i="6"/>
  <c r="C527" i="6"/>
  <c r="D527" i="6"/>
  <c r="E527" i="6"/>
  <c r="F527" i="6"/>
  <c r="G527" i="6"/>
  <c r="H527" i="6"/>
  <c r="I527" i="6"/>
  <c r="J527" i="6"/>
  <c r="K527" i="6"/>
  <c r="L527" i="6"/>
  <c r="B528" i="6"/>
  <c r="C528" i="6"/>
  <c r="D528" i="6"/>
  <c r="E528" i="6"/>
  <c r="F528" i="6"/>
  <c r="G528" i="6"/>
  <c r="H528" i="6"/>
  <c r="I528" i="6"/>
  <c r="J528" i="6"/>
  <c r="K528" i="6"/>
  <c r="L528" i="6"/>
  <c r="B529" i="6"/>
  <c r="C529" i="6"/>
  <c r="D529" i="6"/>
  <c r="E529" i="6"/>
  <c r="F529" i="6"/>
  <c r="G529" i="6"/>
  <c r="H529" i="6"/>
  <c r="I529" i="6"/>
  <c r="J529" i="6"/>
  <c r="K529" i="6"/>
  <c r="L529" i="6"/>
  <c r="B530" i="6"/>
  <c r="C530" i="6"/>
  <c r="D530" i="6"/>
  <c r="E530" i="6"/>
  <c r="F530" i="6"/>
  <c r="G530" i="6"/>
  <c r="H530" i="6"/>
  <c r="I530" i="6"/>
  <c r="J530" i="6"/>
  <c r="K530" i="6"/>
  <c r="L530" i="6"/>
  <c r="B531" i="6"/>
  <c r="C531" i="6"/>
  <c r="D531" i="6"/>
  <c r="E531" i="6"/>
  <c r="F531" i="6"/>
  <c r="G531" i="6"/>
  <c r="H531" i="6"/>
  <c r="I531" i="6"/>
  <c r="J531" i="6"/>
  <c r="K531" i="6"/>
  <c r="L531" i="6"/>
  <c r="B532" i="6"/>
  <c r="C532" i="6"/>
  <c r="D532" i="6"/>
  <c r="E532" i="6"/>
  <c r="F532" i="6"/>
  <c r="G532" i="6"/>
  <c r="H532" i="6"/>
  <c r="I532" i="6"/>
  <c r="J532" i="6"/>
  <c r="K532" i="6"/>
  <c r="L532" i="6"/>
  <c r="B533" i="6"/>
  <c r="C533" i="6"/>
  <c r="D533" i="6"/>
  <c r="E533" i="6"/>
  <c r="F533" i="6"/>
  <c r="G533" i="6"/>
  <c r="H533" i="6"/>
  <c r="I533" i="6"/>
  <c r="J533" i="6"/>
  <c r="K533" i="6"/>
  <c r="L533" i="6"/>
  <c r="B534" i="6"/>
  <c r="C534" i="6"/>
  <c r="D534" i="6"/>
  <c r="E534" i="6"/>
  <c r="F534" i="6"/>
  <c r="G534" i="6"/>
  <c r="H534" i="6"/>
  <c r="I534" i="6"/>
  <c r="J534" i="6"/>
  <c r="K534" i="6"/>
  <c r="L534" i="6"/>
  <c r="B535" i="6"/>
  <c r="C535" i="6"/>
  <c r="D535" i="6"/>
  <c r="E535" i="6"/>
  <c r="F535" i="6"/>
  <c r="G535" i="6"/>
  <c r="H535" i="6"/>
  <c r="I535" i="6"/>
  <c r="J535" i="6"/>
  <c r="K535" i="6"/>
  <c r="L535" i="6"/>
  <c r="B536" i="6"/>
  <c r="C536" i="6"/>
  <c r="D536" i="6"/>
  <c r="E536" i="6"/>
  <c r="F536" i="6"/>
  <c r="G536" i="6"/>
  <c r="H536" i="6"/>
  <c r="I536" i="6"/>
  <c r="J536" i="6"/>
  <c r="K536" i="6"/>
  <c r="L536" i="6"/>
  <c r="B537" i="6"/>
  <c r="C537" i="6"/>
  <c r="D537" i="6"/>
  <c r="E537" i="6"/>
  <c r="F537" i="6"/>
  <c r="G537" i="6"/>
  <c r="H537" i="6"/>
  <c r="I537" i="6"/>
  <c r="J537" i="6"/>
  <c r="K537" i="6"/>
  <c r="L537" i="6"/>
  <c r="B538" i="6"/>
  <c r="C538" i="6"/>
  <c r="D538" i="6"/>
  <c r="E538" i="6"/>
  <c r="F538" i="6"/>
  <c r="G538" i="6"/>
  <c r="H538" i="6"/>
  <c r="I538" i="6"/>
  <c r="J538" i="6"/>
  <c r="K538" i="6"/>
  <c r="L538" i="6"/>
  <c r="B539" i="6"/>
  <c r="C539" i="6"/>
  <c r="D539" i="6"/>
  <c r="E539" i="6"/>
  <c r="F539" i="6"/>
  <c r="G539" i="6"/>
  <c r="H539" i="6"/>
  <c r="I539" i="6"/>
  <c r="J539" i="6"/>
  <c r="K539" i="6"/>
  <c r="L539" i="6"/>
  <c r="B540" i="6"/>
  <c r="C540" i="6"/>
  <c r="D540" i="6"/>
  <c r="E540" i="6"/>
  <c r="F540" i="6"/>
  <c r="G540" i="6"/>
  <c r="H540" i="6"/>
  <c r="I540" i="6"/>
  <c r="J540" i="6"/>
  <c r="K540" i="6"/>
  <c r="L540" i="6"/>
  <c r="B541" i="6"/>
  <c r="C541" i="6"/>
  <c r="D541" i="6"/>
  <c r="E541" i="6"/>
  <c r="F541" i="6"/>
  <c r="G541" i="6"/>
  <c r="H541" i="6"/>
  <c r="I541" i="6"/>
  <c r="J541" i="6"/>
  <c r="K541" i="6"/>
  <c r="L541" i="6"/>
  <c r="B542" i="6"/>
  <c r="C542" i="6"/>
  <c r="D542" i="6"/>
  <c r="E542" i="6"/>
  <c r="F542" i="6"/>
  <c r="G542" i="6"/>
  <c r="H542" i="6"/>
  <c r="I542" i="6"/>
  <c r="J542" i="6"/>
  <c r="K542" i="6"/>
  <c r="L542" i="6"/>
  <c r="B543" i="6"/>
  <c r="C543" i="6"/>
  <c r="D543" i="6"/>
  <c r="E543" i="6"/>
  <c r="F543" i="6"/>
  <c r="G543" i="6"/>
  <c r="H543" i="6"/>
  <c r="I543" i="6"/>
  <c r="J543" i="6"/>
  <c r="K543" i="6"/>
  <c r="L543" i="6"/>
  <c r="B544" i="6"/>
  <c r="C544" i="6"/>
  <c r="D544" i="6"/>
  <c r="E544" i="6"/>
  <c r="F544" i="6"/>
  <c r="G544" i="6"/>
  <c r="H544" i="6"/>
  <c r="I544" i="6"/>
  <c r="J544" i="6"/>
  <c r="K544" i="6"/>
  <c r="L544" i="6"/>
  <c r="B545" i="6"/>
  <c r="C545" i="6"/>
  <c r="D545" i="6"/>
  <c r="E545" i="6"/>
  <c r="F545" i="6"/>
  <c r="G545" i="6"/>
  <c r="H545" i="6"/>
  <c r="I545" i="6"/>
  <c r="J545" i="6"/>
  <c r="K545" i="6"/>
  <c r="L545" i="6"/>
  <c r="B546" i="6"/>
  <c r="C546" i="6"/>
  <c r="D546" i="6"/>
  <c r="E546" i="6"/>
  <c r="F546" i="6"/>
  <c r="G546" i="6"/>
  <c r="H546" i="6"/>
  <c r="I546" i="6"/>
  <c r="J546" i="6"/>
  <c r="K546" i="6"/>
  <c r="L546" i="6"/>
  <c r="B547" i="6"/>
  <c r="C547" i="6"/>
  <c r="D547" i="6"/>
  <c r="E547" i="6"/>
  <c r="F547" i="6"/>
  <c r="G547" i="6"/>
  <c r="H547" i="6"/>
  <c r="I547" i="6"/>
  <c r="J547" i="6"/>
  <c r="K547" i="6"/>
  <c r="L547" i="6"/>
  <c r="B548" i="6"/>
  <c r="C548" i="6"/>
  <c r="D548" i="6"/>
  <c r="E548" i="6"/>
  <c r="F548" i="6"/>
  <c r="G548" i="6"/>
  <c r="H548" i="6"/>
  <c r="I548" i="6"/>
  <c r="J548" i="6"/>
  <c r="K548" i="6"/>
  <c r="L548" i="6"/>
  <c r="B549" i="6"/>
  <c r="C549" i="6"/>
  <c r="D549" i="6"/>
  <c r="E549" i="6"/>
  <c r="F549" i="6"/>
  <c r="G549" i="6"/>
  <c r="H549" i="6"/>
  <c r="I549" i="6"/>
  <c r="J549" i="6"/>
  <c r="K549" i="6"/>
  <c r="L549" i="6"/>
  <c r="B550" i="6"/>
  <c r="C550" i="6"/>
  <c r="D550" i="6"/>
  <c r="E550" i="6"/>
  <c r="F550" i="6"/>
  <c r="G550" i="6"/>
  <c r="H550" i="6"/>
  <c r="I550" i="6"/>
  <c r="J550" i="6"/>
  <c r="K550" i="6"/>
  <c r="L550" i="6"/>
  <c r="B551" i="6"/>
  <c r="C551" i="6"/>
  <c r="D551" i="6"/>
  <c r="E551" i="6"/>
  <c r="F551" i="6"/>
  <c r="G551" i="6"/>
  <c r="H551" i="6"/>
  <c r="I551" i="6"/>
  <c r="J551" i="6"/>
  <c r="K551" i="6"/>
  <c r="L551" i="6"/>
  <c r="B552" i="6"/>
  <c r="C552" i="6"/>
  <c r="D552" i="6"/>
  <c r="E552" i="6"/>
  <c r="F552" i="6"/>
  <c r="G552" i="6"/>
  <c r="H552" i="6"/>
  <c r="I552" i="6"/>
  <c r="J552" i="6"/>
  <c r="K552" i="6"/>
  <c r="L552" i="6"/>
  <c r="B553" i="6"/>
  <c r="C553" i="6"/>
  <c r="D553" i="6"/>
  <c r="E553" i="6"/>
  <c r="F553" i="6"/>
  <c r="G553" i="6"/>
  <c r="H553" i="6"/>
  <c r="I553" i="6"/>
  <c r="J553" i="6"/>
  <c r="K553" i="6"/>
  <c r="L553" i="6"/>
  <c r="B554" i="6"/>
  <c r="C554" i="6"/>
  <c r="D554" i="6"/>
  <c r="E554" i="6"/>
  <c r="F554" i="6"/>
  <c r="G554" i="6"/>
  <c r="H554" i="6"/>
  <c r="I554" i="6"/>
  <c r="J554" i="6"/>
  <c r="K554" i="6"/>
  <c r="L554" i="6"/>
  <c r="B555" i="6"/>
  <c r="C555" i="6"/>
  <c r="D555" i="6"/>
  <c r="E555" i="6"/>
  <c r="F555" i="6"/>
  <c r="G555" i="6"/>
  <c r="H555" i="6"/>
  <c r="I555" i="6"/>
  <c r="J555" i="6"/>
  <c r="K555" i="6"/>
  <c r="L555" i="6"/>
  <c r="B556" i="6"/>
  <c r="C556" i="6"/>
  <c r="D556" i="6"/>
  <c r="E556" i="6"/>
  <c r="F556" i="6"/>
  <c r="G556" i="6"/>
  <c r="H556" i="6"/>
  <c r="I556" i="6"/>
  <c r="J556" i="6"/>
  <c r="K556" i="6"/>
  <c r="L556" i="6"/>
  <c r="B557" i="6"/>
  <c r="C557" i="6"/>
  <c r="D557" i="6"/>
  <c r="E557" i="6"/>
  <c r="F557" i="6"/>
  <c r="G557" i="6"/>
  <c r="H557" i="6"/>
  <c r="I557" i="6"/>
  <c r="J557" i="6"/>
  <c r="K557" i="6"/>
  <c r="L557" i="6"/>
  <c r="B558" i="6"/>
  <c r="C558" i="6"/>
  <c r="D558" i="6"/>
  <c r="E558" i="6"/>
  <c r="F558" i="6"/>
  <c r="G558" i="6"/>
  <c r="H558" i="6"/>
  <c r="I558" i="6"/>
  <c r="J558" i="6"/>
  <c r="K558" i="6"/>
  <c r="L558" i="6"/>
  <c r="B559" i="6"/>
  <c r="C559" i="6"/>
  <c r="D559" i="6"/>
  <c r="E559" i="6"/>
  <c r="F559" i="6"/>
  <c r="G559" i="6"/>
  <c r="H559" i="6"/>
  <c r="I559" i="6"/>
  <c r="J559" i="6"/>
  <c r="K559" i="6"/>
  <c r="L559" i="6"/>
  <c r="B560" i="6"/>
  <c r="C560" i="6"/>
  <c r="D560" i="6"/>
  <c r="E560" i="6"/>
  <c r="F560" i="6"/>
  <c r="G560" i="6"/>
  <c r="H560" i="6"/>
  <c r="I560" i="6"/>
  <c r="J560" i="6"/>
  <c r="K560" i="6"/>
  <c r="L560" i="6"/>
  <c r="B561" i="6"/>
  <c r="C561" i="6"/>
  <c r="D561" i="6"/>
  <c r="E561" i="6"/>
  <c r="F561" i="6"/>
  <c r="G561" i="6"/>
  <c r="H561" i="6"/>
  <c r="I561" i="6"/>
  <c r="J561" i="6"/>
  <c r="K561" i="6"/>
  <c r="L561" i="6"/>
  <c r="B562" i="6"/>
  <c r="C562" i="6"/>
  <c r="D562" i="6"/>
  <c r="E562" i="6"/>
  <c r="F562" i="6"/>
  <c r="G562" i="6"/>
  <c r="H562" i="6"/>
  <c r="I562" i="6"/>
  <c r="J562" i="6"/>
  <c r="K562" i="6"/>
  <c r="L562" i="6"/>
  <c r="B563" i="6"/>
  <c r="C563" i="6"/>
  <c r="D563" i="6"/>
  <c r="E563" i="6"/>
  <c r="F563" i="6"/>
  <c r="G563" i="6"/>
  <c r="H563" i="6"/>
  <c r="I563" i="6"/>
  <c r="J563" i="6"/>
  <c r="K563" i="6"/>
  <c r="L563" i="6"/>
  <c r="B564" i="6"/>
  <c r="C564" i="6"/>
  <c r="D564" i="6"/>
  <c r="E564" i="6"/>
  <c r="F564" i="6"/>
  <c r="G564" i="6"/>
  <c r="H564" i="6"/>
  <c r="I564" i="6"/>
  <c r="J564" i="6"/>
  <c r="K564" i="6"/>
  <c r="L564" i="6"/>
  <c r="B565" i="6"/>
  <c r="C565" i="6"/>
  <c r="D565" i="6"/>
  <c r="E565" i="6"/>
  <c r="F565" i="6"/>
  <c r="G565" i="6"/>
  <c r="H565" i="6"/>
  <c r="I565" i="6"/>
  <c r="J565" i="6"/>
  <c r="K565" i="6"/>
  <c r="L565" i="6"/>
  <c r="B566" i="6"/>
  <c r="C566" i="6"/>
  <c r="D566" i="6"/>
  <c r="E566" i="6"/>
  <c r="F566" i="6"/>
  <c r="G566" i="6"/>
  <c r="H566" i="6"/>
  <c r="I566" i="6"/>
  <c r="J566" i="6"/>
  <c r="K566" i="6"/>
  <c r="L566" i="6"/>
  <c r="B567" i="6"/>
  <c r="C567" i="6"/>
  <c r="D567" i="6"/>
  <c r="E567" i="6"/>
  <c r="F567" i="6"/>
  <c r="G567" i="6"/>
  <c r="H567" i="6"/>
  <c r="I567" i="6"/>
  <c r="J567" i="6"/>
  <c r="K567" i="6"/>
  <c r="L567" i="6"/>
  <c r="B568" i="6"/>
  <c r="C568" i="6"/>
  <c r="D568" i="6"/>
  <c r="E568" i="6"/>
  <c r="F568" i="6"/>
  <c r="G568" i="6"/>
  <c r="H568" i="6"/>
  <c r="I568" i="6"/>
  <c r="J568" i="6"/>
  <c r="K568" i="6"/>
  <c r="L568" i="6"/>
  <c r="B569" i="6"/>
  <c r="C569" i="6"/>
  <c r="D569" i="6"/>
  <c r="E569" i="6"/>
  <c r="F569" i="6"/>
  <c r="G569" i="6"/>
  <c r="H569" i="6"/>
  <c r="I569" i="6"/>
  <c r="J569" i="6"/>
  <c r="K569" i="6"/>
  <c r="L569" i="6"/>
  <c r="B570" i="6"/>
  <c r="C570" i="6"/>
  <c r="D570" i="6"/>
  <c r="E570" i="6"/>
  <c r="F570" i="6"/>
  <c r="G570" i="6"/>
  <c r="H570" i="6"/>
  <c r="I570" i="6"/>
  <c r="J570" i="6"/>
  <c r="K570" i="6"/>
  <c r="L570" i="6"/>
  <c r="B571" i="6"/>
  <c r="C571" i="6"/>
  <c r="D571" i="6"/>
  <c r="E571" i="6"/>
  <c r="F571" i="6"/>
  <c r="G571" i="6"/>
  <c r="H571" i="6"/>
  <c r="I571" i="6"/>
  <c r="J571" i="6"/>
  <c r="K571" i="6"/>
  <c r="L571" i="6"/>
  <c r="B572" i="6"/>
  <c r="C572" i="6"/>
  <c r="D572" i="6"/>
  <c r="E572" i="6"/>
  <c r="F572" i="6"/>
  <c r="G572" i="6"/>
  <c r="H572" i="6"/>
  <c r="I572" i="6"/>
  <c r="J572" i="6"/>
  <c r="K572" i="6"/>
  <c r="L572" i="6"/>
  <c r="B573" i="6"/>
  <c r="C573" i="6"/>
  <c r="D573" i="6"/>
  <c r="E573" i="6"/>
  <c r="F573" i="6"/>
  <c r="G573" i="6"/>
  <c r="H573" i="6"/>
  <c r="I573" i="6"/>
  <c r="J573" i="6"/>
  <c r="K573" i="6"/>
  <c r="L573" i="6"/>
  <c r="B574" i="6"/>
  <c r="C574" i="6"/>
  <c r="D574" i="6"/>
  <c r="E574" i="6"/>
  <c r="F574" i="6"/>
  <c r="G574" i="6"/>
  <c r="H574" i="6"/>
  <c r="I574" i="6"/>
  <c r="J574" i="6"/>
  <c r="K574" i="6"/>
  <c r="L574" i="6"/>
  <c r="B575" i="6"/>
  <c r="C575" i="6"/>
  <c r="D575" i="6"/>
  <c r="E575" i="6"/>
  <c r="F575" i="6"/>
  <c r="G575" i="6"/>
  <c r="H575" i="6"/>
  <c r="I575" i="6"/>
  <c r="J575" i="6"/>
  <c r="K575" i="6"/>
  <c r="L575" i="6"/>
  <c r="B576" i="6"/>
  <c r="C576" i="6"/>
  <c r="D576" i="6"/>
  <c r="E576" i="6"/>
  <c r="F576" i="6"/>
  <c r="G576" i="6"/>
  <c r="H576" i="6"/>
  <c r="I576" i="6"/>
  <c r="J576" i="6"/>
  <c r="K576" i="6"/>
  <c r="L576" i="6"/>
  <c r="B577" i="6"/>
  <c r="C577" i="6"/>
  <c r="D577" i="6"/>
  <c r="E577" i="6"/>
  <c r="F577" i="6"/>
  <c r="G577" i="6"/>
  <c r="H577" i="6"/>
  <c r="I577" i="6"/>
  <c r="J577" i="6"/>
  <c r="K577" i="6"/>
  <c r="L577" i="6"/>
  <c r="B578" i="6"/>
  <c r="C578" i="6"/>
  <c r="D578" i="6"/>
  <c r="E578" i="6"/>
  <c r="F578" i="6"/>
  <c r="G578" i="6"/>
  <c r="H578" i="6"/>
  <c r="I578" i="6"/>
  <c r="J578" i="6"/>
  <c r="K578" i="6"/>
  <c r="L578" i="6"/>
  <c r="B579" i="6"/>
  <c r="C579" i="6"/>
  <c r="D579" i="6"/>
  <c r="E579" i="6"/>
  <c r="F579" i="6"/>
  <c r="G579" i="6"/>
  <c r="H579" i="6"/>
  <c r="I579" i="6"/>
  <c r="J579" i="6"/>
  <c r="K579" i="6"/>
  <c r="L579" i="6"/>
  <c r="B580" i="6"/>
  <c r="C580" i="6"/>
  <c r="D580" i="6"/>
  <c r="E580" i="6"/>
  <c r="F580" i="6"/>
  <c r="G580" i="6"/>
  <c r="H580" i="6"/>
  <c r="I580" i="6"/>
  <c r="J580" i="6"/>
  <c r="K580" i="6"/>
  <c r="L580" i="6"/>
  <c r="B581" i="6"/>
  <c r="C581" i="6"/>
  <c r="D581" i="6"/>
  <c r="E581" i="6"/>
  <c r="F581" i="6"/>
  <c r="G581" i="6"/>
  <c r="H581" i="6"/>
  <c r="I581" i="6"/>
  <c r="J581" i="6"/>
  <c r="K581" i="6"/>
  <c r="L581" i="6"/>
  <c r="B582" i="6"/>
  <c r="C582" i="6"/>
  <c r="D582" i="6"/>
  <c r="E582" i="6"/>
  <c r="F582" i="6"/>
  <c r="G582" i="6"/>
  <c r="H582" i="6"/>
  <c r="I582" i="6"/>
  <c r="J582" i="6"/>
  <c r="K582" i="6"/>
  <c r="L582" i="6"/>
  <c r="B583" i="6"/>
  <c r="C583" i="6"/>
  <c r="D583" i="6"/>
  <c r="E583" i="6"/>
  <c r="F583" i="6"/>
  <c r="G583" i="6"/>
  <c r="H583" i="6"/>
  <c r="I583" i="6"/>
  <c r="J583" i="6"/>
  <c r="K583" i="6"/>
  <c r="L583" i="6"/>
  <c r="B584" i="6"/>
  <c r="C584" i="6"/>
  <c r="D584" i="6"/>
  <c r="E584" i="6"/>
  <c r="F584" i="6"/>
  <c r="G584" i="6"/>
  <c r="H584" i="6"/>
  <c r="I584" i="6"/>
  <c r="J584" i="6"/>
  <c r="K584" i="6"/>
  <c r="L584" i="6"/>
  <c r="B585" i="6"/>
  <c r="C585" i="6"/>
  <c r="D585" i="6"/>
  <c r="E585" i="6"/>
  <c r="F585" i="6"/>
  <c r="G585" i="6"/>
  <c r="H585" i="6"/>
  <c r="I585" i="6"/>
  <c r="J585" i="6"/>
  <c r="K585" i="6"/>
  <c r="L585" i="6"/>
  <c r="B586" i="6"/>
  <c r="C586" i="6"/>
  <c r="D586" i="6"/>
  <c r="E586" i="6"/>
  <c r="F586" i="6"/>
  <c r="G586" i="6"/>
  <c r="H586" i="6"/>
  <c r="I586" i="6"/>
  <c r="J586" i="6"/>
  <c r="K586" i="6"/>
  <c r="L586" i="6"/>
  <c r="B587" i="6"/>
  <c r="C587" i="6"/>
  <c r="D587" i="6"/>
  <c r="E587" i="6"/>
  <c r="F587" i="6"/>
  <c r="G587" i="6"/>
  <c r="H587" i="6"/>
  <c r="I587" i="6"/>
  <c r="J587" i="6"/>
  <c r="K587" i="6"/>
  <c r="L587" i="6"/>
  <c r="B588" i="6"/>
  <c r="C588" i="6"/>
  <c r="D588" i="6"/>
  <c r="E588" i="6"/>
  <c r="F588" i="6"/>
  <c r="G588" i="6"/>
  <c r="H588" i="6"/>
  <c r="I588" i="6"/>
  <c r="J588" i="6"/>
  <c r="K588" i="6"/>
  <c r="L588" i="6"/>
  <c r="B589" i="6"/>
  <c r="C589" i="6"/>
  <c r="D589" i="6"/>
  <c r="E589" i="6"/>
  <c r="F589" i="6"/>
  <c r="G589" i="6"/>
  <c r="H589" i="6"/>
  <c r="I589" i="6"/>
  <c r="J589" i="6"/>
  <c r="K589" i="6"/>
  <c r="L589" i="6"/>
  <c r="B590" i="6"/>
  <c r="C590" i="6"/>
  <c r="D590" i="6"/>
  <c r="E590" i="6"/>
  <c r="F590" i="6"/>
  <c r="G590" i="6"/>
  <c r="H590" i="6"/>
  <c r="I590" i="6"/>
  <c r="J590" i="6"/>
  <c r="K590" i="6"/>
  <c r="L590" i="6"/>
  <c r="B591" i="6"/>
  <c r="C591" i="6"/>
  <c r="D591" i="6"/>
  <c r="E591" i="6"/>
  <c r="F591" i="6"/>
  <c r="G591" i="6"/>
  <c r="H591" i="6"/>
  <c r="I591" i="6"/>
  <c r="J591" i="6"/>
  <c r="K591" i="6"/>
  <c r="L591" i="6"/>
  <c r="B592" i="6"/>
  <c r="C592" i="6"/>
  <c r="D592" i="6"/>
  <c r="E592" i="6"/>
  <c r="F592" i="6"/>
  <c r="G592" i="6"/>
  <c r="H592" i="6"/>
  <c r="I592" i="6"/>
  <c r="J592" i="6"/>
  <c r="K592" i="6"/>
  <c r="L592" i="6"/>
  <c r="B593" i="6"/>
  <c r="C593" i="6"/>
  <c r="D593" i="6"/>
  <c r="E593" i="6"/>
  <c r="F593" i="6"/>
  <c r="G593" i="6"/>
  <c r="H593" i="6"/>
  <c r="I593" i="6"/>
  <c r="J593" i="6"/>
  <c r="K593" i="6"/>
  <c r="L593" i="6"/>
  <c r="B594" i="6"/>
  <c r="C594" i="6"/>
  <c r="D594" i="6"/>
  <c r="E594" i="6"/>
  <c r="F594" i="6"/>
  <c r="G594" i="6"/>
  <c r="H594" i="6"/>
  <c r="I594" i="6"/>
  <c r="J594" i="6"/>
  <c r="K594" i="6"/>
  <c r="L594" i="6"/>
  <c r="B595" i="6"/>
  <c r="C595" i="6"/>
  <c r="D595" i="6"/>
  <c r="E595" i="6"/>
  <c r="F595" i="6"/>
  <c r="G595" i="6"/>
  <c r="H595" i="6"/>
  <c r="I595" i="6"/>
  <c r="J595" i="6"/>
  <c r="K595" i="6"/>
  <c r="L595" i="6"/>
  <c r="B596" i="6"/>
  <c r="C596" i="6"/>
  <c r="D596" i="6"/>
  <c r="E596" i="6"/>
  <c r="F596" i="6"/>
  <c r="G596" i="6"/>
  <c r="H596" i="6"/>
  <c r="I596" i="6"/>
  <c r="J596" i="6"/>
  <c r="K596" i="6"/>
  <c r="L596" i="6"/>
  <c r="B597" i="6"/>
  <c r="C597" i="6"/>
  <c r="D597" i="6"/>
  <c r="E597" i="6"/>
  <c r="F597" i="6"/>
  <c r="G597" i="6"/>
  <c r="H597" i="6"/>
  <c r="I597" i="6"/>
  <c r="J597" i="6"/>
  <c r="K597" i="6"/>
  <c r="L597" i="6"/>
  <c r="B598" i="6"/>
  <c r="C598" i="6"/>
  <c r="D598" i="6"/>
  <c r="E598" i="6"/>
  <c r="F598" i="6"/>
  <c r="G598" i="6"/>
  <c r="H598" i="6"/>
  <c r="I598" i="6"/>
  <c r="J598" i="6"/>
  <c r="K598" i="6"/>
  <c r="L598" i="6"/>
  <c r="B599" i="6"/>
  <c r="C599" i="6"/>
  <c r="D599" i="6"/>
  <c r="E599" i="6"/>
  <c r="F599" i="6"/>
  <c r="G599" i="6"/>
  <c r="H599" i="6"/>
  <c r="I599" i="6"/>
  <c r="J599" i="6"/>
  <c r="K599" i="6"/>
  <c r="L599" i="6"/>
  <c r="B600" i="6"/>
  <c r="C600" i="6"/>
  <c r="D600" i="6"/>
  <c r="E600" i="6"/>
  <c r="F600" i="6"/>
  <c r="G600" i="6"/>
  <c r="H600" i="6"/>
  <c r="I600" i="6"/>
  <c r="J600" i="6"/>
  <c r="K600" i="6"/>
  <c r="L600" i="6"/>
  <c r="B601" i="6"/>
  <c r="C601" i="6"/>
  <c r="D601" i="6"/>
  <c r="E601" i="6"/>
  <c r="F601" i="6"/>
  <c r="G601" i="6"/>
  <c r="H601" i="6"/>
  <c r="I601" i="6"/>
  <c r="J601" i="6"/>
  <c r="K601" i="6"/>
  <c r="L601" i="6"/>
  <c r="B602" i="6"/>
  <c r="C602" i="6"/>
  <c r="D602" i="6"/>
  <c r="E602" i="6"/>
  <c r="F602" i="6"/>
  <c r="G602" i="6"/>
  <c r="H602" i="6"/>
  <c r="I602" i="6"/>
  <c r="J602" i="6"/>
  <c r="K602" i="6"/>
  <c r="L602" i="6"/>
  <c r="C304" i="6"/>
  <c r="D304" i="6"/>
  <c r="E304" i="6"/>
  <c r="F304" i="6"/>
  <c r="G304" i="6"/>
  <c r="H304" i="6"/>
  <c r="I304" i="6"/>
  <c r="J304" i="6"/>
  <c r="K304" i="6"/>
  <c r="L304" i="6"/>
  <c r="B304" i="6"/>
  <c r="B301" i="10" l="1"/>
  <c r="A301" i="10"/>
  <c r="B300" i="10"/>
  <c r="A300" i="10"/>
  <c r="B299" i="10"/>
  <c r="A299" i="10"/>
  <c r="B298" i="10"/>
  <c r="A298" i="10"/>
  <c r="B297" i="10"/>
  <c r="A297" i="10"/>
  <c r="B296" i="10"/>
  <c r="A296" i="10"/>
  <c r="B295" i="10"/>
  <c r="A295" i="10"/>
  <c r="B294" i="10"/>
  <c r="A294" i="10"/>
  <c r="B293" i="10"/>
  <c r="A293" i="10"/>
  <c r="B292" i="10"/>
  <c r="A292" i="10"/>
  <c r="B291" i="10"/>
  <c r="A291" i="10"/>
  <c r="B290" i="10"/>
  <c r="A290" i="10"/>
  <c r="B289" i="10"/>
  <c r="A289" i="10"/>
  <c r="B288" i="10"/>
  <c r="A288" i="10"/>
  <c r="B287" i="10"/>
  <c r="A287" i="10"/>
  <c r="B286" i="10"/>
  <c r="A286" i="10"/>
  <c r="B285" i="10"/>
  <c r="A285" i="10"/>
  <c r="B284" i="10"/>
  <c r="A284" i="10"/>
  <c r="B283" i="10"/>
  <c r="A283" i="10"/>
  <c r="B282" i="10"/>
  <c r="A282" i="10"/>
  <c r="B281" i="10"/>
  <c r="A281" i="10"/>
  <c r="B280" i="10"/>
  <c r="A280" i="10"/>
  <c r="B279" i="10"/>
  <c r="A279" i="10"/>
  <c r="B278" i="10"/>
  <c r="A278" i="10"/>
  <c r="B277" i="10"/>
  <c r="A277" i="10"/>
  <c r="B276" i="10"/>
  <c r="A276" i="10"/>
  <c r="B275" i="10"/>
  <c r="A275" i="10"/>
  <c r="B274" i="10"/>
  <c r="A274" i="10"/>
  <c r="B273" i="10"/>
  <c r="A273" i="10"/>
  <c r="B272" i="10"/>
  <c r="A272" i="10"/>
  <c r="B271" i="10"/>
  <c r="A271" i="10"/>
  <c r="B270" i="10"/>
  <c r="A270" i="10"/>
  <c r="B269" i="10"/>
  <c r="A269" i="10"/>
  <c r="B268" i="10"/>
  <c r="A268" i="10"/>
  <c r="B267" i="10"/>
  <c r="A267" i="10"/>
  <c r="B266" i="10"/>
  <c r="A266" i="10"/>
  <c r="B265" i="10"/>
  <c r="A265" i="10"/>
  <c r="B264" i="10"/>
  <c r="A264" i="10"/>
  <c r="B263" i="10"/>
  <c r="A263" i="10"/>
  <c r="B262" i="10"/>
  <c r="A262" i="10"/>
  <c r="B261" i="10"/>
  <c r="A261" i="10"/>
  <c r="B260" i="10"/>
  <c r="A260" i="10"/>
  <c r="B259" i="10"/>
  <c r="A259" i="10"/>
  <c r="B258" i="10"/>
  <c r="A258" i="10"/>
  <c r="B257" i="10"/>
  <c r="A257" i="10"/>
  <c r="B256" i="10"/>
  <c r="A256" i="10"/>
  <c r="B255" i="10"/>
  <c r="A255" i="10"/>
  <c r="B254" i="10"/>
  <c r="A254" i="10"/>
  <c r="B253" i="10"/>
  <c r="A253" i="10"/>
  <c r="B252" i="10"/>
  <c r="A252" i="10"/>
  <c r="B251" i="10"/>
  <c r="A251" i="10"/>
  <c r="B250" i="10"/>
  <c r="A250" i="10"/>
  <c r="B249" i="10"/>
  <c r="A249" i="10"/>
  <c r="B248" i="10"/>
  <c r="A248" i="10"/>
  <c r="B247" i="10"/>
  <c r="A247" i="10"/>
  <c r="B246" i="10"/>
  <c r="A246" i="10"/>
  <c r="B245" i="10"/>
  <c r="A245" i="10"/>
  <c r="B244" i="10"/>
  <c r="A244" i="10"/>
  <c r="B243" i="10"/>
  <c r="A243" i="10"/>
  <c r="B242" i="10"/>
  <c r="A242" i="10"/>
  <c r="B241" i="10"/>
  <c r="A241" i="10"/>
  <c r="B240" i="10"/>
  <c r="A240" i="10"/>
  <c r="B239" i="10"/>
  <c r="A239" i="10"/>
  <c r="B238" i="10"/>
  <c r="A238" i="10"/>
  <c r="B237" i="10"/>
  <c r="A237" i="10"/>
  <c r="B236" i="10"/>
  <c r="A236" i="10"/>
  <c r="B235" i="10"/>
  <c r="A235" i="10"/>
  <c r="B234" i="10"/>
  <c r="A234" i="10"/>
  <c r="B233" i="10"/>
  <c r="A233" i="10"/>
  <c r="B232" i="10"/>
  <c r="A232" i="10"/>
  <c r="B231" i="10"/>
  <c r="A231" i="10"/>
  <c r="B230" i="10"/>
  <c r="A230" i="10"/>
  <c r="B229" i="10"/>
  <c r="A229" i="10"/>
  <c r="B228" i="10"/>
  <c r="A228" i="10"/>
  <c r="B227" i="10"/>
  <c r="A227" i="10"/>
  <c r="B226" i="10"/>
  <c r="A226" i="10"/>
  <c r="B225" i="10"/>
  <c r="A225" i="10"/>
  <c r="B224" i="10"/>
  <c r="A224" i="10"/>
  <c r="B223" i="10"/>
  <c r="A223" i="10"/>
  <c r="B222" i="10"/>
  <c r="A222" i="10"/>
  <c r="B221" i="10"/>
  <c r="A221" i="10"/>
  <c r="B220" i="10"/>
  <c r="A220" i="10"/>
  <c r="B219" i="10"/>
  <c r="A219" i="10"/>
  <c r="B218" i="10"/>
  <c r="A218" i="10"/>
  <c r="B217" i="10"/>
  <c r="A217" i="10"/>
  <c r="B216" i="10"/>
  <c r="A216" i="10"/>
  <c r="B215" i="10"/>
  <c r="A215" i="10"/>
  <c r="B214" i="10"/>
  <c r="A214" i="10"/>
  <c r="B213" i="10"/>
  <c r="A213" i="10"/>
  <c r="B212" i="10"/>
  <c r="A212" i="10"/>
  <c r="B211" i="10"/>
  <c r="A211" i="10"/>
  <c r="B210" i="10"/>
  <c r="A210" i="10"/>
  <c r="B209" i="10"/>
  <c r="A209" i="10"/>
  <c r="B208" i="10"/>
  <c r="A208" i="10"/>
  <c r="B207" i="10"/>
  <c r="A207" i="10"/>
  <c r="B206" i="10"/>
  <c r="A206" i="10"/>
  <c r="B205" i="10"/>
  <c r="A205" i="10"/>
  <c r="B204" i="10"/>
  <c r="A204" i="10"/>
  <c r="B203" i="10"/>
  <c r="A203" i="10"/>
  <c r="B202" i="10"/>
  <c r="A202" i="10"/>
  <c r="B201" i="10"/>
  <c r="A201" i="10"/>
  <c r="B200" i="10"/>
  <c r="A200" i="10"/>
  <c r="B199" i="10"/>
  <c r="A199" i="10"/>
  <c r="B198" i="10"/>
  <c r="A198" i="10"/>
  <c r="B197" i="10"/>
  <c r="A197" i="10"/>
  <c r="B196" i="10"/>
  <c r="A196" i="10"/>
  <c r="B195" i="10"/>
  <c r="A195" i="10"/>
  <c r="B194" i="10"/>
  <c r="A194" i="10"/>
  <c r="B193" i="10"/>
  <c r="A193" i="10"/>
  <c r="B192" i="10"/>
  <c r="A192" i="10"/>
  <c r="B191" i="10"/>
  <c r="A191" i="10"/>
  <c r="B190" i="10"/>
  <c r="A190" i="10"/>
  <c r="B189" i="10"/>
  <c r="A189" i="10"/>
  <c r="B188" i="10"/>
  <c r="A188" i="10"/>
  <c r="B187" i="10"/>
  <c r="A187" i="10"/>
  <c r="B186" i="10"/>
  <c r="A186" i="10"/>
  <c r="B185" i="10"/>
  <c r="A185" i="10"/>
  <c r="B184" i="10"/>
  <c r="A184" i="10"/>
  <c r="B183" i="10"/>
  <c r="A183" i="10"/>
  <c r="B182" i="10"/>
  <c r="A182" i="10"/>
  <c r="B181" i="10"/>
  <c r="A181" i="10"/>
  <c r="B180" i="10"/>
  <c r="A180" i="10"/>
  <c r="B179" i="10"/>
  <c r="A179" i="10"/>
  <c r="B178" i="10"/>
  <c r="A178" i="10"/>
  <c r="B177" i="10"/>
  <c r="A177" i="10"/>
  <c r="B176" i="10"/>
  <c r="A176" i="10"/>
  <c r="B175" i="10"/>
  <c r="A175" i="10"/>
  <c r="B174" i="10"/>
  <c r="A174" i="10"/>
  <c r="B173" i="10"/>
  <c r="A173" i="10"/>
  <c r="B172" i="10"/>
  <c r="A172" i="10"/>
  <c r="B171" i="10"/>
  <c r="A171" i="10"/>
  <c r="B170" i="10"/>
  <c r="A170" i="10"/>
  <c r="B169" i="10"/>
  <c r="A169" i="10"/>
  <c r="B168" i="10"/>
  <c r="A168" i="10"/>
  <c r="B167" i="10"/>
  <c r="A167" i="10"/>
  <c r="B166" i="10"/>
  <c r="A166" i="10"/>
  <c r="B165" i="10"/>
  <c r="A165" i="10"/>
  <c r="B164" i="10"/>
  <c r="A164" i="10"/>
  <c r="B163" i="10"/>
  <c r="A163" i="10"/>
  <c r="B162" i="10"/>
  <c r="A162" i="10"/>
  <c r="B161" i="10"/>
  <c r="A161" i="10"/>
  <c r="B160" i="10"/>
  <c r="A160" i="10"/>
  <c r="B159" i="10"/>
  <c r="A159" i="10"/>
  <c r="B158" i="10"/>
  <c r="A158" i="10"/>
  <c r="B157" i="10"/>
  <c r="A157" i="10"/>
  <c r="B156" i="10"/>
  <c r="A156" i="10"/>
  <c r="B155" i="10"/>
  <c r="A155" i="10"/>
  <c r="B154" i="10"/>
  <c r="A154" i="10"/>
  <c r="B153" i="10"/>
  <c r="A153" i="10"/>
  <c r="B152" i="10"/>
  <c r="A152" i="10"/>
  <c r="B151" i="10"/>
  <c r="A151" i="10"/>
  <c r="B150" i="10"/>
  <c r="A150" i="10"/>
  <c r="B149" i="10"/>
  <c r="A149" i="10"/>
  <c r="B148" i="10"/>
  <c r="A148" i="10"/>
  <c r="B147" i="10"/>
  <c r="A147" i="10"/>
  <c r="B146" i="10"/>
  <c r="A146" i="10"/>
  <c r="B145" i="10"/>
  <c r="A145" i="10"/>
  <c r="B144" i="10"/>
  <c r="A144" i="10"/>
  <c r="B143" i="10"/>
  <c r="A143" i="10"/>
  <c r="B142" i="10"/>
  <c r="A142" i="10"/>
  <c r="B141" i="10"/>
  <c r="A141" i="10"/>
  <c r="B140" i="10"/>
  <c r="A140" i="10"/>
  <c r="B139" i="10"/>
  <c r="A139" i="10"/>
  <c r="B138" i="10"/>
  <c r="A138" i="10"/>
  <c r="B137" i="10"/>
  <c r="A137" i="10"/>
  <c r="B136" i="10"/>
  <c r="A136" i="10"/>
  <c r="B135" i="10"/>
  <c r="A135" i="10"/>
  <c r="B134" i="10"/>
  <c r="A134" i="10"/>
  <c r="B133" i="10"/>
  <c r="A133" i="10"/>
  <c r="B132" i="10"/>
  <c r="A132" i="10"/>
  <c r="B131" i="10"/>
  <c r="A131" i="10"/>
  <c r="B130" i="10"/>
  <c r="A130" i="10"/>
  <c r="B129" i="10"/>
  <c r="A129" i="10"/>
  <c r="B128" i="10"/>
  <c r="A128" i="10"/>
  <c r="B127" i="10"/>
  <c r="A127" i="10"/>
  <c r="B126" i="10"/>
  <c r="A126" i="10"/>
  <c r="B125" i="10"/>
  <c r="A125" i="10"/>
  <c r="B124" i="10"/>
  <c r="A124" i="10"/>
  <c r="B123" i="10"/>
  <c r="A123" i="10"/>
  <c r="B122" i="10"/>
  <c r="A122" i="10"/>
  <c r="B121" i="10"/>
  <c r="A121" i="10"/>
  <c r="B120" i="10"/>
  <c r="A120" i="10"/>
  <c r="B119" i="10"/>
  <c r="A119" i="10"/>
  <c r="B118" i="10"/>
  <c r="A118" i="10"/>
  <c r="B117" i="10"/>
  <c r="A117" i="10"/>
  <c r="B116" i="10"/>
  <c r="A116" i="10"/>
  <c r="B115" i="10"/>
  <c r="A115" i="10"/>
  <c r="B114" i="10"/>
  <c r="A114" i="10"/>
  <c r="B113" i="10"/>
  <c r="A113" i="10"/>
  <c r="B112" i="10"/>
  <c r="A112" i="10"/>
  <c r="B111" i="10"/>
  <c r="A111" i="10"/>
  <c r="B110" i="10"/>
  <c r="A110" i="10"/>
  <c r="B109" i="10"/>
  <c r="A109" i="10"/>
  <c r="B108" i="10"/>
  <c r="A108" i="10"/>
  <c r="B107" i="10"/>
  <c r="A107" i="10"/>
  <c r="B106" i="10"/>
  <c r="A106" i="10"/>
  <c r="B105" i="10"/>
  <c r="A105" i="10"/>
  <c r="B104" i="10"/>
  <c r="A104" i="10"/>
  <c r="B103" i="10"/>
  <c r="A103" i="10"/>
  <c r="B102" i="10"/>
  <c r="A102" i="10"/>
  <c r="B101" i="10"/>
  <c r="A101" i="10"/>
  <c r="B100" i="10"/>
  <c r="A100" i="10"/>
  <c r="B99" i="10"/>
  <c r="A99" i="10"/>
  <c r="B98" i="10"/>
  <c r="A98" i="10"/>
  <c r="B97" i="10"/>
  <c r="A97" i="10"/>
  <c r="B96" i="10"/>
  <c r="A96" i="10"/>
  <c r="B95" i="10"/>
  <c r="A95" i="10"/>
  <c r="B94" i="10"/>
  <c r="A94" i="10"/>
  <c r="B93" i="10"/>
  <c r="A93" i="10"/>
  <c r="B92" i="10"/>
  <c r="A92" i="10"/>
  <c r="B91" i="10"/>
  <c r="A91" i="10"/>
  <c r="B90" i="10"/>
  <c r="A90" i="10"/>
  <c r="B89" i="10"/>
  <c r="A89" i="10"/>
  <c r="B88" i="10"/>
  <c r="A88" i="10"/>
  <c r="B87" i="10"/>
  <c r="A87" i="10"/>
  <c r="B86" i="10"/>
  <c r="A86" i="10"/>
  <c r="B85" i="10"/>
  <c r="A85" i="10"/>
  <c r="B84" i="10"/>
  <c r="A84" i="10"/>
  <c r="B83" i="10"/>
  <c r="A83" i="10"/>
  <c r="B82" i="10"/>
  <c r="A82" i="10"/>
  <c r="B81" i="10"/>
  <c r="A81" i="10"/>
  <c r="B80" i="10"/>
  <c r="A80" i="10"/>
  <c r="B79" i="10"/>
  <c r="A79" i="10"/>
  <c r="B78" i="10"/>
  <c r="A78" i="10"/>
  <c r="B77" i="10"/>
  <c r="A77" i="10"/>
  <c r="B76" i="10"/>
  <c r="A76" i="10"/>
  <c r="B75" i="10"/>
  <c r="A75" i="10"/>
  <c r="B74" i="10"/>
  <c r="A74" i="10"/>
  <c r="B73" i="10"/>
  <c r="A73" i="10"/>
  <c r="B72" i="10"/>
  <c r="A72" i="10"/>
  <c r="B71" i="10"/>
  <c r="A71" i="10"/>
  <c r="B70" i="10"/>
  <c r="A70" i="10"/>
  <c r="B69" i="10"/>
  <c r="A69" i="10"/>
  <c r="B68" i="10"/>
  <c r="A68" i="10"/>
  <c r="B67" i="10"/>
  <c r="A67" i="10"/>
  <c r="B66" i="10"/>
  <c r="A66" i="10"/>
  <c r="B65" i="10"/>
  <c r="A65" i="10"/>
  <c r="B64" i="10"/>
  <c r="A64" i="10"/>
  <c r="B63" i="10"/>
  <c r="A63" i="10"/>
  <c r="B62" i="10"/>
  <c r="A62" i="10"/>
  <c r="B61" i="10"/>
  <c r="A61" i="10"/>
  <c r="B60" i="10"/>
  <c r="A60" i="10"/>
  <c r="B59" i="10"/>
  <c r="A59" i="10"/>
  <c r="B58" i="10"/>
  <c r="A58" i="10"/>
  <c r="B57" i="10"/>
  <c r="A57" i="10"/>
  <c r="B56" i="10"/>
  <c r="A56" i="10"/>
  <c r="B55" i="10"/>
  <c r="A55" i="10"/>
  <c r="B54" i="10"/>
  <c r="A54" i="10"/>
  <c r="B53" i="10"/>
  <c r="A53" i="10"/>
  <c r="B52" i="10"/>
  <c r="A52" i="10"/>
  <c r="B51" i="10"/>
  <c r="A51" i="10"/>
  <c r="B50" i="10"/>
  <c r="A50" i="10"/>
  <c r="B49" i="10"/>
  <c r="A49" i="10"/>
  <c r="B48" i="10"/>
  <c r="A48" i="10"/>
  <c r="B47" i="10"/>
  <c r="A47" i="10"/>
  <c r="B46" i="10"/>
  <c r="A46" i="10"/>
  <c r="B45" i="10"/>
  <c r="A45" i="10"/>
  <c r="B44" i="10"/>
  <c r="A44" i="10"/>
  <c r="B43" i="10"/>
  <c r="A43" i="10"/>
  <c r="B42" i="10"/>
  <c r="A42" i="10"/>
  <c r="B41" i="10"/>
  <c r="A41" i="10"/>
  <c r="B40" i="10"/>
  <c r="A40" i="10"/>
  <c r="B39" i="10"/>
  <c r="A39" i="10"/>
  <c r="B38" i="10"/>
  <c r="A38" i="10"/>
  <c r="B37" i="10"/>
  <c r="A37" i="10"/>
  <c r="B36" i="10"/>
  <c r="A36" i="10"/>
  <c r="B35" i="10"/>
  <c r="A35" i="10"/>
  <c r="B34" i="10"/>
  <c r="A34" i="10"/>
  <c r="B33" i="10"/>
  <c r="A33" i="10"/>
  <c r="B32" i="10"/>
  <c r="A32" i="10"/>
  <c r="B31" i="10"/>
  <c r="A31" i="10"/>
  <c r="B30" i="10"/>
  <c r="A30" i="10"/>
  <c r="B29" i="10"/>
  <c r="A29" i="10"/>
  <c r="B28" i="10"/>
  <c r="A28" i="10"/>
  <c r="B27" i="10"/>
  <c r="A27" i="10"/>
  <c r="B26" i="10"/>
  <c r="A26" i="10"/>
  <c r="B25" i="10"/>
  <c r="A25" i="10"/>
  <c r="B24" i="10"/>
  <c r="A24" i="10"/>
  <c r="B23" i="10"/>
  <c r="A23" i="10"/>
  <c r="B22" i="10"/>
  <c r="A22" i="10"/>
  <c r="B21" i="10"/>
  <c r="A21" i="10"/>
  <c r="B20" i="10"/>
  <c r="A20" i="10"/>
  <c r="B19" i="10"/>
  <c r="A19" i="10"/>
  <c r="B18" i="10"/>
  <c r="A18" i="10"/>
  <c r="B17" i="10"/>
  <c r="A17" i="10"/>
  <c r="B16" i="10"/>
  <c r="A16" i="10"/>
  <c r="B15" i="10"/>
  <c r="A15" i="10"/>
  <c r="B14" i="10"/>
  <c r="A14" i="10"/>
  <c r="B13" i="10"/>
  <c r="A13" i="10"/>
  <c r="B12" i="10"/>
  <c r="A12" i="10"/>
  <c r="B11" i="10"/>
  <c r="A11" i="10"/>
  <c r="B10" i="10"/>
  <c r="A10" i="10"/>
  <c r="B9" i="10"/>
  <c r="A9" i="10"/>
  <c r="B8" i="10"/>
  <c r="A8" i="10"/>
  <c r="B7" i="10"/>
  <c r="A7" i="10"/>
  <c r="B6" i="10"/>
  <c r="A6" i="10"/>
  <c r="B5" i="10"/>
  <c r="A5" i="10"/>
  <c r="B4" i="10"/>
  <c r="A4" i="10"/>
  <c r="B3" i="10"/>
  <c r="A3" i="10"/>
  <c r="B2" i="10"/>
  <c r="A2" i="10"/>
  <c r="B301" i="9"/>
  <c r="A301" i="9" s="1"/>
  <c r="B300" i="9"/>
  <c r="A300" i="9" s="1"/>
  <c r="B299" i="9"/>
  <c r="A299" i="9" s="1"/>
  <c r="B298" i="9"/>
  <c r="A298" i="9" s="1"/>
  <c r="B297" i="9"/>
  <c r="A297" i="9" s="1"/>
  <c r="B296" i="9"/>
  <c r="A296" i="9" s="1"/>
  <c r="B295" i="9"/>
  <c r="A295" i="9" s="1"/>
  <c r="B294" i="9"/>
  <c r="A294" i="9" s="1"/>
  <c r="B293" i="9"/>
  <c r="A293" i="9" s="1"/>
  <c r="B292" i="9"/>
  <c r="A292" i="9" s="1"/>
  <c r="B291" i="9"/>
  <c r="A291" i="9" s="1"/>
  <c r="B290" i="9"/>
  <c r="A290" i="9" s="1"/>
  <c r="B289" i="9"/>
  <c r="A289" i="9" s="1"/>
  <c r="B288" i="9"/>
  <c r="A288" i="9" s="1"/>
  <c r="B287" i="9"/>
  <c r="A287" i="9" s="1"/>
  <c r="B286" i="9"/>
  <c r="A286" i="9" s="1"/>
  <c r="B285" i="9"/>
  <c r="A285" i="9" s="1"/>
  <c r="B284" i="9"/>
  <c r="A284" i="9" s="1"/>
  <c r="B283" i="9"/>
  <c r="A283" i="9" s="1"/>
  <c r="B282" i="9"/>
  <c r="A282" i="9" s="1"/>
  <c r="B281" i="9"/>
  <c r="A281" i="9" s="1"/>
  <c r="B280" i="9"/>
  <c r="A280" i="9" s="1"/>
  <c r="B279" i="9"/>
  <c r="A279" i="9" s="1"/>
  <c r="B278" i="9"/>
  <c r="A278" i="9" s="1"/>
  <c r="B277" i="9"/>
  <c r="A277" i="9" s="1"/>
  <c r="B276" i="9"/>
  <c r="A276" i="9" s="1"/>
  <c r="B275" i="9"/>
  <c r="A275" i="9" s="1"/>
  <c r="B274" i="9"/>
  <c r="A274" i="9" s="1"/>
  <c r="B273" i="9"/>
  <c r="A273" i="9" s="1"/>
  <c r="B272" i="9"/>
  <c r="A272" i="9" s="1"/>
  <c r="B271" i="9"/>
  <c r="A271" i="9" s="1"/>
  <c r="B270" i="9"/>
  <c r="A270" i="9" s="1"/>
  <c r="B269" i="9"/>
  <c r="A269" i="9" s="1"/>
  <c r="B268" i="9"/>
  <c r="A268" i="9" s="1"/>
  <c r="B267" i="9"/>
  <c r="A267" i="9" s="1"/>
  <c r="B266" i="9"/>
  <c r="A266" i="9" s="1"/>
  <c r="B265" i="9"/>
  <c r="A265" i="9" s="1"/>
  <c r="B264" i="9"/>
  <c r="A264" i="9" s="1"/>
  <c r="B263" i="9"/>
  <c r="A263" i="9" s="1"/>
  <c r="B262" i="9"/>
  <c r="A262" i="9" s="1"/>
  <c r="B261" i="9"/>
  <c r="A261" i="9" s="1"/>
  <c r="B260" i="9"/>
  <c r="A260" i="9" s="1"/>
  <c r="B259" i="9"/>
  <c r="A259" i="9" s="1"/>
  <c r="B258" i="9"/>
  <c r="A258" i="9" s="1"/>
  <c r="B257" i="9"/>
  <c r="A257" i="9" s="1"/>
  <c r="B256" i="9"/>
  <c r="A256" i="9" s="1"/>
  <c r="B255" i="9"/>
  <c r="A255" i="9" s="1"/>
  <c r="B254" i="9"/>
  <c r="A254" i="9" s="1"/>
  <c r="B253" i="9"/>
  <c r="A253" i="9" s="1"/>
  <c r="B252" i="9"/>
  <c r="A252" i="9" s="1"/>
  <c r="B251" i="9"/>
  <c r="A251" i="9" s="1"/>
  <c r="B250" i="9"/>
  <c r="A250" i="9" s="1"/>
  <c r="B249" i="9"/>
  <c r="A249" i="9" s="1"/>
  <c r="B248" i="9"/>
  <c r="A248" i="9" s="1"/>
  <c r="B247" i="9"/>
  <c r="A247" i="9" s="1"/>
  <c r="B246" i="9"/>
  <c r="A246" i="9" s="1"/>
  <c r="B245" i="9"/>
  <c r="A245" i="9" s="1"/>
  <c r="B244" i="9"/>
  <c r="A244" i="9" s="1"/>
  <c r="B243" i="9"/>
  <c r="A243" i="9" s="1"/>
  <c r="B242" i="9"/>
  <c r="A242" i="9" s="1"/>
  <c r="B241" i="9"/>
  <c r="A241" i="9" s="1"/>
  <c r="B240" i="9"/>
  <c r="A240" i="9" s="1"/>
  <c r="B239" i="9"/>
  <c r="A239" i="9" s="1"/>
  <c r="B238" i="9"/>
  <c r="A238" i="9" s="1"/>
  <c r="B237" i="9"/>
  <c r="A237" i="9" s="1"/>
  <c r="B236" i="9"/>
  <c r="A236" i="9" s="1"/>
  <c r="B235" i="9"/>
  <c r="A235" i="9" s="1"/>
  <c r="B234" i="9"/>
  <c r="A234" i="9" s="1"/>
  <c r="B233" i="9"/>
  <c r="A233" i="9" s="1"/>
  <c r="B232" i="9"/>
  <c r="A232" i="9" s="1"/>
  <c r="B231" i="9"/>
  <c r="A231" i="9" s="1"/>
  <c r="B230" i="9"/>
  <c r="A230" i="9" s="1"/>
  <c r="B229" i="9"/>
  <c r="A229" i="9" s="1"/>
  <c r="B228" i="9"/>
  <c r="A228" i="9" s="1"/>
  <c r="B227" i="9"/>
  <c r="A227" i="9" s="1"/>
  <c r="B226" i="9"/>
  <c r="A226" i="9" s="1"/>
  <c r="B225" i="9"/>
  <c r="A225" i="9" s="1"/>
  <c r="B224" i="9"/>
  <c r="A224" i="9" s="1"/>
  <c r="B223" i="9"/>
  <c r="A223" i="9" s="1"/>
  <c r="B222" i="9"/>
  <c r="A222" i="9" s="1"/>
  <c r="B221" i="9"/>
  <c r="A221" i="9" s="1"/>
  <c r="B220" i="9"/>
  <c r="A220" i="9" s="1"/>
  <c r="B219" i="9"/>
  <c r="A219" i="9" s="1"/>
  <c r="B218" i="9"/>
  <c r="A218" i="9" s="1"/>
  <c r="B217" i="9"/>
  <c r="A217" i="9" s="1"/>
  <c r="B216" i="9"/>
  <c r="A216" i="9" s="1"/>
  <c r="B215" i="9"/>
  <c r="A215" i="9" s="1"/>
  <c r="B214" i="9"/>
  <c r="A214" i="9" s="1"/>
  <c r="B213" i="9"/>
  <c r="A213" i="9" s="1"/>
  <c r="B212" i="9"/>
  <c r="A212" i="9" s="1"/>
  <c r="B211" i="9"/>
  <c r="A211" i="9" s="1"/>
  <c r="B210" i="9"/>
  <c r="A210" i="9" s="1"/>
  <c r="B209" i="9"/>
  <c r="A209" i="9" s="1"/>
  <c r="B208" i="9"/>
  <c r="A208" i="9" s="1"/>
  <c r="B207" i="9"/>
  <c r="A207" i="9" s="1"/>
  <c r="B206" i="9"/>
  <c r="A206" i="9" s="1"/>
  <c r="B205" i="9"/>
  <c r="A205" i="9" s="1"/>
  <c r="B204" i="9"/>
  <c r="A204" i="9" s="1"/>
  <c r="B203" i="9"/>
  <c r="A203" i="9" s="1"/>
  <c r="B202" i="9"/>
  <c r="A202" i="9" s="1"/>
  <c r="B201" i="9"/>
  <c r="A201" i="9" s="1"/>
  <c r="B200" i="9"/>
  <c r="A200" i="9" s="1"/>
  <c r="B199" i="9"/>
  <c r="A199" i="9" s="1"/>
  <c r="B198" i="9"/>
  <c r="A198" i="9" s="1"/>
  <c r="B197" i="9"/>
  <c r="A197" i="9" s="1"/>
  <c r="B196" i="9"/>
  <c r="A196" i="9" s="1"/>
  <c r="B195" i="9"/>
  <c r="A195" i="9" s="1"/>
  <c r="B194" i="9"/>
  <c r="A194" i="9" s="1"/>
  <c r="B193" i="9"/>
  <c r="A193" i="9" s="1"/>
  <c r="B192" i="9"/>
  <c r="A192" i="9" s="1"/>
  <c r="B191" i="9"/>
  <c r="A191" i="9" s="1"/>
  <c r="B190" i="9"/>
  <c r="A190" i="9" s="1"/>
  <c r="B189" i="9"/>
  <c r="A189" i="9" s="1"/>
  <c r="B188" i="9"/>
  <c r="A188" i="9" s="1"/>
  <c r="B187" i="9"/>
  <c r="A187" i="9" s="1"/>
  <c r="B186" i="9"/>
  <c r="A186" i="9" s="1"/>
  <c r="B185" i="9"/>
  <c r="A185" i="9" s="1"/>
  <c r="B184" i="9"/>
  <c r="A184" i="9" s="1"/>
  <c r="B183" i="9"/>
  <c r="A183" i="9" s="1"/>
  <c r="B182" i="9"/>
  <c r="A182" i="9" s="1"/>
  <c r="B181" i="9"/>
  <c r="A181" i="9" s="1"/>
  <c r="B180" i="9"/>
  <c r="A180" i="9" s="1"/>
  <c r="B179" i="9"/>
  <c r="A179" i="9" s="1"/>
  <c r="B178" i="9"/>
  <c r="A178" i="9" s="1"/>
  <c r="B177" i="9"/>
  <c r="A177" i="9" s="1"/>
  <c r="B176" i="9"/>
  <c r="A176" i="9" s="1"/>
  <c r="B175" i="9"/>
  <c r="A175" i="9" s="1"/>
  <c r="B174" i="9"/>
  <c r="A174" i="9" s="1"/>
  <c r="B173" i="9"/>
  <c r="A173" i="9" s="1"/>
  <c r="B172" i="9"/>
  <c r="A172" i="9" s="1"/>
  <c r="B171" i="9"/>
  <c r="A171" i="9" s="1"/>
  <c r="B170" i="9"/>
  <c r="A170" i="9" s="1"/>
  <c r="B169" i="9"/>
  <c r="A169" i="9" s="1"/>
  <c r="B168" i="9"/>
  <c r="A168" i="9" s="1"/>
  <c r="B167" i="9"/>
  <c r="A167" i="9" s="1"/>
  <c r="B166" i="9"/>
  <c r="A166" i="9" s="1"/>
  <c r="B165" i="9"/>
  <c r="A165" i="9" s="1"/>
  <c r="B164" i="9"/>
  <c r="A164" i="9" s="1"/>
  <c r="B163" i="9"/>
  <c r="A163" i="9" s="1"/>
  <c r="B162" i="9"/>
  <c r="A162" i="9" s="1"/>
  <c r="B161" i="9"/>
  <c r="A161" i="9" s="1"/>
  <c r="B160" i="9"/>
  <c r="A160" i="9" s="1"/>
  <c r="B159" i="9"/>
  <c r="A159" i="9" s="1"/>
  <c r="B158" i="9"/>
  <c r="A158" i="9" s="1"/>
  <c r="B157" i="9"/>
  <c r="A157" i="9" s="1"/>
  <c r="B156" i="9"/>
  <c r="A156" i="9" s="1"/>
  <c r="B155" i="9"/>
  <c r="A155" i="9" s="1"/>
  <c r="B154" i="9"/>
  <c r="A154" i="9" s="1"/>
  <c r="B153" i="9"/>
  <c r="A153" i="9" s="1"/>
  <c r="B152" i="9"/>
  <c r="A152" i="9" s="1"/>
  <c r="B151" i="9"/>
  <c r="A151" i="9" s="1"/>
  <c r="B150" i="9"/>
  <c r="A150" i="9" s="1"/>
  <c r="B149" i="9"/>
  <c r="A149" i="9" s="1"/>
  <c r="B148" i="9"/>
  <c r="A148" i="9" s="1"/>
  <c r="B147" i="9"/>
  <c r="A147" i="9" s="1"/>
  <c r="B146" i="9"/>
  <c r="A146" i="9" s="1"/>
  <c r="B145" i="9"/>
  <c r="A145" i="9" s="1"/>
  <c r="B144" i="9"/>
  <c r="A144" i="9" s="1"/>
  <c r="B143" i="9"/>
  <c r="A143" i="9" s="1"/>
  <c r="B142" i="9"/>
  <c r="A142" i="9" s="1"/>
  <c r="B141" i="9"/>
  <c r="A141" i="9" s="1"/>
  <c r="B140" i="9"/>
  <c r="A140" i="9" s="1"/>
  <c r="B139" i="9"/>
  <c r="A139" i="9" s="1"/>
  <c r="B138" i="9"/>
  <c r="A138" i="9" s="1"/>
  <c r="B137" i="9"/>
  <c r="A137" i="9" s="1"/>
  <c r="B136" i="9"/>
  <c r="A136" i="9" s="1"/>
  <c r="B135" i="9"/>
  <c r="A135" i="9" s="1"/>
  <c r="B134" i="9"/>
  <c r="A134" i="9" s="1"/>
  <c r="B133" i="9"/>
  <c r="A133" i="9" s="1"/>
  <c r="B132" i="9"/>
  <c r="A132" i="9" s="1"/>
  <c r="B131" i="9"/>
  <c r="A131" i="9" s="1"/>
  <c r="B130" i="9"/>
  <c r="A130" i="9" s="1"/>
  <c r="B129" i="9"/>
  <c r="A129" i="9" s="1"/>
  <c r="B128" i="9"/>
  <c r="A128" i="9" s="1"/>
  <c r="B127" i="9"/>
  <c r="A127" i="9" s="1"/>
  <c r="B126" i="9"/>
  <c r="A126" i="9" s="1"/>
  <c r="B125" i="9"/>
  <c r="A125" i="9" s="1"/>
  <c r="B124" i="9"/>
  <c r="A124" i="9" s="1"/>
  <c r="B123" i="9"/>
  <c r="A123" i="9" s="1"/>
  <c r="B122" i="9"/>
  <c r="A122" i="9" s="1"/>
  <c r="B121" i="9"/>
  <c r="A121" i="9" s="1"/>
  <c r="B120" i="9"/>
  <c r="A120" i="9" s="1"/>
  <c r="B119" i="9"/>
  <c r="A119" i="9" s="1"/>
  <c r="B118" i="9"/>
  <c r="A118" i="9" s="1"/>
  <c r="B117" i="9"/>
  <c r="A117" i="9" s="1"/>
  <c r="B116" i="9"/>
  <c r="A116" i="9" s="1"/>
  <c r="B115" i="9"/>
  <c r="A115" i="9" s="1"/>
  <c r="B114" i="9"/>
  <c r="A114" i="9" s="1"/>
  <c r="B113" i="9"/>
  <c r="A113" i="9" s="1"/>
  <c r="B112" i="9"/>
  <c r="A112" i="9" s="1"/>
  <c r="B111" i="9"/>
  <c r="A111" i="9" s="1"/>
  <c r="B110" i="9"/>
  <c r="A110" i="9" s="1"/>
  <c r="B109" i="9"/>
  <c r="A109" i="9" s="1"/>
  <c r="B108" i="9"/>
  <c r="A108" i="9" s="1"/>
  <c r="B107" i="9"/>
  <c r="A107" i="9" s="1"/>
  <c r="B106" i="9"/>
  <c r="A106" i="9" s="1"/>
  <c r="B105" i="9"/>
  <c r="A105" i="9" s="1"/>
  <c r="B104" i="9"/>
  <c r="A104" i="9" s="1"/>
  <c r="B103" i="9"/>
  <c r="A103" i="9" s="1"/>
  <c r="B102" i="9"/>
  <c r="A102" i="9" s="1"/>
  <c r="B101" i="9"/>
  <c r="A101" i="9" s="1"/>
  <c r="B100" i="9"/>
  <c r="A100" i="9" s="1"/>
  <c r="B99" i="9"/>
  <c r="A99" i="9" s="1"/>
  <c r="B98" i="9"/>
  <c r="A98" i="9" s="1"/>
  <c r="B97" i="9"/>
  <c r="A97" i="9" s="1"/>
  <c r="B96" i="9"/>
  <c r="A96" i="9" s="1"/>
  <c r="B95" i="9"/>
  <c r="A95" i="9" s="1"/>
  <c r="B94" i="9"/>
  <c r="A94" i="9" s="1"/>
  <c r="B93" i="9"/>
  <c r="A93" i="9" s="1"/>
  <c r="B92" i="9"/>
  <c r="A92" i="9" s="1"/>
  <c r="B91" i="9"/>
  <c r="A91" i="9" s="1"/>
  <c r="B90" i="9"/>
  <c r="A90" i="9" s="1"/>
  <c r="B89" i="9"/>
  <c r="A89" i="9" s="1"/>
  <c r="B88" i="9"/>
  <c r="A88" i="9" s="1"/>
  <c r="B87" i="9"/>
  <c r="A87" i="9" s="1"/>
  <c r="B86" i="9"/>
  <c r="A86" i="9" s="1"/>
  <c r="B85" i="9"/>
  <c r="A85" i="9" s="1"/>
  <c r="B84" i="9"/>
  <c r="A84" i="9" s="1"/>
  <c r="B83" i="9"/>
  <c r="A83" i="9" s="1"/>
  <c r="B82" i="9"/>
  <c r="A82" i="9" s="1"/>
  <c r="B81" i="9"/>
  <c r="A81" i="9" s="1"/>
  <c r="B80" i="9"/>
  <c r="A80" i="9" s="1"/>
  <c r="B79" i="9"/>
  <c r="A79" i="9" s="1"/>
  <c r="B78" i="9"/>
  <c r="A78" i="9" s="1"/>
  <c r="B77" i="9"/>
  <c r="A77" i="9" s="1"/>
  <c r="B76" i="9"/>
  <c r="A76" i="9" s="1"/>
  <c r="B75" i="9"/>
  <c r="A75" i="9" s="1"/>
  <c r="B74" i="9"/>
  <c r="A74" i="9" s="1"/>
  <c r="B73" i="9"/>
  <c r="A73" i="9" s="1"/>
  <c r="B72" i="9"/>
  <c r="A72" i="9" s="1"/>
  <c r="B71" i="9"/>
  <c r="A71" i="9" s="1"/>
  <c r="B70" i="9"/>
  <c r="A70" i="9" s="1"/>
  <c r="B69" i="9"/>
  <c r="A69" i="9" s="1"/>
  <c r="B68" i="9"/>
  <c r="A68" i="9" s="1"/>
  <c r="B67" i="9"/>
  <c r="A67" i="9" s="1"/>
  <c r="B66" i="9"/>
  <c r="A66" i="9" s="1"/>
  <c r="B65" i="9"/>
  <c r="A65" i="9" s="1"/>
  <c r="B64" i="9"/>
  <c r="A64" i="9" s="1"/>
  <c r="B63" i="9"/>
  <c r="A63" i="9" s="1"/>
  <c r="B62" i="9"/>
  <c r="A62" i="9" s="1"/>
  <c r="B61" i="9"/>
  <c r="A61" i="9" s="1"/>
  <c r="B60" i="9"/>
  <c r="A60" i="9" s="1"/>
  <c r="B59" i="9"/>
  <c r="A59" i="9" s="1"/>
  <c r="B58" i="9"/>
  <c r="A58" i="9" s="1"/>
  <c r="B57" i="9"/>
  <c r="A57" i="9" s="1"/>
  <c r="B56" i="9"/>
  <c r="A56" i="9" s="1"/>
  <c r="B55" i="9"/>
  <c r="A55" i="9" s="1"/>
  <c r="B54" i="9"/>
  <c r="A54" i="9" s="1"/>
  <c r="B53" i="9"/>
  <c r="A53" i="9" s="1"/>
  <c r="B52" i="9"/>
  <c r="A52" i="9" s="1"/>
  <c r="B51" i="9"/>
  <c r="A51" i="9" s="1"/>
  <c r="B50" i="9"/>
  <c r="A50" i="9" s="1"/>
  <c r="B49" i="9"/>
  <c r="A49" i="9" s="1"/>
  <c r="B48" i="9"/>
  <c r="A48" i="9" s="1"/>
  <c r="B47" i="9"/>
  <c r="A47" i="9" s="1"/>
  <c r="B46" i="9"/>
  <c r="A46" i="9" s="1"/>
  <c r="B45" i="9"/>
  <c r="A45" i="9" s="1"/>
  <c r="B44" i="9"/>
  <c r="A44" i="9" s="1"/>
  <c r="B43" i="9"/>
  <c r="A43" i="9" s="1"/>
  <c r="B42" i="9"/>
  <c r="A42" i="9" s="1"/>
  <c r="B41" i="9"/>
  <c r="A41" i="9" s="1"/>
  <c r="B40" i="9"/>
  <c r="A40" i="9" s="1"/>
  <c r="B39" i="9"/>
  <c r="A39" i="9" s="1"/>
  <c r="B38" i="9"/>
  <c r="A38" i="9" s="1"/>
  <c r="B37" i="9"/>
  <c r="A37" i="9" s="1"/>
  <c r="B36" i="9"/>
  <c r="A36" i="9" s="1"/>
  <c r="B35" i="9"/>
  <c r="A35" i="9" s="1"/>
  <c r="B34" i="9"/>
  <c r="A34" i="9" s="1"/>
  <c r="B33" i="9"/>
  <c r="A33" i="9" s="1"/>
  <c r="B32" i="9"/>
  <c r="A32" i="9" s="1"/>
  <c r="B31" i="9"/>
  <c r="A31" i="9" s="1"/>
  <c r="B30" i="9"/>
  <c r="A30" i="9" s="1"/>
  <c r="B29" i="9"/>
  <c r="A29" i="9" s="1"/>
  <c r="B28" i="9"/>
  <c r="A28" i="9" s="1"/>
  <c r="B27" i="9"/>
  <c r="A27" i="9" s="1"/>
  <c r="B26" i="9"/>
  <c r="A26" i="9" s="1"/>
  <c r="B25" i="9"/>
  <c r="A25" i="9" s="1"/>
  <c r="B24" i="9"/>
  <c r="A24" i="9" s="1"/>
  <c r="B23" i="9"/>
  <c r="A23" i="9" s="1"/>
  <c r="B22" i="9"/>
  <c r="A22" i="9" s="1"/>
  <c r="B21" i="9"/>
  <c r="A21" i="9" s="1"/>
  <c r="B20" i="9"/>
  <c r="A20" i="9" s="1"/>
  <c r="B19" i="9"/>
  <c r="A19" i="9" s="1"/>
  <c r="B18" i="9"/>
  <c r="A18" i="9" s="1"/>
  <c r="B17" i="9"/>
  <c r="A17" i="9" s="1"/>
  <c r="B16" i="9"/>
  <c r="A16" i="9" s="1"/>
  <c r="B15" i="9"/>
  <c r="A15" i="9" s="1"/>
  <c r="B14" i="9"/>
  <c r="A14" i="9" s="1"/>
  <c r="B13" i="9"/>
  <c r="A13" i="9" s="1"/>
  <c r="B12" i="9"/>
  <c r="A12" i="9" s="1"/>
  <c r="B11" i="9"/>
  <c r="A11" i="9" s="1"/>
  <c r="B10" i="9"/>
  <c r="A10" i="9" s="1"/>
  <c r="B9" i="9"/>
  <c r="A9" i="9" s="1"/>
  <c r="B8" i="9"/>
  <c r="A8" i="9" s="1"/>
  <c r="B7" i="9"/>
  <c r="A7" i="9" s="1"/>
  <c r="B6" i="9"/>
  <c r="A6" i="9" s="1"/>
  <c r="B5" i="9"/>
  <c r="A5" i="9" s="1"/>
  <c r="B4" i="9"/>
  <c r="A4" i="9" s="1"/>
  <c r="B3" i="9"/>
  <c r="A3" i="9" s="1"/>
  <c r="B2" i="9"/>
  <c r="A2" i="9" s="1"/>
  <c r="B301" i="8"/>
  <c r="A301" i="8" s="1"/>
  <c r="B300" i="8"/>
  <c r="A300" i="8" s="1"/>
  <c r="B299" i="8"/>
  <c r="A299" i="8" s="1"/>
  <c r="B298" i="8"/>
  <c r="A298" i="8" s="1"/>
  <c r="B297" i="8"/>
  <c r="A297" i="8" s="1"/>
  <c r="B296" i="8"/>
  <c r="A296" i="8" s="1"/>
  <c r="B295" i="8"/>
  <c r="A295" i="8" s="1"/>
  <c r="B294" i="8"/>
  <c r="A294" i="8" s="1"/>
  <c r="B293" i="8"/>
  <c r="A293" i="8" s="1"/>
  <c r="B292" i="8"/>
  <c r="A292" i="8" s="1"/>
  <c r="B291" i="8"/>
  <c r="A291" i="8" s="1"/>
  <c r="B290" i="8"/>
  <c r="A290" i="8" s="1"/>
  <c r="B289" i="8"/>
  <c r="A289" i="8" s="1"/>
  <c r="B288" i="8"/>
  <c r="A288" i="8" s="1"/>
  <c r="B287" i="8"/>
  <c r="A287" i="8" s="1"/>
  <c r="B286" i="8"/>
  <c r="A286" i="8" s="1"/>
  <c r="B285" i="8"/>
  <c r="A285" i="8" s="1"/>
  <c r="B284" i="8"/>
  <c r="A284" i="8" s="1"/>
  <c r="B283" i="8"/>
  <c r="A283" i="8" s="1"/>
  <c r="B282" i="8"/>
  <c r="A282" i="8" s="1"/>
  <c r="B281" i="8"/>
  <c r="A281" i="8" s="1"/>
  <c r="B280" i="8"/>
  <c r="A280" i="8" s="1"/>
  <c r="B279" i="8"/>
  <c r="A279" i="8" s="1"/>
  <c r="B278" i="8"/>
  <c r="A278" i="8" s="1"/>
  <c r="B277" i="8"/>
  <c r="A277" i="8" s="1"/>
  <c r="B276" i="8"/>
  <c r="A276" i="8" s="1"/>
  <c r="B275" i="8"/>
  <c r="A275" i="8" s="1"/>
  <c r="B274" i="8"/>
  <c r="A274" i="8" s="1"/>
  <c r="B273" i="8"/>
  <c r="A273" i="8" s="1"/>
  <c r="B272" i="8"/>
  <c r="A272" i="8" s="1"/>
  <c r="B271" i="8"/>
  <c r="A271" i="8" s="1"/>
  <c r="B270" i="8"/>
  <c r="A270" i="8" s="1"/>
  <c r="B269" i="8"/>
  <c r="A269" i="8" s="1"/>
  <c r="B268" i="8"/>
  <c r="A268" i="8" s="1"/>
  <c r="B267" i="8"/>
  <c r="A267" i="8" s="1"/>
  <c r="B266" i="8"/>
  <c r="A266" i="8" s="1"/>
  <c r="B265" i="8"/>
  <c r="A265" i="8" s="1"/>
  <c r="B264" i="8"/>
  <c r="A264" i="8" s="1"/>
  <c r="B263" i="8"/>
  <c r="A263" i="8" s="1"/>
  <c r="B262" i="8"/>
  <c r="A262" i="8" s="1"/>
  <c r="B261" i="8"/>
  <c r="A261" i="8" s="1"/>
  <c r="B260" i="8"/>
  <c r="A260" i="8" s="1"/>
  <c r="B259" i="8"/>
  <c r="A259" i="8" s="1"/>
  <c r="B258" i="8"/>
  <c r="A258" i="8" s="1"/>
  <c r="B257" i="8"/>
  <c r="A257" i="8" s="1"/>
  <c r="B256" i="8"/>
  <c r="A256" i="8" s="1"/>
  <c r="B255" i="8"/>
  <c r="A255" i="8" s="1"/>
  <c r="B254" i="8"/>
  <c r="A254" i="8" s="1"/>
  <c r="B253" i="8"/>
  <c r="A253" i="8" s="1"/>
  <c r="B252" i="8"/>
  <c r="A252" i="8" s="1"/>
  <c r="B251" i="8"/>
  <c r="A251" i="8" s="1"/>
  <c r="B250" i="8"/>
  <c r="A250" i="8" s="1"/>
  <c r="B249" i="8"/>
  <c r="A249" i="8" s="1"/>
  <c r="B248" i="8"/>
  <c r="A248" i="8" s="1"/>
  <c r="B247" i="8"/>
  <c r="A247" i="8" s="1"/>
  <c r="B246" i="8"/>
  <c r="A246" i="8" s="1"/>
  <c r="B245" i="8"/>
  <c r="A245" i="8" s="1"/>
  <c r="B244" i="8"/>
  <c r="A244" i="8" s="1"/>
  <c r="B243" i="8"/>
  <c r="A243" i="8" s="1"/>
  <c r="B242" i="8"/>
  <c r="A242" i="8" s="1"/>
  <c r="B241" i="8"/>
  <c r="A241" i="8" s="1"/>
  <c r="B240" i="8"/>
  <c r="A240" i="8" s="1"/>
  <c r="B239" i="8"/>
  <c r="A239" i="8" s="1"/>
  <c r="B238" i="8"/>
  <c r="A238" i="8" s="1"/>
  <c r="B237" i="8"/>
  <c r="A237" i="8" s="1"/>
  <c r="B236" i="8"/>
  <c r="A236" i="8" s="1"/>
  <c r="B235" i="8"/>
  <c r="A235" i="8" s="1"/>
  <c r="B234" i="8"/>
  <c r="A234" i="8" s="1"/>
  <c r="B233" i="8"/>
  <c r="A233" i="8" s="1"/>
  <c r="B232" i="8"/>
  <c r="A232" i="8" s="1"/>
  <c r="B231" i="8"/>
  <c r="A231" i="8" s="1"/>
  <c r="B230" i="8"/>
  <c r="A230" i="8" s="1"/>
  <c r="B229" i="8"/>
  <c r="A229" i="8" s="1"/>
  <c r="B228" i="8"/>
  <c r="A228" i="8" s="1"/>
  <c r="B227" i="8"/>
  <c r="A227" i="8" s="1"/>
  <c r="B226" i="8"/>
  <c r="A226" i="8" s="1"/>
  <c r="B225" i="8"/>
  <c r="A225" i="8" s="1"/>
  <c r="B224" i="8"/>
  <c r="A224" i="8" s="1"/>
  <c r="B223" i="8"/>
  <c r="A223" i="8" s="1"/>
  <c r="B222" i="8"/>
  <c r="A222" i="8" s="1"/>
  <c r="B221" i="8"/>
  <c r="A221" i="8" s="1"/>
  <c r="B220" i="8"/>
  <c r="A220" i="8" s="1"/>
  <c r="B219" i="8"/>
  <c r="A219" i="8" s="1"/>
  <c r="B218" i="8"/>
  <c r="A218" i="8" s="1"/>
  <c r="B217" i="8"/>
  <c r="A217" i="8" s="1"/>
  <c r="B216" i="8"/>
  <c r="A216" i="8" s="1"/>
  <c r="B215" i="8"/>
  <c r="A215" i="8" s="1"/>
  <c r="B214" i="8"/>
  <c r="A214" i="8" s="1"/>
  <c r="B213" i="8"/>
  <c r="A213" i="8" s="1"/>
  <c r="B212" i="8"/>
  <c r="A212" i="8" s="1"/>
  <c r="B211" i="8"/>
  <c r="A211" i="8" s="1"/>
  <c r="B210" i="8"/>
  <c r="A210" i="8" s="1"/>
  <c r="B209" i="8"/>
  <c r="A209" i="8" s="1"/>
  <c r="B208" i="8"/>
  <c r="A208" i="8" s="1"/>
  <c r="B207" i="8"/>
  <c r="A207" i="8" s="1"/>
  <c r="B206" i="8"/>
  <c r="A206" i="8" s="1"/>
  <c r="B205" i="8"/>
  <c r="A205" i="8" s="1"/>
  <c r="B204" i="8"/>
  <c r="A204" i="8" s="1"/>
  <c r="B203" i="8"/>
  <c r="A203" i="8" s="1"/>
  <c r="B202" i="8"/>
  <c r="A202" i="8" s="1"/>
  <c r="B201" i="8"/>
  <c r="A201" i="8" s="1"/>
  <c r="B200" i="8"/>
  <c r="A200" i="8" s="1"/>
  <c r="B199" i="8"/>
  <c r="A199" i="8" s="1"/>
  <c r="B198" i="8"/>
  <c r="A198" i="8" s="1"/>
  <c r="B197" i="8"/>
  <c r="A197" i="8" s="1"/>
  <c r="B196" i="8"/>
  <c r="A196" i="8" s="1"/>
  <c r="B195" i="8"/>
  <c r="A195" i="8" s="1"/>
  <c r="B194" i="8"/>
  <c r="A194" i="8" s="1"/>
  <c r="B193" i="8"/>
  <c r="A193" i="8" s="1"/>
  <c r="B192" i="8"/>
  <c r="A192" i="8" s="1"/>
  <c r="B191" i="8"/>
  <c r="A191" i="8" s="1"/>
  <c r="B190" i="8"/>
  <c r="A190" i="8" s="1"/>
  <c r="B189" i="8"/>
  <c r="A189" i="8" s="1"/>
  <c r="B188" i="8"/>
  <c r="A188" i="8" s="1"/>
  <c r="B187" i="8"/>
  <c r="A187" i="8" s="1"/>
  <c r="B186" i="8"/>
  <c r="A186" i="8" s="1"/>
  <c r="B185" i="8"/>
  <c r="A185" i="8" s="1"/>
  <c r="B184" i="8"/>
  <c r="A184" i="8" s="1"/>
  <c r="B183" i="8"/>
  <c r="A183" i="8" s="1"/>
  <c r="B182" i="8"/>
  <c r="A182" i="8" s="1"/>
  <c r="B181" i="8"/>
  <c r="A181" i="8" s="1"/>
  <c r="B180" i="8"/>
  <c r="A180" i="8" s="1"/>
  <c r="B179" i="8"/>
  <c r="A179" i="8" s="1"/>
  <c r="B178" i="8"/>
  <c r="A178" i="8" s="1"/>
  <c r="B177" i="8"/>
  <c r="A177" i="8" s="1"/>
  <c r="B176" i="8"/>
  <c r="A176" i="8" s="1"/>
  <c r="B175" i="8"/>
  <c r="A175" i="8" s="1"/>
  <c r="B174" i="8"/>
  <c r="A174" i="8" s="1"/>
  <c r="B173" i="8"/>
  <c r="A173" i="8" s="1"/>
  <c r="B172" i="8"/>
  <c r="A172" i="8" s="1"/>
  <c r="B171" i="8"/>
  <c r="A171" i="8" s="1"/>
  <c r="B170" i="8"/>
  <c r="A170" i="8" s="1"/>
  <c r="B169" i="8"/>
  <c r="A169" i="8" s="1"/>
  <c r="B168" i="8"/>
  <c r="A168" i="8" s="1"/>
  <c r="B167" i="8"/>
  <c r="A167" i="8" s="1"/>
  <c r="B166" i="8"/>
  <c r="A166" i="8" s="1"/>
  <c r="B165" i="8"/>
  <c r="A165" i="8" s="1"/>
  <c r="B164" i="8"/>
  <c r="A164" i="8" s="1"/>
  <c r="B163" i="8"/>
  <c r="A163" i="8" s="1"/>
  <c r="B162" i="8"/>
  <c r="A162" i="8" s="1"/>
  <c r="B161" i="8"/>
  <c r="A161" i="8" s="1"/>
  <c r="B160" i="8"/>
  <c r="A160" i="8" s="1"/>
  <c r="B159" i="8"/>
  <c r="A159" i="8" s="1"/>
  <c r="B158" i="8"/>
  <c r="A158" i="8" s="1"/>
  <c r="B157" i="8"/>
  <c r="A157" i="8" s="1"/>
  <c r="B156" i="8"/>
  <c r="A156" i="8" s="1"/>
  <c r="B155" i="8"/>
  <c r="A155" i="8" s="1"/>
  <c r="B154" i="8"/>
  <c r="A154" i="8" s="1"/>
  <c r="B153" i="8"/>
  <c r="A153" i="8" s="1"/>
  <c r="B152" i="8"/>
  <c r="A152" i="8" s="1"/>
  <c r="B151" i="8"/>
  <c r="A151" i="8" s="1"/>
  <c r="B150" i="8"/>
  <c r="A150" i="8" s="1"/>
  <c r="B149" i="8"/>
  <c r="A149" i="8" s="1"/>
  <c r="B148" i="8"/>
  <c r="A148" i="8" s="1"/>
  <c r="B147" i="8"/>
  <c r="A147" i="8" s="1"/>
  <c r="B146" i="8"/>
  <c r="A146" i="8" s="1"/>
  <c r="B145" i="8"/>
  <c r="A145" i="8" s="1"/>
  <c r="B144" i="8"/>
  <c r="A144" i="8" s="1"/>
  <c r="B143" i="8"/>
  <c r="A143" i="8" s="1"/>
  <c r="B142" i="8"/>
  <c r="A142" i="8" s="1"/>
  <c r="B141" i="8"/>
  <c r="A141" i="8" s="1"/>
  <c r="B140" i="8"/>
  <c r="A140" i="8" s="1"/>
  <c r="B139" i="8"/>
  <c r="A139" i="8" s="1"/>
  <c r="B138" i="8"/>
  <c r="A138" i="8" s="1"/>
  <c r="B137" i="8"/>
  <c r="A137" i="8" s="1"/>
  <c r="B136" i="8"/>
  <c r="A136" i="8" s="1"/>
  <c r="B135" i="8"/>
  <c r="A135" i="8" s="1"/>
  <c r="B134" i="8"/>
  <c r="A134" i="8" s="1"/>
  <c r="B133" i="8"/>
  <c r="A133" i="8" s="1"/>
  <c r="B132" i="8"/>
  <c r="A132" i="8" s="1"/>
  <c r="B131" i="8"/>
  <c r="A131" i="8" s="1"/>
  <c r="B130" i="8"/>
  <c r="A130" i="8" s="1"/>
  <c r="B129" i="8"/>
  <c r="A129" i="8" s="1"/>
  <c r="B128" i="8"/>
  <c r="A128" i="8" s="1"/>
  <c r="B127" i="8"/>
  <c r="A127" i="8" s="1"/>
  <c r="B126" i="8"/>
  <c r="A126" i="8" s="1"/>
  <c r="B125" i="8"/>
  <c r="A125" i="8" s="1"/>
  <c r="B124" i="8"/>
  <c r="A124" i="8" s="1"/>
  <c r="B123" i="8"/>
  <c r="A123" i="8" s="1"/>
  <c r="B122" i="8"/>
  <c r="A122" i="8" s="1"/>
  <c r="B121" i="8"/>
  <c r="A121" i="8" s="1"/>
  <c r="B120" i="8"/>
  <c r="A120" i="8" s="1"/>
  <c r="B119" i="8"/>
  <c r="A119" i="8" s="1"/>
  <c r="B118" i="8"/>
  <c r="A118" i="8" s="1"/>
  <c r="B117" i="8"/>
  <c r="A117" i="8" s="1"/>
  <c r="B116" i="8"/>
  <c r="A116" i="8" s="1"/>
  <c r="B115" i="8"/>
  <c r="A115" i="8" s="1"/>
  <c r="B114" i="8"/>
  <c r="A114" i="8" s="1"/>
  <c r="B113" i="8"/>
  <c r="A113" i="8" s="1"/>
  <c r="B112" i="8"/>
  <c r="A112" i="8" s="1"/>
  <c r="B111" i="8"/>
  <c r="A111" i="8" s="1"/>
  <c r="B110" i="8"/>
  <c r="A110" i="8" s="1"/>
  <c r="B109" i="8"/>
  <c r="A109" i="8" s="1"/>
  <c r="B108" i="8"/>
  <c r="A108" i="8" s="1"/>
  <c r="B107" i="8"/>
  <c r="A107" i="8" s="1"/>
  <c r="B106" i="8"/>
  <c r="A106" i="8" s="1"/>
  <c r="B105" i="8"/>
  <c r="A105" i="8" s="1"/>
  <c r="B104" i="8"/>
  <c r="A104" i="8" s="1"/>
  <c r="B103" i="8"/>
  <c r="A103" i="8" s="1"/>
  <c r="B102" i="8"/>
  <c r="A102" i="8" s="1"/>
  <c r="B101" i="8"/>
  <c r="A101" i="8" s="1"/>
  <c r="B100" i="8"/>
  <c r="A100" i="8" s="1"/>
  <c r="B99" i="8"/>
  <c r="A99" i="8" s="1"/>
  <c r="B98" i="8"/>
  <c r="A98" i="8" s="1"/>
  <c r="B97" i="8"/>
  <c r="A97" i="8" s="1"/>
  <c r="B96" i="8"/>
  <c r="A96" i="8" s="1"/>
  <c r="B95" i="8"/>
  <c r="A95" i="8" s="1"/>
  <c r="B94" i="8"/>
  <c r="A94" i="8" s="1"/>
  <c r="B93" i="8"/>
  <c r="A93" i="8" s="1"/>
  <c r="B92" i="8"/>
  <c r="A92" i="8" s="1"/>
  <c r="B91" i="8"/>
  <c r="A91" i="8" s="1"/>
  <c r="B90" i="8"/>
  <c r="A90" i="8" s="1"/>
  <c r="B89" i="8"/>
  <c r="A89" i="8" s="1"/>
  <c r="B88" i="8"/>
  <c r="A88" i="8" s="1"/>
  <c r="B87" i="8"/>
  <c r="A87" i="8" s="1"/>
  <c r="B86" i="8"/>
  <c r="A86" i="8" s="1"/>
  <c r="B85" i="8"/>
  <c r="A85" i="8" s="1"/>
  <c r="B84" i="8"/>
  <c r="A84" i="8" s="1"/>
  <c r="B83" i="8"/>
  <c r="A83" i="8" s="1"/>
  <c r="B82" i="8"/>
  <c r="A82" i="8" s="1"/>
  <c r="B81" i="8"/>
  <c r="A81" i="8" s="1"/>
  <c r="B80" i="8"/>
  <c r="A80" i="8" s="1"/>
  <c r="B79" i="8"/>
  <c r="A79" i="8" s="1"/>
  <c r="B78" i="8"/>
  <c r="A78" i="8" s="1"/>
  <c r="B77" i="8"/>
  <c r="A77" i="8" s="1"/>
  <c r="B76" i="8"/>
  <c r="A76" i="8" s="1"/>
  <c r="B75" i="8"/>
  <c r="A75" i="8" s="1"/>
  <c r="B74" i="8"/>
  <c r="A74" i="8" s="1"/>
  <c r="B73" i="8"/>
  <c r="A73" i="8" s="1"/>
  <c r="B72" i="8"/>
  <c r="A72" i="8" s="1"/>
  <c r="B71" i="8"/>
  <c r="A71" i="8" s="1"/>
  <c r="B70" i="8"/>
  <c r="A70" i="8" s="1"/>
  <c r="B69" i="8"/>
  <c r="A69" i="8" s="1"/>
  <c r="B68" i="8"/>
  <c r="A68" i="8" s="1"/>
  <c r="B67" i="8"/>
  <c r="A67" i="8" s="1"/>
  <c r="B66" i="8"/>
  <c r="A66" i="8" s="1"/>
  <c r="B65" i="8"/>
  <c r="A65" i="8" s="1"/>
  <c r="B64" i="8"/>
  <c r="A64" i="8" s="1"/>
  <c r="B63" i="8"/>
  <c r="A63" i="8" s="1"/>
  <c r="B62" i="8"/>
  <c r="A62" i="8" s="1"/>
  <c r="B61" i="8"/>
  <c r="A61" i="8" s="1"/>
  <c r="B60" i="8"/>
  <c r="A60" i="8" s="1"/>
  <c r="B59" i="8"/>
  <c r="A59" i="8" s="1"/>
  <c r="B58" i="8"/>
  <c r="A58" i="8" s="1"/>
  <c r="B57" i="8"/>
  <c r="A57" i="8" s="1"/>
  <c r="B56" i="8"/>
  <c r="A56" i="8" s="1"/>
  <c r="B55" i="8"/>
  <c r="A55" i="8" s="1"/>
  <c r="B54" i="8"/>
  <c r="A54" i="8" s="1"/>
  <c r="B53" i="8"/>
  <c r="A53" i="8" s="1"/>
  <c r="B52" i="8"/>
  <c r="A52" i="8" s="1"/>
  <c r="B51" i="8"/>
  <c r="A51" i="8" s="1"/>
  <c r="B50" i="8"/>
  <c r="A50" i="8" s="1"/>
  <c r="B49" i="8"/>
  <c r="A49" i="8" s="1"/>
  <c r="B48" i="8"/>
  <c r="A48" i="8" s="1"/>
  <c r="B47" i="8"/>
  <c r="A47" i="8" s="1"/>
  <c r="B46" i="8"/>
  <c r="A46" i="8" s="1"/>
  <c r="B45" i="8"/>
  <c r="A45" i="8" s="1"/>
  <c r="B44" i="8"/>
  <c r="A44" i="8" s="1"/>
  <c r="B43" i="8"/>
  <c r="A43" i="8" s="1"/>
  <c r="B42" i="8"/>
  <c r="A42" i="8" s="1"/>
  <c r="B41" i="8"/>
  <c r="A41" i="8" s="1"/>
  <c r="B40" i="8"/>
  <c r="A40" i="8" s="1"/>
  <c r="B39" i="8"/>
  <c r="A39" i="8" s="1"/>
  <c r="B38" i="8"/>
  <c r="A38" i="8" s="1"/>
  <c r="B37" i="8"/>
  <c r="A37" i="8" s="1"/>
  <c r="B36" i="8"/>
  <c r="A36" i="8" s="1"/>
  <c r="B35" i="8"/>
  <c r="A35" i="8" s="1"/>
  <c r="B34" i="8"/>
  <c r="A34" i="8" s="1"/>
  <c r="B33" i="8"/>
  <c r="A33" i="8" s="1"/>
  <c r="B32" i="8"/>
  <c r="A32" i="8" s="1"/>
  <c r="B31" i="8"/>
  <c r="A31" i="8" s="1"/>
  <c r="B30" i="8"/>
  <c r="A30" i="8" s="1"/>
  <c r="B29" i="8"/>
  <c r="A29" i="8" s="1"/>
  <c r="B28" i="8"/>
  <c r="A28" i="8" s="1"/>
  <c r="B27" i="8"/>
  <c r="A27" i="8" s="1"/>
  <c r="B26" i="8"/>
  <c r="A26" i="8" s="1"/>
  <c r="B25" i="8"/>
  <c r="A25" i="8" s="1"/>
  <c r="B24" i="8"/>
  <c r="A24" i="8" s="1"/>
  <c r="B23" i="8"/>
  <c r="A23" i="8" s="1"/>
  <c r="B22" i="8"/>
  <c r="A22" i="8" s="1"/>
  <c r="B21" i="8"/>
  <c r="A21" i="8" s="1"/>
  <c r="B20" i="8"/>
  <c r="A20" i="8" s="1"/>
  <c r="B19" i="8"/>
  <c r="A19" i="8" s="1"/>
  <c r="B18" i="8"/>
  <c r="A18" i="8" s="1"/>
  <c r="B17" i="8"/>
  <c r="A17" i="8" s="1"/>
  <c r="B16" i="8"/>
  <c r="A16" i="8" s="1"/>
  <c r="B15" i="8"/>
  <c r="A15" i="8" s="1"/>
  <c r="B14" i="8"/>
  <c r="A14" i="8" s="1"/>
  <c r="B13" i="8"/>
  <c r="A13" i="8" s="1"/>
  <c r="B12" i="8"/>
  <c r="A12" i="8" s="1"/>
  <c r="B11" i="8"/>
  <c r="A11" i="8" s="1"/>
  <c r="B10" i="8"/>
  <c r="A10" i="8" s="1"/>
  <c r="B9" i="8"/>
  <c r="A9" i="8" s="1"/>
  <c r="B8" i="8"/>
  <c r="A8" i="8" s="1"/>
  <c r="B7" i="8"/>
  <c r="A7" i="8" s="1"/>
  <c r="B6" i="8"/>
  <c r="A6" i="8" s="1"/>
  <c r="B5" i="8"/>
  <c r="A5" i="8" s="1"/>
  <c r="B4" i="8"/>
  <c r="A4" i="8" s="1"/>
  <c r="B3" i="8"/>
  <c r="A3" i="8" s="1"/>
  <c r="B2" i="8"/>
  <c r="A2" i="8" s="1"/>
  <c r="B301" i="7"/>
  <c r="A301" i="7" s="1"/>
  <c r="B300" i="7"/>
  <c r="A300" i="7" s="1"/>
  <c r="B299" i="7"/>
  <c r="A299" i="7" s="1"/>
  <c r="B298" i="7"/>
  <c r="A298" i="7" s="1"/>
  <c r="B297" i="7"/>
  <c r="A297" i="7" s="1"/>
  <c r="B296" i="7"/>
  <c r="A296" i="7" s="1"/>
  <c r="B295" i="7"/>
  <c r="A295" i="7" s="1"/>
  <c r="B294" i="7"/>
  <c r="A294" i="7" s="1"/>
  <c r="B293" i="7"/>
  <c r="A293" i="7" s="1"/>
  <c r="B292" i="7"/>
  <c r="A292" i="7" s="1"/>
  <c r="B291" i="7"/>
  <c r="A291" i="7" s="1"/>
  <c r="B290" i="7"/>
  <c r="A290" i="7" s="1"/>
  <c r="B289" i="7"/>
  <c r="A289" i="7" s="1"/>
  <c r="B288" i="7"/>
  <c r="A288" i="7" s="1"/>
  <c r="B287" i="7"/>
  <c r="A287" i="7" s="1"/>
  <c r="B286" i="7"/>
  <c r="A286" i="7" s="1"/>
  <c r="B285" i="7"/>
  <c r="A285" i="7" s="1"/>
  <c r="B284" i="7"/>
  <c r="A284" i="7" s="1"/>
  <c r="B283" i="7"/>
  <c r="A283" i="7" s="1"/>
  <c r="B282" i="7"/>
  <c r="A282" i="7" s="1"/>
  <c r="B281" i="7"/>
  <c r="A281" i="7" s="1"/>
  <c r="B280" i="7"/>
  <c r="A280" i="7" s="1"/>
  <c r="B279" i="7"/>
  <c r="A279" i="7" s="1"/>
  <c r="B278" i="7"/>
  <c r="A278" i="7" s="1"/>
  <c r="B277" i="7"/>
  <c r="A277" i="7" s="1"/>
  <c r="B276" i="7"/>
  <c r="A276" i="7" s="1"/>
  <c r="B275" i="7"/>
  <c r="A275" i="7" s="1"/>
  <c r="B274" i="7"/>
  <c r="A274" i="7" s="1"/>
  <c r="B273" i="7"/>
  <c r="A273" i="7" s="1"/>
  <c r="B272" i="7"/>
  <c r="A272" i="7" s="1"/>
  <c r="B271" i="7"/>
  <c r="A271" i="7" s="1"/>
  <c r="B270" i="7"/>
  <c r="A270" i="7" s="1"/>
  <c r="B269" i="7"/>
  <c r="A269" i="7" s="1"/>
  <c r="B268" i="7"/>
  <c r="A268" i="7" s="1"/>
  <c r="B267" i="7"/>
  <c r="A267" i="7" s="1"/>
  <c r="B266" i="7"/>
  <c r="A266" i="7" s="1"/>
  <c r="B265" i="7"/>
  <c r="A265" i="7" s="1"/>
  <c r="B264" i="7"/>
  <c r="A264" i="7" s="1"/>
  <c r="B263" i="7"/>
  <c r="A263" i="7" s="1"/>
  <c r="B262" i="7"/>
  <c r="A262" i="7" s="1"/>
  <c r="B261" i="7"/>
  <c r="A261" i="7" s="1"/>
  <c r="B260" i="7"/>
  <c r="A260" i="7" s="1"/>
  <c r="B259" i="7"/>
  <c r="A259" i="7" s="1"/>
  <c r="B258" i="7"/>
  <c r="A258" i="7" s="1"/>
  <c r="B257" i="7"/>
  <c r="A257" i="7" s="1"/>
  <c r="B256" i="7"/>
  <c r="A256" i="7" s="1"/>
  <c r="B255" i="7"/>
  <c r="A255" i="7" s="1"/>
  <c r="B254" i="7"/>
  <c r="A254" i="7" s="1"/>
  <c r="B253" i="7"/>
  <c r="A253" i="7" s="1"/>
  <c r="B252" i="7"/>
  <c r="A252" i="7" s="1"/>
  <c r="B251" i="7"/>
  <c r="A251" i="7" s="1"/>
  <c r="B250" i="7"/>
  <c r="A250" i="7" s="1"/>
  <c r="B249" i="7"/>
  <c r="A249" i="7" s="1"/>
  <c r="B248" i="7"/>
  <c r="A248" i="7" s="1"/>
  <c r="B247" i="7"/>
  <c r="A247" i="7" s="1"/>
  <c r="B246" i="7"/>
  <c r="A246" i="7" s="1"/>
  <c r="B245" i="7"/>
  <c r="A245" i="7" s="1"/>
  <c r="B244" i="7"/>
  <c r="A244" i="7" s="1"/>
  <c r="B243" i="7"/>
  <c r="A243" i="7" s="1"/>
  <c r="B242" i="7"/>
  <c r="A242" i="7" s="1"/>
  <c r="B241" i="7"/>
  <c r="A241" i="7" s="1"/>
  <c r="B240" i="7"/>
  <c r="A240" i="7" s="1"/>
  <c r="B239" i="7"/>
  <c r="A239" i="7" s="1"/>
  <c r="B238" i="7"/>
  <c r="A238" i="7" s="1"/>
  <c r="B237" i="7"/>
  <c r="A237" i="7" s="1"/>
  <c r="B236" i="7"/>
  <c r="A236" i="7" s="1"/>
  <c r="B235" i="7"/>
  <c r="A235" i="7" s="1"/>
  <c r="B234" i="7"/>
  <c r="A234" i="7" s="1"/>
  <c r="B233" i="7"/>
  <c r="A233" i="7" s="1"/>
  <c r="B232" i="7"/>
  <c r="A232" i="7" s="1"/>
  <c r="B231" i="7"/>
  <c r="A231" i="7" s="1"/>
  <c r="B230" i="7"/>
  <c r="A230" i="7" s="1"/>
  <c r="B229" i="7"/>
  <c r="A229" i="7" s="1"/>
  <c r="B228" i="7"/>
  <c r="A228" i="7" s="1"/>
  <c r="B227" i="7"/>
  <c r="A227" i="7" s="1"/>
  <c r="B226" i="7"/>
  <c r="A226" i="7" s="1"/>
  <c r="B225" i="7"/>
  <c r="A225" i="7" s="1"/>
  <c r="B224" i="7"/>
  <c r="A224" i="7" s="1"/>
  <c r="B223" i="7"/>
  <c r="A223" i="7" s="1"/>
  <c r="B222" i="7"/>
  <c r="A222" i="7" s="1"/>
  <c r="B221" i="7"/>
  <c r="A221" i="7" s="1"/>
  <c r="B220" i="7"/>
  <c r="A220" i="7" s="1"/>
  <c r="B219" i="7"/>
  <c r="A219" i="7" s="1"/>
  <c r="B218" i="7"/>
  <c r="A218" i="7" s="1"/>
  <c r="B217" i="7"/>
  <c r="A217" i="7" s="1"/>
  <c r="B216" i="7"/>
  <c r="A216" i="7" s="1"/>
  <c r="B215" i="7"/>
  <c r="A215" i="7" s="1"/>
  <c r="B214" i="7"/>
  <c r="A214" i="7" s="1"/>
  <c r="B213" i="7"/>
  <c r="A213" i="7" s="1"/>
  <c r="B212" i="7"/>
  <c r="A212" i="7" s="1"/>
  <c r="B211" i="7"/>
  <c r="A211" i="7" s="1"/>
  <c r="B210" i="7"/>
  <c r="A210" i="7" s="1"/>
  <c r="B209" i="7"/>
  <c r="A209" i="7" s="1"/>
  <c r="B208" i="7"/>
  <c r="A208" i="7" s="1"/>
  <c r="B207" i="7"/>
  <c r="A207" i="7" s="1"/>
  <c r="B206" i="7"/>
  <c r="A206" i="7" s="1"/>
  <c r="B205" i="7"/>
  <c r="A205" i="7" s="1"/>
  <c r="B204" i="7"/>
  <c r="A204" i="7" s="1"/>
  <c r="B203" i="7"/>
  <c r="A203" i="7" s="1"/>
  <c r="B202" i="7"/>
  <c r="A202" i="7" s="1"/>
  <c r="B201" i="7"/>
  <c r="A201" i="7" s="1"/>
  <c r="B200" i="7"/>
  <c r="A200" i="7" s="1"/>
  <c r="B199" i="7"/>
  <c r="A199" i="7" s="1"/>
  <c r="B198" i="7"/>
  <c r="A198" i="7" s="1"/>
  <c r="B197" i="7"/>
  <c r="A197" i="7" s="1"/>
  <c r="B196" i="7"/>
  <c r="A196" i="7" s="1"/>
  <c r="B195" i="7"/>
  <c r="A195" i="7" s="1"/>
  <c r="B194" i="7"/>
  <c r="A194" i="7" s="1"/>
  <c r="B193" i="7"/>
  <c r="A193" i="7" s="1"/>
  <c r="B192" i="7"/>
  <c r="A192" i="7" s="1"/>
  <c r="B191" i="7"/>
  <c r="A191" i="7" s="1"/>
  <c r="B190" i="7"/>
  <c r="A190" i="7" s="1"/>
  <c r="B189" i="7"/>
  <c r="A189" i="7" s="1"/>
  <c r="B188" i="7"/>
  <c r="A188" i="7" s="1"/>
  <c r="B187" i="7"/>
  <c r="A187" i="7" s="1"/>
  <c r="B186" i="7"/>
  <c r="A186" i="7" s="1"/>
  <c r="B185" i="7"/>
  <c r="A185" i="7" s="1"/>
  <c r="B184" i="7"/>
  <c r="A184" i="7" s="1"/>
  <c r="B183" i="7"/>
  <c r="A183" i="7" s="1"/>
  <c r="B182" i="7"/>
  <c r="A182" i="7" s="1"/>
  <c r="B181" i="7"/>
  <c r="A181" i="7" s="1"/>
  <c r="B180" i="7"/>
  <c r="A180" i="7" s="1"/>
  <c r="B179" i="7"/>
  <c r="A179" i="7" s="1"/>
  <c r="B178" i="7"/>
  <c r="A178" i="7" s="1"/>
  <c r="B177" i="7"/>
  <c r="A177" i="7" s="1"/>
  <c r="B176" i="7"/>
  <c r="A176" i="7" s="1"/>
  <c r="B175" i="7"/>
  <c r="A175" i="7" s="1"/>
  <c r="B174" i="7"/>
  <c r="A174" i="7" s="1"/>
  <c r="B173" i="7"/>
  <c r="A173" i="7" s="1"/>
  <c r="B172" i="7"/>
  <c r="A172" i="7" s="1"/>
  <c r="B171" i="7"/>
  <c r="A171" i="7" s="1"/>
  <c r="B170" i="7"/>
  <c r="A170" i="7" s="1"/>
  <c r="B169" i="7"/>
  <c r="A169" i="7" s="1"/>
  <c r="B168" i="7"/>
  <c r="A168" i="7" s="1"/>
  <c r="B167" i="7"/>
  <c r="A167" i="7" s="1"/>
  <c r="B166" i="7"/>
  <c r="A166" i="7" s="1"/>
  <c r="B165" i="7"/>
  <c r="A165" i="7" s="1"/>
  <c r="B164" i="7"/>
  <c r="A164" i="7" s="1"/>
  <c r="B163" i="7"/>
  <c r="A163" i="7" s="1"/>
  <c r="B162" i="7"/>
  <c r="A162" i="7" s="1"/>
  <c r="B161" i="7"/>
  <c r="A161" i="7" s="1"/>
  <c r="B160" i="7"/>
  <c r="A160" i="7" s="1"/>
  <c r="B159" i="7"/>
  <c r="A159" i="7" s="1"/>
  <c r="B158" i="7"/>
  <c r="A158" i="7" s="1"/>
  <c r="B157" i="7"/>
  <c r="A157" i="7" s="1"/>
  <c r="B156" i="7"/>
  <c r="A156" i="7" s="1"/>
  <c r="B155" i="7"/>
  <c r="A155" i="7" s="1"/>
  <c r="B154" i="7"/>
  <c r="A154" i="7" s="1"/>
  <c r="B153" i="7"/>
  <c r="A153" i="7" s="1"/>
  <c r="B152" i="7"/>
  <c r="A152" i="7" s="1"/>
  <c r="B151" i="7"/>
  <c r="A151" i="7" s="1"/>
  <c r="B150" i="7"/>
  <c r="A150" i="7" s="1"/>
  <c r="B149" i="7"/>
  <c r="A149" i="7" s="1"/>
  <c r="B148" i="7"/>
  <c r="A148" i="7" s="1"/>
  <c r="B147" i="7"/>
  <c r="A147" i="7" s="1"/>
  <c r="B146" i="7"/>
  <c r="A146" i="7" s="1"/>
  <c r="B145" i="7"/>
  <c r="A145" i="7" s="1"/>
  <c r="B144" i="7"/>
  <c r="A144" i="7" s="1"/>
  <c r="B143" i="7"/>
  <c r="A143" i="7" s="1"/>
  <c r="B142" i="7"/>
  <c r="A142" i="7" s="1"/>
  <c r="B141" i="7"/>
  <c r="A141" i="7" s="1"/>
  <c r="B140" i="7"/>
  <c r="A140" i="7" s="1"/>
  <c r="B139" i="7"/>
  <c r="A139" i="7" s="1"/>
  <c r="B138" i="7"/>
  <c r="A138" i="7" s="1"/>
  <c r="B137" i="7"/>
  <c r="A137" i="7" s="1"/>
  <c r="B136" i="7"/>
  <c r="A136" i="7" s="1"/>
  <c r="B135" i="7"/>
  <c r="A135" i="7" s="1"/>
  <c r="B134" i="7"/>
  <c r="A134" i="7" s="1"/>
  <c r="B133" i="7"/>
  <c r="A133" i="7" s="1"/>
  <c r="B132" i="7"/>
  <c r="A132" i="7" s="1"/>
  <c r="B131" i="7"/>
  <c r="A131" i="7" s="1"/>
  <c r="B130" i="7"/>
  <c r="A130" i="7" s="1"/>
  <c r="B129" i="7"/>
  <c r="A129" i="7" s="1"/>
  <c r="B128" i="7"/>
  <c r="A128" i="7" s="1"/>
  <c r="B127" i="7"/>
  <c r="A127" i="7" s="1"/>
  <c r="B126" i="7"/>
  <c r="A126" i="7" s="1"/>
  <c r="B125" i="7"/>
  <c r="A125" i="7" s="1"/>
  <c r="B124" i="7"/>
  <c r="A124" i="7" s="1"/>
  <c r="B123" i="7"/>
  <c r="A123" i="7" s="1"/>
  <c r="B122" i="7"/>
  <c r="A122" i="7" s="1"/>
  <c r="B121" i="7"/>
  <c r="A121" i="7" s="1"/>
  <c r="B120" i="7"/>
  <c r="A120" i="7" s="1"/>
  <c r="B119" i="7"/>
  <c r="A119" i="7" s="1"/>
  <c r="B118" i="7"/>
  <c r="A118" i="7" s="1"/>
  <c r="B117" i="7"/>
  <c r="A117" i="7" s="1"/>
  <c r="B116" i="7"/>
  <c r="A116" i="7" s="1"/>
  <c r="B115" i="7"/>
  <c r="A115" i="7" s="1"/>
  <c r="B114" i="7"/>
  <c r="A114" i="7" s="1"/>
  <c r="B113" i="7"/>
  <c r="A113" i="7" s="1"/>
  <c r="B112" i="7"/>
  <c r="A112" i="7" s="1"/>
  <c r="B111" i="7"/>
  <c r="A111" i="7" s="1"/>
  <c r="B110" i="7"/>
  <c r="A110" i="7" s="1"/>
  <c r="B109" i="7"/>
  <c r="A109" i="7" s="1"/>
  <c r="B108" i="7"/>
  <c r="A108" i="7" s="1"/>
  <c r="B107" i="7"/>
  <c r="A107" i="7" s="1"/>
  <c r="B106" i="7"/>
  <c r="A106" i="7" s="1"/>
  <c r="B105" i="7"/>
  <c r="A105" i="7" s="1"/>
  <c r="B104" i="7"/>
  <c r="A104" i="7" s="1"/>
  <c r="B103" i="7"/>
  <c r="A103" i="7" s="1"/>
  <c r="B102" i="7"/>
  <c r="A102" i="7" s="1"/>
  <c r="B101" i="7"/>
  <c r="A101" i="7" s="1"/>
  <c r="B100" i="7"/>
  <c r="A100" i="7" s="1"/>
  <c r="B99" i="7"/>
  <c r="A99" i="7" s="1"/>
  <c r="B98" i="7"/>
  <c r="A98" i="7" s="1"/>
  <c r="B97" i="7"/>
  <c r="A97" i="7" s="1"/>
  <c r="B96" i="7"/>
  <c r="A96" i="7" s="1"/>
  <c r="B95" i="7"/>
  <c r="A95" i="7" s="1"/>
  <c r="B94" i="7"/>
  <c r="A94" i="7" s="1"/>
  <c r="B93" i="7"/>
  <c r="A93" i="7" s="1"/>
  <c r="B92" i="7"/>
  <c r="A92" i="7" s="1"/>
  <c r="B91" i="7"/>
  <c r="A91" i="7" s="1"/>
  <c r="B90" i="7"/>
  <c r="A90" i="7" s="1"/>
  <c r="B89" i="7"/>
  <c r="A89" i="7" s="1"/>
  <c r="B88" i="7"/>
  <c r="A88" i="7" s="1"/>
  <c r="B87" i="7"/>
  <c r="A87" i="7" s="1"/>
  <c r="B86" i="7"/>
  <c r="A86" i="7" s="1"/>
  <c r="B85" i="7"/>
  <c r="A85" i="7" s="1"/>
  <c r="B84" i="7"/>
  <c r="A84" i="7" s="1"/>
  <c r="B83" i="7"/>
  <c r="A83" i="7" s="1"/>
  <c r="B82" i="7"/>
  <c r="A82" i="7" s="1"/>
  <c r="B81" i="7"/>
  <c r="A81" i="7" s="1"/>
  <c r="B80" i="7"/>
  <c r="A80" i="7" s="1"/>
  <c r="B79" i="7"/>
  <c r="A79" i="7" s="1"/>
  <c r="B78" i="7"/>
  <c r="A78" i="7" s="1"/>
  <c r="B77" i="7"/>
  <c r="A77" i="7" s="1"/>
  <c r="B76" i="7"/>
  <c r="A76" i="7" s="1"/>
  <c r="B75" i="7"/>
  <c r="A75" i="7" s="1"/>
  <c r="B74" i="7"/>
  <c r="A74" i="7" s="1"/>
  <c r="B73" i="7"/>
  <c r="A73" i="7" s="1"/>
  <c r="B72" i="7"/>
  <c r="A72" i="7" s="1"/>
  <c r="B71" i="7"/>
  <c r="A71" i="7" s="1"/>
  <c r="B70" i="7"/>
  <c r="A70" i="7" s="1"/>
  <c r="B69" i="7"/>
  <c r="A69" i="7" s="1"/>
  <c r="B68" i="7"/>
  <c r="A68" i="7" s="1"/>
  <c r="B67" i="7"/>
  <c r="A67" i="7" s="1"/>
  <c r="B66" i="7"/>
  <c r="A66" i="7" s="1"/>
  <c r="B65" i="7"/>
  <c r="A65" i="7" s="1"/>
  <c r="B64" i="7"/>
  <c r="A64" i="7" s="1"/>
  <c r="B63" i="7"/>
  <c r="A63" i="7" s="1"/>
  <c r="B62" i="7"/>
  <c r="A62" i="7" s="1"/>
  <c r="B61" i="7"/>
  <c r="A61" i="7" s="1"/>
  <c r="B60" i="7"/>
  <c r="A60" i="7" s="1"/>
  <c r="B59" i="7"/>
  <c r="A59" i="7" s="1"/>
  <c r="B58" i="7"/>
  <c r="A58" i="7" s="1"/>
  <c r="B57" i="7"/>
  <c r="A57" i="7" s="1"/>
  <c r="B56" i="7"/>
  <c r="A56" i="7" s="1"/>
  <c r="B55" i="7"/>
  <c r="A55" i="7" s="1"/>
  <c r="B54" i="7"/>
  <c r="A54" i="7" s="1"/>
  <c r="B53" i="7"/>
  <c r="A53" i="7" s="1"/>
  <c r="B52" i="7"/>
  <c r="A52" i="7" s="1"/>
  <c r="B51" i="7"/>
  <c r="A51" i="7" s="1"/>
  <c r="B50" i="7"/>
  <c r="A50" i="7" s="1"/>
  <c r="B49" i="7"/>
  <c r="A49" i="7" s="1"/>
  <c r="B48" i="7"/>
  <c r="A48" i="7" s="1"/>
  <c r="B47" i="7"/>
  <c r="A47" i="7" s="1"/>
  <c r="B46" i="7"/>
  <c r="A46" i="7" s="1"/>
  <c r="B45" i="7"/>
  <c r="A45" i="7" s="1"/>
  <c r="B44" i="7"/>
  <c r="A44" i="7" s="1"/>
  <c r="B43" i="7"/>
  <c r="A43" i="7" s="1"/>
  <c r="B42" i="7"/>
  <c r="A42" i="7" s="1"/>
  <c r="B41" i="7"/>
  <c r="A41" i="7" s="1"/>
  <c r="B40" i="7"/>
  <c r="A40" i="7" s="1"/>
  <c r="B39" i="7"/>
  <c r="A39" i="7" s="1"/>
  <c r="B38" i="7"/>
  <c r="A38" i="7" s="1"/>
  <c r="B37" i="7"/>
  <c r="A37" i="7" s="1"/>
  <c r="B36" i="7"/>
  <c r="A36" i="7" s="1"/>
  <c r="B35" i="7"/>
  <c r="A35" i="7" s="1"/>
  <c r="B34" i="7"/>
  <c r="A34" i="7" s="1"/>
  <c r="B33" i="7"/>
  <c r="A33" i="7" s="1"/>
  <c r="B32" i="7"/>
  <c r="A32" i="7" s="1"/>
  <c r="B31" i="7"/>
  <c r="A31" i="7" s="1"/>
  <c r="B30" i="7"/>
  <c r="A30" i="7" s="1"/>
  <c r="B29" i="7"/>
  <c r="A29" i="7" s="1"/>
  <c r="B28" i="7"/>
  <c r="A28" i="7" s="1"/>
  <c r="B27" i="7"/>
  <c r="A27" i="7" s="1"/>
  <c r="B26" i="7"/>
  <c r="A26" i="7" s="1"/>
  <c r="B25" i="7"/>
  <c r="A25" i="7" s="1"/>
  <c r="B24" i="7"/>
  <c r="A24" i="7" s="1"/>
  <c r="B23" i="7"/>
  <c r="A23" i="7" s="1"/>
  <c r="B22" i="7"/>
  <c r="A22" i="7" s="1"/>
  <c r="B21" i="7"/>
  <c r="A21" i="7" s="1"/>
  <c r="B20" i="7"/>
  <c r="A20" i="7" s="1"/>
  <c r="B19" i="7"/>
  <c r="A19" i="7" s="1"/>
  <c r="B18" i="7"/>
  <c r="A18" i="7" s="1"/>
  <c r="B17" i="7"/>
  <c r="A17" i="7" s="1"/>
  <c r="B16" i="7"/>
  <c r="A16" i="7" s="1"/>
  <c r="B15" i="7"/>
  <c r="A15" i="7" s="1"/>
  <c r="B14" i="7"/>
  <c r="A14" i="7" s="1"/>
  <c r="B13" i="7"/>
  <c r="A13" i="7" s="1"/>
  <c r="B12" i="7"/>
  <c r="A12" i="7" s="1"/>
  <c r="B11" i="7"/>
  <c r="A11" i="7" s="1"/>
  <c r="B10" i="7"/>
  <c r="A10" i="7" s="1"/>
  <c r="B9" i="7"/>
  <c r="A9" i="7" s="1"/>
  <c r="B8" i="7"/>
  <c r="A8" i="7" s="1"/>
  <c r="B7" i="7"/>
  <c r="A7" i="7" s="1"/>
  <c r="B6" i="7"/>
  <c r="A6" i="7" s="1"/>
  <c r="B5" i="7"/>
  <c r="A5" i="7" s="1"/>
  <c r="B4" i="7"/>
  <c r="A4" i="7" s="1"/>
  <c r="B3" i="7"/>
  <c r="A3" i="7" s="1"/>
  <c r="B2" i="7"/>
  <c r="A2" i="7" s="1"/>
  <c r="C301" i="6"/>
  <c r="B301" i="6" s="1"/>
  <c r="C300" i="6"/>
  <c r="B300" i="6" s="1"/>
  <c r="C299" i="6"/>
  <c r="B299" i="6" s="1"/>
  <c r="C298" i="6"/>
  <c r="B298" i="6" s="1"/>
  <c r="C297" i="6"/>
  <c r="B297" i="6" s="1"/>
  <c r="C296" i="6"/>
  <c r="B296" i="6" s="1"/>
  <c r="C295" i="6"/>
  <c r="B295" i="6" s="1"/>
  <c r="C294" i="6"/>
  <c r="B294" i="6" s="1"/>
  <c r="C293" i="6"/>
  <c r="B293" i="6" s="1"/>
  <c r="C292" i="6"/>
  <c r="B292" i="6" s="1"/>
  <c r="C291" i="6"/>
  <c r="B291" i="6" s="1"/>
  <c r="C290" i="6"/>
  <c r="B290" i="6" s="1"/>
  <c r="C289" i="6"/>
  <c r="B289" i="6" s="1"/>
  <c r="C288" i="6"/>
  <c r="B288" i="6" s="1"/>
  <c r="C287" i="6"/>
  <c r="B287" i="6" s="1"/>
  <c r="C286" i="6"/>
  <c r="B286" i="6" s="1"/>
  <c r="C285" i="6"/>
  <c r="B285" i="6" s="1"/>
  <c r="C284" i="6"/>
  <c r="B284" i="6" s="1"/>
  <c r="C283" i="6"/>
  <c r="B283" i="6" s="1"/>
  <c r="C282" i="6"/>
  <c r="B282" i="6" s="1"/>
  <c r="C281" i="6"/>
  <c r="B281" i="6" s="1"/>
  <c r="C280" i="6"/>
  <c r="B280" i="6" s="1"/>
  <c r="C279" i="6"/>
  <c r="B279" i="6" s="1"/>
  <c r="C278" i="6"/>
  <c r="B278" i="6" s="1"/>
  <c r="C277" i="6"/>
  <c r="B277" i="6" s="1"/>
  <c r="C276" i="6"/>
  <c r="B276" i="6" s="1"/>
  <c r="C275" i="6"/>
  <c r="B275" i="6" s="1"/>
  <c r="C274" i="6"/>
  <c r="B274" i="6" s="1"/>
  <c r="C273" i="6"/>
  <c r="B273" i="6" s="1"/>
  <c r="C272" i="6"/>
  <c r="B272" i="6" s="1"/>
  <c r="C271" i="6"/>
  <c r="B271" i="6" s="1"/>
  <c r="C270" i="6"/>
  <c r="B270" i="6" s="1"/>
  <c r="C269" i="6"/>
  <c r="B269" i="6" s="1"/>
  <c r="C268" i="6"/>
  <c r="B268" i="6" s="1"/>
  <c r="C267" i="6"/>
  <c r="B267" i="6" s="1"/>
  <c r="C266" i="6"/>
  <c r="B266" i="6" s="1"/>
  <c r="C265" i="6"/>
  <c r="B265" i="6" s="1"/>
  <c r="C264" i="6"/>
  <c r="B264" i="6" s="1"/>
  <c r="C263" i="6"/>
  <c r="B263" i="6" s="1"/>
  <c r="C262" i="6"/>
  <c r="B262" i="6" s="1"/>
  <c r="C261" i="6"/>
  <c r="B261" i="6" s="1"/>
  <c r="C260" i="6"/>
  <c r="B260" i="6" s="1"/>
  <c r="C259" i="6"/>
  <c r="B259" i="6" s="1"/>
  <c r="C258" i="6"/>
  <c r="B258" i="6" s="1"/>
  <c r="C257" i="6"/>
  <c r="B257" i="6" s="1"/>
  <c r="C256" i="6"/>
  <c r="B256" i="6" s="1"/>
  <c r="C255" i="6"/>
  <c r="B255" i="6" s="1"/>
  <c r="C254" i="6"/>
  <c r="B254" i="6" s="1"/>
  <c r="C253" i="6"/>
  <c r="B253" i="6" s="1"/>
  <c r="C252" i="6"/>
  <c r="B252" i="6" s="1"/>
  <c r="C251" i="6"/>
  <c r="B251" i="6" s="1"/>
  <c r="C250" i="6"/>
  <c r="B250" i="6" s="1"/>
  <c r="C249" i="6"/>
  <c r="B249" i="6" s="1"/>
  <c r="C248" i="6"/>
  <c r="B248" i="6" s="1"/>
  <c r="C247" i="6"/>
  <c r="B247" i="6" s="1"/>
  <c r="C246" i="6"/>
  <c r="B246" i="6" s="1"/>
  <c r="C245" i="6"/>
  <c r="B245" i="6" s="1"/>
  <c r="C244" i="6"/>
  <c r="B244" i="6" s="1"/>
  <c r="C243" i="6"/>
  <c r="B243" i="6" s="1"/>
  <c r="C242" i="6"/>
  <c r="B242" i="6" s="1"/>
  <c r="C241" i="6"/>
  <c r="B241" i="6" s="1"/>
  <c r="C240" i="6"/>
  <c r="B240" i="6" s="1"/>
  <c r="C239" i="6"/>
  <c r="B239" i="6" s="1"/>
  <c r="C238" i="6"/>
  <c r="B238" i="6" s="1"/>
  <c r="C237" i="6"/>
  <c r="B237" i="6" s="1"/>
  <c r="C236" i="6"/>
  <c r="B236" i="6" s="1"/>
  <c r="C235" i="6"/>
  <c r="B235" i="6" s="1"/>
  <c r="C234" i="6"/>
  <c r="B234" i="6" s="1"/>
  <c r="C233" i="6"/>
  <c r="B233" i="6" s="1"/>
  <c r="C232" i="6"/>
  <c r="B232" i="6" s="1"/>
  <c r="C231" i="6"/>
  <c r="B231" i="6" s="1"/>
  <c r="C230" i="6"/>
  <c r="B230" i="6" s="1"/>
  <c r="C229" i="6"/>
  <c r="B229" i="6" s="1"/>
  <c r="C228" i="6"/>
  <c r="B228" i="6" s="1"/>
  <c r="C227" i="6"/>
  <c r="B227" i="6" s="1"/>
  <c r="C226" i="6"/>
  <c r="B226" i="6" s="1"/>
  <c r="C225" i="6"/>
  <c r="B225" i="6" s="1"/>
  <c r="C224" i="6"/>
  <c r="B224" i="6" s="1"/>
  <c r="C223" i="6"/>
  <c r="B223" i="6" s="1"/>
  <c r="C222" i="6"/>
  <c r="B222" i="6" s="1"/>
  <c r="C221" i="6"/>
  <c r="B221" i="6" s="1"/>
  <c r="C220" i="6"/>
  <c r="B220" i="6" s="1"/>
  <c r="C219" i="6"/>
  <c r="B219" i="6" s="1"/>
  <c r="C218" i="6"/>
  <c r="B218" i="6" s="1"/>
  <c r="C217" i="6"/>
  <c r="B217" i="6" s="1"/>
  <c r="C216" i="6"/>
  <c r="B216" i="6" s="1"/>
  <c r="C215" i="6"/>
  <c r="B215" i="6" s="1"/>
  <c r="C214" i="6"/>
  <c r="B214" i="6" s="1"/>
  <c r="C213" i="6"/>
  <c r="B213" i="6" s="1"/>
  <c r="C212" i="6"/>
  <c r="B212" i="6" s="1"/>
  <c r="C211" i="6"/>
  <c r="B211" i="6" s="1"/>
  <c r="C210" i="6"/>
  <c r="B210" i="6" s="1"/>
  <c r="C209" i="6"/>
  <c r="B209" i="6" s="1"/>
  <c r="C208" i="6"/>
  <c r="B208" i="6" s="1"/>
  <c r="C207" i="6"/>
  <c r="B207" i="6" s="1"/>
  <c r="C206" i="6"/>
  <c r="B206" i="6" s="1"/>
  <c r="C205" i="6"/>
  <c r="B205" i="6" s="1"/>
  <c r="C204" i="6"/>
  <c r="B204" i="6" s="1"/>
  <c r="C203" i="6"/>
  <c r="B203" i="6" s="1"/>
  <c r="C202" i="6"/>
  <c r="B202" i="6" s="1"/>
  <c r="C201" i="6"/>
  <c r="B201" i="6" s="1"/>
  <c r="C200" i="6"/>
  <c r="B200" i="6" s="1"/>
  <c r="C199" i="6"/>
  <c r="B199" i="6" s="1"/>
  <c r="C198" i="6"/>
  <c r="B198" i="6" s="1"/>
  <c r="C197" i="6"/>
  <c r="B197" i="6" s="1"/>
  <c r="C196" i="6"/>
  <c r="B196" i="6" s="1"/>
  <c r="C195" i="6"/>
  <c r="B195" i="6" s="1"/>
  <c r="C194" i="6"/>
  <c r="B194" i="6" s="1"/>
  <c r="C193" i="6"/>
  <c r="B193" i="6" s="1"/>
  <c r="C192" i="6"/>
  <c r="B192" i="6" s="1"/>
  <c r="C191" i="6"/>
  <c r="B191" i="6" s="1"/>
  <c r="C190" i="6"/>
  <c r="B190" i="6" s="1"/>
  <c r="C189" i="6"/>
  <c r="B189" i="6" s="1"/>
  <c r="C188" i="6"/>
  <c r="B188" i="6" s="1"/>
  <c r="C187" i="6"/>
  <c r="B187" i="6" s="1"/>
  <c r="C186" i="6"/>
  <c r="B186" i="6" s="1"/>
  <c r="C185" i="6"/>
  <c r="B185" i="6" s="1"/>
  <c r="C184" i="6"/>
  <c r="B184" i="6" s="1"/>
  <c r="C183" i="6"/>
  <c r="B183" i="6" s="1"/>
  <c r="C182" i="6"/>
  <c r="B182" i="6" s="1"/>
  <c r="C181" i="6"/>
  <c r="B181" i="6" s="1"/>
  <c r="C180" i="6"/>
  <c r="B180" i="6" s="1"/>
  <c r="C179" i="6"/>
  <c r="B179" i="6" s="1"/>
  <c r="C178" i="6"/>
  <c r="B178" i="6" s="1"/>
  <c r="C177" i="6"/>
  <c r="B177" i="6" s="1"/>
  <c r="C176" i="6"/>
  <c r="B176" i="6" s="1"/>
  <c r="C175" i="6"/>
  <c r="B175" i="6" s="1"/>
  <c r="C174" i="6"/>
  <c r="B174" i="6" s="1"/>
  <c r="C173" i="6"/>
  <c r="B173" i="6" s="1"/>
  <c r="C172" i="6"/>
  <c r="B172" i="6" s="1"/>
  <c r="C171" i="6"/>
  <c r="B171" i="6" s="1"/>
  <c r="C170" i="6"/>
  <c r="B170" i="6" s="1"/>
  <c r="C169" i="6"/>
  <c r="B169" i="6" s="1"/>
  <c r="C168" i="6"/>
  <c r="B168" i="6" s="1"/>
  <c r="C167" i="6"/>
  <c r="B167" i="6" s="1"/>
  <c r="C166" i="6"/>
  <c r="B166" i="6" s="1"/>
  <c r="C165" i="6"/>
  <c r="B165" i="6" s="1"/>
  <c r="C164" i="6"/>
  <c r="B164" i="6" s="1"/>
  <c r="C163" i="6"/>
  <c r="B163" i="6" s="1"/>
  <c r="C162" i="6"/>
  <c r="B162" i="6" s="1"/>
  <c r="C161" i="6"/>
  <c r="B161" i="6" s="1"/>
  <c r="C160" i="6"/>
  <c r="B160" i="6" s="1"/>
  <c r="C159" i="6"/>
  <c r="B159" i="6" s="1"/>
  <c r="C158" i="6"/>
  <c r="B158" i="6" s="1"/>
  <c r="C157" i="6"/>
  <c r="B157" i="6" s="1"/>
  <c r="C156" i="6"/>
  <c r="B156" i="6" s="1"/>
  <c r="C155" i="6"/>
  <c r="B155" i="6" s="1"/>
  <c r="C154" i="6"/>
  <c r="B154" i="6" s="1"/>
  <c r="C153" i="6"/>
  <c r="B153" i="6" s="1"/>
  <c r="C152" i="6"/>
  <c r="B152" i="6" s="1"/>
  <c r="C151" i="6"/>
  <c r="B151" i="6" s="1"/>
  <c r="C150" i="6"/>
  <c r="B150" i="6" s="1"/>
  <c r="C149" i="6"/>
  <c r="B149" i="6" s="1"/>
  <c r="C148" i="6"/>
  <c r="B148" i="6" s="1"/>
  <c r="C147" i="6"/>
  <c r="B147" i="6" s="1"/>
  <c r="C146" i="6"/>
  <c r="B146" i="6" s="1"/>
  <c r="C145" i="6"/>
  <c r="B145" i="6" s="1"/>
  <c r="C144" i="6"/>
  <c r="B144" i="6" s="1"/>
  <c r="C143" i="6"/>
  <c r="B143" i="6" s="1"/>
  <c r="C142" i="6"/>
  <c r="B142" i="6" s="1"/>
  <c r="C141" i="6"/>
  <c r="B141" i="6" s="1"/>
  <c r="C140" i="6"/>
  <c r="B140" i="6" s="1"/>
  <c r="C139" i="6"/>
  <c r="B139" i="6" s="1"/>
  <c r="C138" i="6"/>
  <c r="B138" i="6" s="1"/>
  <c r="C137" i="6"/>
  <c r="B137" i="6" s="1"/>
  <c r="C136" i="6"/>
  <c r="B136" i="6" s="1"/>
  <c r="C135" i="6"/>
  <c r="B135" i="6" s="1"/>
  <c r="C134" i="6"/>
  <c r="B134" i="6" s="1"/>
  <c r="C133" i="6"/>
  <c r="B133" i="6" s="1"/>
  <c r="C132" i="6"/>
  <c r="B132" i="6" s="1"/>
  <c r="C131" i="6"/>
  <c r="B131" i="6" s="1"/>
  <c r="C130" i="6"/>
  <c r="B130" i="6" s="1"/>
  <c r="C129" i="6"/>
  <c r="B129" i="6" s="1"/>
  <c r="C128" i="6"/>
  <c r="B128" i="6" s="1"/>
  <c r="C127" i="6"/>
  <c r="B127" i="6" s="1"/>
  <c r="C126" i="6"/>
  <c r="B126" i="6" s="1"/>
  <c r="C125" i="6"/>
  <c r="B125" i="6" s="1"/>
  <c r="C124" i="6"/>
  <c r="B124" i="6" s="1"/>
  <c r="C123" i="6"/>
  <c r="B123" i="6" s="1"/>
  <c r="C122" i="6"/>
  <c r="B122" i="6" s="1"/>
  <c r="C121" i="6"/>
  <c r="B121" i="6" s="1"/>
  <c r="C120" i="6"/>
  <c r="B120" i="6" s="1"/>
  <c r="C119" i="6"/>
  <c r="B119" i="6" s="1"/>
  <c r="C118" i="6"/>
  <c r="B118" i="6" s="1"/>
  <c r="C117" i="6"/>
  <c r="B117" i="6" s="1"/>
  <c r="C116" i="6"/>
  <c r="B116" i="6" s="1"/>
  <c r="C115" i="6"/>
  <c r="B115" i="6" s="1"/>
  <c r="C114" i="6"/>
  <c r="B114" i="6" s="1"/>
  <c r="C113" i="6"/>
  <c r="B113" i="6" s="1"/>
  <c r="C112" i="6"/>
  <c r="B112" i="6" s="1"/>
  <c r="C111" i="6"/>
  <c r="B111" i="6" s="1"/>
  <c r="C110" i="6"/>
  <c r="B110" i="6" s="1"/>
  <c r="C109" i="6"/>
  <c r="B109" i="6" s="1"/>
  <c r="C108" i="6"/>
  <c r="B108" i="6" s="1"/>
  <c r="C107" i="6"/>
  <c r="B107" i="6" s="1"/>
  <c r="C106" i="6"/>
  <c r="B106" i="6" s="1"/>
  <c r="C105" i="6"/>
  <c r="B105" i="6" s="1"/>
  <c r="C104" i="6"/>
  <c r="B104" i="6" s="1"/>
  <c r="C103" i="6"/>
  <c r="B103" i="6" s="1"/>
  <c r="C102" i="6"/>
  <c r="B102" i="6" s="1"/>
  <c r="C101" i="6"/>
  <c r="B101" i="6" s="1"/>
  <c r="C100" i="6"/>
  <c r="B100" i="6" s="1"/>
  <c r="C99" i="6"/>
  <c r="B99" i="6" s="1"/>
  <c r="C98" i="6"/>
  <c r="B98" i="6" s="1"/>
  <c r="C97" i="6"/>
  <c r="B97" i="6" s="1"/>
  <c r="C96" i="6"/>
  <c r="B96" i="6" s="1"/>
  <c r="C95" i="6"/>
  <c r="B95" i="6" s="1"/>
  <c r="C94" i="6"/>
  <c r="B94" i="6" s="1"/>
  <c r="C93" i="6"/>
  <c r="B93" i="6" s="1"/>
  <c r="C92" i="6"/>
  <c r="B92" i="6" s="1"/>
  <c r="C91" i="6"/>
  <c r="B91" i="6" s="1"/>
  <c r="C90" i="6"/>
  <c r="B90" i="6" s="1"/>
  <c r="C89" i="6"/>
  <c r="B89" i="6" s="1"/>
  <c r="C88" i="6"/>
  <c r="B88" i="6" s="1"/>
  <c r="C87" i="6"/>
  <c r="B87" i="6" s="1"/>
  <c r="C86" i="6"/>
  <c r="B86" i="6" s="1"/>
  <c r="C85" i="6"/>
  <c r="B85" i="6" s="1"/>
  <c r="C84" i="6"/>
  <c r="B84" i="6" s="1"/>
  <c r="C83" i="6"/>
  <c r="B83" i="6" s="1"/>
  <c r="C82" i="6"/>
  <c r="B82" i="6" s="1"/>
  <c r="C81" i="6"/>
  <c r="B81" i="6" s="1"/>
  <c r="C80" i="6"/>
  <c r="B80" i="6" s="1"/>
  <c r="C79" i="6"/>
  <c r="B79" i="6" s="1"/>
  <c r="C78" i="6"/>
  <c r="B78" i="6" s="1"/>
  <c r="C77" i="6"/>
  <c r="B77" i="6" s="1"/>
  <c r="C76" i="6"/>
  <c r="B76" i="6" s="1"/>
  <c r="C75" i="6"/>
  <c r="B75" i="6" s="1"/>
  <c r="C74" i="6"/>
  <c r="B74" i="6" s="1"/>
  <c r="C73" i="6"/>
  <c r="B73" i="6" s="1"/>
  <c r="C72" i="6"/>
  <c r="B72" i="6" s="1"/>
  <c r="C71" i="6"/>
  <c r="B71" i="6" s="1"/>
  <c r="C70" i="6"/>
  <c r="B70" i="6" s="1"/>
  <c r="C69" i="6"/>
  <c r="B69" i="6" s="1"/>
  <c r="C68" i="6"/>
  <c r="B68" i="6" s="1"/>
  <c r="C67" i="6"/>
  <c r="B67" i="6" s="1"/>
  <c r="C66" i="6"/>
  <c r="B66" i="6" s="1"/>
  <c r="C65" i="6"/>
  <c r="B65" i="6" s="1"/>
  <c r="C64" i="6"/>
  <c r="B64" i="6" s="1"/>
  <c r="C63" i="6"/>
  <c r="B63" i="6" s="1"/>
  <c r="C62" i="6"/>
  <c r="B62" i="6" s="1"/>
  <c r="C61" i="6"/>
  <c r="B61" i="6" s="1"/>
  <c r="C60" i="6"/>
  <c r="B60" i="6" s="1"/>
  <c r="C59" i="6"/>
  <c r="B59" i="6" s="1"/>
  <c r="C58" i="6"/>
  <c r="B58" i="6" s="1"/>
  <c r="C57" i="6"/>
  <c r="B57" i="6" s="1"/>
  <c r="C56" i="6"/>
  <c r="B56" i="6" s="1"/>
  <c r="C55" i="6"/>
  <c r="B55" i="6" s="1"/>
  <c r="C54" i="6"/>
  <c r="B54" i="6" s="1"/>
  <c r="C53" i="6"/>
  <c r="B53" i="6" s="1"/>
  <c r="C52" i="6"/>
  <c r="B52" i="6" s="1"/>
  <c r="C51" i="6"/>
  <c r="B51" i="6" s="1"/>
  <c r="C50" i="6"/>
  <c r="B50" i="6" s="1"/>
  <c r="C49" i="6"/>
  <c r="B49" i="6" s="1"/>
  <c r="C48" i="6"/>
  <c r="B48" i="6" s="1"/>
  <c r="C47" i="6"/>
  <c r="B47" i="6" s="1"/>
  <c r="C46" i="6"/>
  <c r="B46" i="6" s="1"/>
  <c r="C45" i="6"/>
  <c r="B45" i="6" s="1"/>
  <c r="C44" i="6"/>
  <c r="B44" i="6" s="1"/>
  <c r="C43" i="6"/>
  <c r="B43" i="6" s="1"/>
  <c r="C42" i="6"/>
  <c r="B42" i="6" s="1"/>
  <c r="C41" i="6"/>
  <c r="B41" i="6" s="1"/>
  <c r="C40" i="6"/>
  <c r="B40" i="6" s="1"/>
  <c r="C39" i="6"/>
  <c r="B39" i="6" s="1"/>
  <c r="C38" i="6"/>
  <c r="B38" i="6" s="1"/>
  <c r="C37" i="6"/>
  <c r="B37" i="6" s="1"/>
  <c r="C36" i="6"/>
  <c r="B36" i="6" s="1"/>
  <c r="C35" i="6"/>
  <c r="B35" i="6" s="1"/>
  <c r="C34" i="6"/>
  <c r="B34" i="6" s="1"/>
  <c r="C33" i="6"/>
  <c r="B33" i="6" s="1"/>
  <c r="C32" i="6"/>
  <c r="B32" i="6" s="1"/>
  <c r="C31" i="6"/>
  <c r="B31" i="6" s="1"/>
  <c r="C30" i="6"/>
  <c r="B30" i="6" s="1"/>
  <c r="C29" i="6"/>
  <c r="B29" i="6" s="1"/>
  <c r="C28" i="6"/>
  <c r="B28" i="6" s="1"/>
  <c r="C27" i="6"/>
  <c r="B27" i="6" s="1"/>
  <c r="C26" i="6"/>
  <c r="B26" i="6" s="1"/>
  <c r="C25" i="6"/>
  <c r="B25" i="6" s="1"/>
  <c r="C24" i="6"/>
  <c r="B24" i="6" s="1"/>
  <c r="C23" i="6"/>
  <c r="B23" i="6" s="1"/>
  <c r="C22" i="6"/>
  <c r="B22" i="6" s="1"/>
  <c r="C21" i="6"/>
  <c r="B21" i="6" s="1"/>
  <c r="C20" i="6"/>
  <c r="B20" i="6" s="1"/>
  <c r="C19" i="6"/>
  <c r="B19" i="6" s="1"/>
  <c r="C18" i="6"/>
  <c r="B18" i="6" s="1"/>
  <c r="C17" i="6"/>
  <c r="B17" i="6" s="1"/>
  <c r="C16" i="6"/>
  <c r="B16" i="6" s="1"/>
  <c r="C15" i="6"/>
  <c r="B15" i="6" s="1"/>
  <c r="C14" i="6"/>
  <c r="B14" i="6" s="1"/>
  <c r="C13" i="6"/>
  <c r="B13" i="6" s="1"/>
  <c r="C12" i="6"/>
  <c r="B12" i="6" s="1"/>
  <c r="C11" i="6"/>
  <c r="B11" i="6" s="1"/>
  <c r="C10" i="6"/>
  <c r="B10" i="6" s="1"/>
  <c r="C9" i="6"/>
  <c r="B9" i="6" s="1"/>
  <c r="C8" i="6"/>
  <c r="B8" i="6" s="1"/>
  <c r="C7" i="6"/>
  <c r="B7" i="6" s="1"/>
  <c r="C6" i="6"/>
  <c r="B6" i="6" s="1"/>
  <c r="C5" i="6"/>
  <c r="B5" i="6" s="1"/>
  <c r="C4" i="6"/>
  <c r="B4" i="6" s="1"/>
  <c r="C3" i="6"/>
  <c r="B3" i="6" s="1"/>
  <c r="C2" i="6"/>
  <c r="B2" i="6" s="1"/>
</calcChain>
</file>

<file path=xl/sharedStrings.xml><?xml version="1.0" encoding="utf-8"?>
<sst xmlns="http://schemas.openxmlformats.org/spreadsheetml/2006/main" count="8338" uniqueCount="1137">
  <si>
    <t>RYANAIR</t>
  </si>
  <si>
    <t>UNITED HOLDING</t>
  </si>
  <si>
    <t>AIR FRANCE/KLM</t>
  </si>
  <si>
    <t>AIR CHINA</t>
  </si>
  <si>
    <t>LAN - TAM</t>
  </si>
  <si>
    <t>AIR CANADA</t>
  </si>
  <si>
    <t>GOL</t>
  </si>
  <si>
    <t>AIR INDIA</t>
  </si>
  <si>
    <t>ASIANA</t>
  </si>
  <si>
    <t>SHENZHEN</t>
  </si>
  <si>
    <t>SWISS</t>
  </si>
  <si>
    <t>TRANSAERO</t>
  </si>
  <si>
    <t>SAS</t>
  </si>
  <si>
    <t>VIRGIN AUSTRALIA</t>
  </si>
  <si>
    <t>DXB</t>
  </si>
  <si>
    <t>DOH</t>
  </si>
  <si>
    <t>JED</t>
  </si>
  <si>
    <t>AUH</t>
  </si>
  <si>
    <t>RUH</t>
  </si>
  <si>
    <t>JNB</t>
  </si>
  <si>
    <t>TLV</t>
  </si>
  <si>
    <t>CAI</t>
  </si>
  <si>
    <t>KWI</t>
  </si>
  <si>
    <t>MCT</t>
  </si>
  <si>
    <t>SHJ</t>
  </si>
  <si>
    <t>CPT</t>
  </si>
  <si>
    <t>DMM</t>
  </si>
  <si>
    <t>BAH</t>
  </si>
  <si>
    <t>MHD</t>
  </si>
  <si>
    <t>CMN</t>
  </si>
  <si>
    <t>THR</t>
  </si>
  <si>
    <t>IKA</t>
  </si>
  <si>
    <t>BEY</t>
  </si>
  <si>
    <t>AMM</t>
  </si>
  <si>
    <t>ADD</t>
  </si>
  <si>
    <t>LOS</t>
  </si>
  <si>
    <t>ALG</t>
  </si>
  <si>
    <t>HRG</t>
  </si>
  <si>
    <t>NBO</t>
  </si>
  <si>
    <t>SSH</t>
  </si>
  <si>
    <t>MED</t>
  </si>
  <si>
    <t>DUR</t>
  </si>
  <si>
    <t>TUN</t>
  </si>
  <si>
    <t>ABV</t>
  </si>
  <si>
    <t>RAK</t>
  </si>
  <si>
    <t>AHB</t>
  </si>
  <si>
    <t>MRU</t>
  </si>
  <si>
    <t>HBE</t>
  </si>
  <si>
    <t>KRT</t>
  </si>
  <si>
    <t>KIH</t>
  </si>
  <si>
    <t>SYZ</t>
  </si>
  <si>
    <t>DAR</t>
  </si>
  <si>
    <t>ACC</t>
  </si>
  <si>
    <t>IFN</t>
  </si>
  <si>
    <t>AWZ</t>
  </si>
  <si>
    <t>RUN</t>
  </si>
  <si>
    <t>DKR</t>
  </si>
  <si>
    <t>GIZ</t>
  </si>
  <si>
    <t>EBL</t>
  </si>
  <si>
    <t>PLZ</t>
  </si>
  <si>
    <t>ORN</t>
  </si>
  <si>
    <t>ABJ</t>
  </si>
  <si>
    <t>EBB</t>
  </si>
  <si>
    <t>TBZ</t>
  </si>
  <si>
    <t>BJS</t>
  </si>
  <si>
    <t>PEK</t>
  </si>
  <si>
    <t>TYO</t>
  </si>
  <si>
    <t>HND</t>
  </si>
  <si>
    <t>HKG</t>
  </si>
  <si>
    <t>SHA</t>
  </si>
  <si>
    <t>PVG</t>
  </si>
  <si>
    <t>SIN</t>
  </si>
  <si>
    <t>CAN</t>
  </si>
  <si>
    <t>BKK</t>
  </si>
  <si>
    <t>KBKK</t>
  </si>
  <si>
    <t>ICN</t>
  </si>
  <si>
    <t>KUL</t>
  </si>
  <si>
    <t>CTU</t>
  </si>
  <si>
    <t>BOM</t>
  </si>
  <si>
    <t>SZX</t>
  </si>
  <si>
    <t>ZSSS</t>
  </si>
  <si>
    <t>TPE</t>
  </si>
  <si>
    <t>KMG</t>
  </si>
  <si>
    <t>NRT</t>
  </si>
  <si>
    <t>MNL</t>
  </si>
  <si>
    <t>SIA</t>
  </si>
  <si>
    <t>XIY</t>
  </si>
  <si>
    <t>CKG</t>
  </si>
  <si>
    <t>DMK</t>
  </si>
  <si>
    <t>HGH</t>
  </si>
  <si>
    <t>SGN</t>
  </si>
  <si>
    <t>CJU</t>
  </si>
  <si>
    <t>OSA</t>
  </si>
  <si>
    <t>KIX</t>
  </si>
  <si>
    <t>GMP</t>
  </si>
  <si>
    <t>XMN</t>
  </si>
  <si>
    <t>FUK</t>
  </si>
  <si>
    <t>SPK</t>
  </si>
  <si>
    <t>CTS</t>
  </si>
  <si>
    <t>NKG</t>
  </si>
  <si>
    <t>WUH</t>
  </si>
  <si>
    <t>CSX</t>
  </si>
  <si>
    <t>URC</t>
  </si>
  <si>
    <t>TAO</t>
  </si>
  <si>
    <t>OKA</t>
  </si>
  <si>
    <t>BLR</t>
  </si>
  <si>
    <t>CGO</t>
  </si>
  <si>
    <t>HAN</t>
  </si>
  <si>
    <t>SYX</t>
  </si>
  <si>
    <t>HAK</t>
  </si>
  <si>
    <t>MAA</t>
  </si>
  <si>
    <t>ITM</t>
  </si>
  <si>
    <t>TSN</t>
  </si>
  <si>
    <t>DLC</t>
  </si>
  <si>
    <t>HRB</t>
  </si>
  <si>
    <t>KWE</t>
  </si>
  <si>
    <t>HKT</t>
  </si>
  <si>
    <t>SHE</t>
  </si>
  <si>
    <t>PUS</t>
  </si>
  <si>
    <t>CCU</t>
  </si>
  <si>
    <t>LON</t>
  </si>
  <si>
    <t>LHR</t>
  </si>
  <si>
    <t>PAR</t>
  </si>
  <si>
    <t>CDG</t>
  </si>
  <si>
    <t>IST</t>
  </si>
  <si>
    <t>KIST</t>
  </si>
  <si>
    <t>FRA</t>
  </si>
  <si>
    <t>AMS</t>
  </si>
  <si>
    <t>MAD</t>
  </si>
  <si>
    <t>LEMD</t>
  </si>
  <si>
    <t>MUC</t>
  </si>
  <si>
    <t>ROM</t>
  </si>
  <si>
    <t>FCO</t>
  </si>
  <si>
    <t>LGW</t>
  </si>
  <si>
    <t>BCN</t>
  </si>
  <si>
    <t>MOW</t>
  </si>
  <si>
    <t>SVO</t>
  </si>
  <si>
    <t>DME</t>
  </si>
  <si>
    <t>ORY</t>
  </si>
  <si>
    <t>SAW</t>
  </si>
  <si>
    <t>AYT</t>
  </si>
  <si>
    <t>CPH</t>
  </si>
  <si>
    <t>ZRH</t>
  </si>
  <si>
    <t>DUB</t>
  </si>
  <si>
    <t>OSL</t>
  </si>
  <si>
    <t>KOSL</t>
  </si>
  <si>
    <t>PMI</t>
  </si>
  <si>
    <t>KPMI</t>
  </si>
  <si>
    <t>BRU</t>
  </si>
  <si>
    <t>KBRU</t>
  </si>
  <si>
    <t>STO</t>
  </si>
  <si>
    <t>ARN</t>
  </si>
  <si>
    <t>MAN</t>
  </si>
  <si>
    <t>VIE</t>
  </si>
  <si>
    <t>STN</t>
  </si>
  <si>
    <t>DUS</t>
  </si>
  <si>
    <t>BER</t>
  </si>
  <si>
    <t>TXL</t>
  </si>
  <si>
    <t>LIS</t>
  </si>
  <si>
    <t>MIL</t>
  </si>
  <si>
    <t>MXP</t>
  </si>
  <si>
    <t>ATH</t>
  </si>
  <si>
    <t>HEL</t>
  </si>
  <si>
    <t>EFHK</t>
  </si>
  <si>
    <t>GVA</t>
  </si>
  <si>
    <t>VKO</t>
  </si>
  <si>
    <t>HAM</t>
  </si>
  <si>
    <t>AGP</t>
  </si>
  <si>
    <t>LED</t>
  </si>
  <si>
    <t>ANK</t>
  </si>
  <si>
    <t>ESB</t>
  </si>
  <si>
    <t>LTN</t>
  </si>
  <si>
    <t>IZM</t>
  </si>
  <si>
    <t>ADB</t>
  </si>
  <si>
    <t>PRG</t>
  </si>
  <si>
    <t>NCE</t>
  </si>
  <si>
    <t>WAW</t>
  </si>
  <si>
    <t>EDI</t>
  </si>
  <si>
    <t>LPA</t>
  </si>
  <si>
    <t>ALC</t>
  </si>
  <si>
    <t>STR</t>
  </si>
  <si>
    <t>BGY</t>
  </si>
  <si>
    <t>CGN</t>
  </si>
  <si>
    <t>BUD</t>
  </si>
  <si>
    <t>BHX</t>
  </si>
  <si>
    <t>SAO</t>
  </si>
  <si>
    <t>GRU</t>
  </si>
  <si>
    <t>MEX</t>
  </si>
  <si>
    <t>BOG</t>
  </si>
  <si>
    <t>CUN</t>
  </si>
  <si>
    <t>BSB</t>
  </si>
  <si>
    <t>CGH</t>
  </si>
  <si>
    <t>CCS</t>
  </si>
  <si>
    <t>SCL</t>
  </si>
  <si>
    <t>LIM</t>
  </si>
  <si>
    <t>RIO</t>
  </si>
  <si>
    <t>GIG</t>
  </si>
  <si>
    <t>BHZ</t>
  </si>
  <si>
    <t>CNF</t>
  </si>
  <si>
    <t>BUE</t>
  </si>
  <si>
    <t>AEP</t>
  </si>
  <si>
    <t>VCP</t>
  </si>
  <si>
    <t>GDL</t>
  </si>
  <si>
    <t>SDU</t>
  </si>
  <si>
    <t>SSA</t>
  </si>
  <si>
    <t>EZE</t>
  </si>
  <si>
    <t>PTY</t>
  </si>
  <si>
    <t>SJU</t>
  </si>
  <si>
    <t>SFX</t>
  </si>
  <si>
    <t>MTY</t>
  </si>
  <si>
    <t>POA</t>
  </si>
  <si>
    <t>CWB</t>
  </si>
  <si>
    <t>SBCT</t>
  </si>
  <si>
    <t>REC</t>
  </si>
  <si>
    <t>MDE</t>
  </si>
  <si>
    <t>FOR</t>
  </si>
  <si>
    <t>PUJ</t>
  </si>
  <si>
    <t>UIO</t>
  </si>
  <si>
    <t>CLO</t>
  </si>
  <si>
    <t>TIJ</t>
  </si>
  <si>
    <t>BEL</t>
  </si>
  <si>
    <t>SBBE</t>
  </si>
  <si>
    <t>CTG</t>
  </si>
  <si>
    <t>MBJ</t>
  </si>
  <si>
    <t>FLN</t>
  </si>
  <si>
    <t>SJO</t>
  </si>
  <si>
    <t>SDQ</t>
  </si>
  <si>
    <t>SJD</t>
  </si>
  <si>
    <t>VIX</t>
  </si>
  <si>
    <t>PVR</t>
  </si>
  <si>
    <t>GYE</t>
  </si>
  <si>
    <t>MAO</t>
  </si>
  <si>
    <t>CGB</t>
  </si>
  <si>
    <t>GYN</t>
  </si>
  <si>
    <t>NAS</t>
  </si>
  <si>
    <t>POS</t>
  </si>
  <si>
    <t>AUA</t>
  </si>
  <si>
    <t>CUZ</t>
  </si>
  <si>
    <t>BAQ</t>
  </si>
  <si>
    <t>SRZ</t>
  </si>
  <si>
    <t>VVI</t>
  </si>
  <si>
    <t>PTP</t>
  </si>
  <si>
    <t>ATL</t>
  </si>
  <si>
    <t>CHI</t>
  </si>
  <si>
    <t>ORD</t>
  </si>
  <si>
    <t>LAX</t>
  </si>
  <si>
    <t>KLAX</t>
  </si>
  <si>
    <t>DAL</t>
  </si>
  <si>
    <t>DFW</t>
  </si>
  <si>
    <t>NYC</t>
  </si>
  <si>
    <t>JFK</t>
  </si>
  <si>
    <t>DEN</t>
  </si>
  <si>
    <t>SFO</t>
  </si>
  <si>
    <t>LAS</t>
  </si>
  <si>
    <t>KLAS</t>
  </si>
  <si>
    <t>CLT</t>
  </si>
  <si>
    <t>MIA</t>
  </si>
  <si>
    <t>PHX</t>
  </si>
  <si>
    <t>KPHX</t>
  </si>
  <si>
    <t>HOU</t>
  </si>
  <si>
    <t>IAH</t>
  </si>
  <si>
    <t>SEA</t>
  </si>
  <si>
    <t>YTO</t>
  </si>
  <si>
    <t>YYZ</t>
  </si>
  <si>
    <t>ORL</t>
  </si>
  <si>
    <t>MCO</t>
  </si>
  <si>
    <t>EWR</t>
  </si>
  <si>
    <t>MSP</t>
  </si>
  <si>
    <t>BOS</t>
  </si>
  <si>
    <t>DTT</t>
  </si>
  <si>
    <t>DTW</t>
  </si>
  <si>
    <t>PHL</t>
  </si>
  <si>
    <t>LGA</t>
  </si>
  <si>
    <t>FLL</t>
  </si>
  <si>
    <t>BWI</t>
  </si>
  <si>
    <t>WAS</t>
  </si>
  <si>
    <t>DCA</t>
  </si>
  <si>
    <t>MDW</t>
  </si>
  <si>
    <t>SLC</t>
  </si>
  <si>
    <t>IAD</t>
  </si>
  <si>
    <t>YVR</t>
  </si>
  <si>
    <t>SAN</t>
  </si>
  <si>
    <t>HNL</t>
  </si>
  <si>
    <t>TPA</t>
  </si>
  <si>
    <t>PDX</t>
  </si>
  <si>
    <t>YMQ</t>
  </si>
  <si>
    <t>YUL</t>
  </si>
  <si>
    <t>YYC</t>
  </si>
  <si>
    <t>KDAL</t>
  </si>
  <si>
    <t>STL</t>
  </si>
  <si>
    <t>KHOU</t>
  </si>
  <si>
    <t>AUS</t>
  </si>
  <si>
    <t>BNA</t>
  </si>
  <si>
    <t>OAK</t>
  </si>
  <si>
    <t>MSY</t>
  </si>
  <si>
    <t>MKC</t>
  </si>
  <si>
    <t>MCI</t>
  </si>
  <si>
    <t>SNA</t>
  </si>
  <si>
    <t>RDU</t>
  </si>
  <si>
    <t>SJC</t>
  </si>
  <si>
    <t>SAC</t>
  </si>
  <si>
    <t>SMF</t>
  </si>
  <si>
    <t>SAT</t>
  </si>
  <si>
    <t>FMY</t>
  </si>
  <si>
    <t>RSW</t>
  </si>
  <si>
    <t>PIT</t>
  </si>
  <si>
    <t>CLE</t>
  </si>
  <si>
    <t>KCLE</t>
  </si>
  <si>
    <t>JKT</t>
  </si>
  <si>
    <t>CGK</t>
  </si>
  <si>
    <t>SYD</t>
  </si>
  <si>
    <t>MEL</t>
  </si>
  <si>
    <t>BNE</t>
  </si>
  <si>
    <t>SUB</t>
  </si>
  <si>
    <t>DPS</t>
  </si>
  <si>
    <t>AKL</t>
  </si>
  <si>
    <t>PER</t>
  </si>
  <si>
    <t>UPG</t>
  </si>
  <si>
    <t>KNO</t>
  </si>
  <si>
    <t>BPN</t>
  </si>
  <si>
    <t>ADL</t>
  </si>
  <si>
    <t>CHC</t>
  </si>
  <si>
    <t>OOL</t>
  </si>
  <si>
    <t>WLG</t>
  </si>
  <si>
    <t>CNS</t>
  </si>
  <si>
    <t>JOG</t>
  </si>
  <si>
    <t>BDJ</t>
  </si>
  <si>
    <t>PLM</t>
  </si>
  <si>
    <t>PDG</t>
  </si>
  <si>
    <t>SRG</t>
  </si>
  <si>
    <t>HLP</t>
  </si>
  <si>
    <t>BDO</t>
  </si>
  <si>
    <t>CBR</t>
  </si>
  <si>
    <t>MDC</t>
  </si>
  <si>
    <t>PKU</t>
  </si>
  <si>
    <t>PNK</t>
  </si>
  <si>
    <t>LOP</t>
  </si>
  <si>
    <t>HBA</t>
  </si>
  <si>
    <t>NAN</t>
  </si>
  <si>
    <t>DRW</t>
  </si>
  <si>
    <t>SOC</t>
  </si>
  <si>
    <t>POM</t>
  </si>
  <si>
    <t>PGK</t>
  </si>
  <si>
    <t>TSV</t>
  </si>
  <si>
    <t>ZQN</t>
  </si>
  <si>
    <t>KOE</t>
  </si>
  <si>
    <t>LST</t>
  </si>
  <si>
    <t>PPT</t>
  </si>
  <si>
    <t>AMQ</t>
  </si>
  <si>
    <t>NTL</t>
  </si>
  <si>
    <t>DJB</t>
  </si>
  <si>
    <t>MCY</t>
  </si>
  <si>
    <t>TRK</t>
  </si>
  <si>
    <t>MKY</t>
  </si>
  <si>
    <t>DUD</t>
  </si>
  <si>
    <t>BTJ</t>
  </si>
  <si>
    <t>BKS</t>
  </si>
  <si>
    <t>PKY</t>
  </si>
  <si>
    <t>ROK</t>
  </si>
  <si>
    <t>AVIANCA - TACA</t>
  </si>
  <si>
    <t>KMDE</t>
  </si>
  <si>
    <t>HAV</t>
  </si>
  <si>
    <t>GUA</t>
  </si>
  <si>
    <t>ANF</t>
  </si>
  <si>
    <t>BTH</t>
  </si>
  <si>
    <t>NPO</t>
  </si>
  <si>
    <t>DJJ</t>
  </si>
  <si>
    <t>PLW</t>
  </si>
  <si>
    <t>TKG</t>
  </si>
  <si>
    <t>NBX</t>
  </si>
  <si>
    <t>SPN</t>
  </si>
  <si>
    <t>YEA</t>
  </si>
  <si>
    <t>YEG</t>
  </si>
  <si>
    <t>TCI</t>
  </si>
  <si>
    <t>TFS</t>
  </si>
  <si>
    <t>LLBG</t>
  </si>
  <si>
    <t>CAS</t>
  </si>
  <si>
    <t>NBE</t>
  </si>
  <si>
    <t>DJE</t>
  </si>
  <si>
    <t>SAH</t>
  </si>
  <si>
    <t>ETH</t>
  </si>
  <si>
    <t>AGA</t>
  </si>
  <si>
    <t>US AIRWAYS</t>
  </si>
  <si>
    <t>MBA</t>
  </si>
  <si>
    <t>SEL</t>
  </si>
  <si>
    <t>NGO</t>
  </si>
  <si>
    <t>ATHENS</t>
  </si>
  <si>
    <t>LIN</t>
  </si>
  <si>
    <t>NAT</t>
  </si>
  <si>
    <t>SLZ</t>
  </si>
  <si>
    <t>MCZ</t>
  </si>
  <si>
    <t>MES</t>
  </si>
  <si>
    <t>KTA</t>
  </si>
  <si>
    <t>NSN</t>
  </si>
  <si>
    <t>ASP</t>
  </si>
  <si>
    <t>PHE</t>
  </si>
  <si>
    <t>NOU</t>
  </si>
  <si>
    <t>NWWW</t>
  </si>
  <si>
    <t>HTI</t>
  </si>
  <si>
    <t>NPE</t>
  </si>
  <si>
    <t>PMR</t>
  </si>
  <si>
    <t>GLT</t>
  </si>
  <si>
    <t>BME</t>
  </si>
  <si>
    <t>VLI</t>
  </si>
  <si>
    <t>GTO</t>
  </si>
  <si>
    <t>NPL</t>
  </si>
  <si>
    <t>LUFTHANSA</t>
  </si>
  <si>
    <t>SAUDIA</t>
  </si>
  <si>
    <t>ALITALIA</t>
  </si>
  <si>
    <t>AIR BERLIN</t>
  </si>
  <si>
    <t>DUBAI</t>
  </si>
  <si>
    <t>DOHA</t>
  </si>
  <si>
    <t>JOHANNESBURG</t>
  </si>
  <si>
    <t>RIYADH</t>
  </si>
  <si>
    <t>ABU DHABI</t>
  </si>
  <si>
    <t>CAIRO</t>
  </si>
  <si>
    <t>TEHRAN MEHRABAD</t>
  </si>
  <si>
    <t>KUWAIT</t>
  </si>
  <si>
    <t>CAPE TOWN</t>
  </si>
  <si>
    <t>BAHRAIN</t>
  </si>
  <si>
    <t>MUSCAT</t>
  </si>
  <si>
    <t>SHARJAH</t>
  </si>
  <si>
    <t>LAGOS</t>
  </si>
  <si>
    <t>HURGHADA</t>
  </si>
  <si>
    <t>MASHAD</t>
  </si>
  <si>
    <t>SHARM EL SHEIKH</t>
  </si>
  <si>
    <t>NAIROBI</t>
  </si>
  <si>
    <t>AMMAN</t>
  </si>
  <si>
    <t>BEIRUT</t>
  </si>
  <si>
    <t>ALGIERS</t>
  </si>
  <si>
    <t>LCA</t>
  </si>
  <si>
    <t>LARNACA</t>
  </si>
  <si>
    <t>TUNIS</t>
  </si>
  <si>
    <t>DURBAN</t>
  </si>
  <si>
    <t>TEHERAN IMAM KHOMEINI</t>
  </si>
  <si>
    <t>MADINAH</t>
  </si>
  <si>
    <t>ABUJA</t>
  </si>
  <si>
    <t>MARRAKECH</t>
  </si>
  <si>
    <t>MAURITIUS</t>
  </si>
  <si>
    <t>KISH ISLAND</t>
  </si>
  <si>
    <t>ACCRA</t>
  </si>
  <si>
    <t>SHIRAZ</t>
  </si>
  <si>
    <t>PFO</t>
  </si>
  <si>
    <t>PAPHOS</t>
  </si>
  <si>
    <t>AHWAZ</t>
  </si>
  <si>
    <t>DAR ES SALAAM</t>
  </si>
  <si>
    <t>ST. DENIS DE LA REUNION</t>
  </si>
  <si>
    <t>DJERBA</t>
  </si>
  <si>
    <t>BORG EL ARAB</t>
  </si>
  <si>
    <t>DAKAR</t>
  </si>
  <si>
    <t>ELAT</t>
  </si>
  <si>
    <t>HLA</t>
  </si>
  <si>
    <t>MOMBASA</t>
  </si>
  <si>
    <t>AGADIR</t>
  </si>
  <si>
    <t>HONG KONG</t>
  </si>
  <si>
    <t>KUALA LUMPUR</t>
  </si>
  <si>
    <t>BOMBAY</t>
  </si>
  <si>
    <t>MANILA</t>
  </si>
  <si>
    <t>TAIPEI</t>
  </si>
  <si>
    <t>CHEJU</t>
  </si>
  <si>
    <t>FUKUOKA</t>
  </si>
  <si>
    <t>CHANGSHA</t>
  </si>
  <si>
    <t>MADRAS</t>
  </si>
  <si>
    <t>BANGALORE</t>
  </si>
  <si>
    <t>CALCUTTA</t>
  </si>
  <si>
    <t>PHUKET</t>
  </si>
  <si>
    <t>NAGOYA</t>
  </si>
  <si>
    <t>HYD</t>
  </si>
  <si>
    <t>HYDERABAD</t>
  </si>
  <si>
    <t>FRANKFURT</t>
  </si>
  <si>
    <t>AMSTERDAM</t>
  </si>
  <si>
    <t>MADRID BARAJAS</t>
  </si>
  <si>
    <t>MUNICH</t>
  </si>
  <si>
    <t>BARCELONA</t>
  </si>
  <si>
    <t>ANTALYA</t>
  </si>
  <si>
    <t>ZURICH</t>
  </si>
  <si>
    <t>COPENHAGEN</t>
  </si>
  <si>
    <t>VIENNA</t>
  </si>
  <si>
    <t>OSLO</t>
  </si>
  <si>
    <t>DUSSELDORF</t>
  </si>
  <si>
    <t>MANCHESTER</t>
  </si>
  <si>
    <t>BRUSSELS</t>
  </si>
  <si>
    <t>DUBLIN</t>
  </si>
  <si>
    <t>LISBON</t>
  </si>
  <si>
    <t>HELSINKI/VANTAA</t>
  </si>
  <si>
    <t>GENEVA</t>
  </si>
  <si>
    <t>HAMBURG</t>
  </si>
  <si>
    <t>MALAGA</t>
  </si>
  <si>
    <t>ST. PETERSBURG</t>
  </si>
  <si>
    <t>PRAGUE</t>
  </si>
  <si>
    <t>GRAN CANARIA</t>
  </si>
  <si>
    <t>STUTTGART</t>
  </si>
  <si>
    <t>WARSAW</t>
  </si>
  <si>
    <t>COLOGNE/BONN</t>
  </si>
  <si>
    <t>EDINBURGH</t>
  </si>
  <si>
    <t>BIRMINGHAM</t>
  </si>
  <si>
    <t>ALICANTE</t>
  </si>
  <si>
    <t>SAO PAULO GUARULHOS</t>
  </si>
  <si>
    <t>MEXICO CITY</t>
  </si>
  <si>
    <t>BOGOTA</t>
  </si>
  <si>
    <t>SAO PAULO CONGONHAS</t>
  </si>
  <si>
    <t>BRASILIA</t>
  </si>
  <si>
    <t>CANCUN</t>
  </si>
  <si>
    <t>SANTIAGO</t>
  </si>
  <si>
    <t>LIMA</t>
  </si>
  <si>
    <t>SALVADOR</t>
  </si>
  <si>
    <t>SAO PAULO VIRACOPOS</t>
  </si>
  <si>
    <t>BUENOS AIRES EZEIZA</t>
  </si>
  <si>
    <t>SAN JUAN</t>
  </si>
  <si>
    <t>PORTO ALEGRE</t>
  </si>
  <si>
    <t>GUADALAJARA</t>
  </si>
  <si>
    <t>CURITIBA AFONSO PENA</t>
  </si>
  <si>
    <t>PANAMA CITY</t>
  </si>
  <si>
    <t>RECIFE</t>
  </si>
  <si>
    <t>FORTALEZA</t>
  </si>
  <si>
    <t>MONTERREY</t>
  </si>
  <si>
    <t>QUITO</t>
  </si>
  <si>
    <t>MEDELLIN JOSE MARIA CORDOBA</t>
  </si>
  <si>
    <t>PUNTA CANA</t>
  </si>
  <si>
    <t>TIJUANA</t>
  </si>
  <si>
    <t>GUAYAQUIL</t>
  </si>
  <si>
    <t>BELEM VAL DE CAES</t>
  </si>
  <si>
    <t>VITORIA</t>
  </si>
  <si>
    <t>CALI</t>
  </si>
  <si>
    <t>FLORIANOPOLIS</t>
  </si>
  <si>
    <t>MONTEGO BAY</t>
  </si>
  <si>
    <t>MANAUS</t>
  </si>
  <si>
    <t>SANTO DOMINGO</t>
  </si>
  <si>
    <t>SAN JOSE</t>
  </si>
  <si>
    <t>GOIANIA</t>
  </si>
  <si>
    <t>STD</t>
  </si>
  <si>
    <t>LOS CABOS</t>
  </si>
  <si>
    <t>CUIABA</t>
  </si>
  <si>
    <t>CARTAGENA</t>
  </si>
  <si>
    <t>NATAL</t>
  </si>
  <si>
    <t>PORT OF SPAIN</t>
  </si>
  <si>
    <t>PUERTO VALLARTA</t>
  </si>
  <si>
    <t>ARUBA</t>
  </si>
  <si>
    <t>SAO LUIZ</t>
  </si>
  <si>
    <t>POINTE A PITRE</t>
  </si>
  <si>
    <t>ATLANTA</t>
  </si>
  <si>
    <t>CHICAGO O'HARE</t>
  </si>
  <si>
    <t>DALLAS FT. WORTH</t>
  </si>
  <si>
    <t>DENVER</t>
  </si>
  <si>
    <t>SAN FRANCISCO</t>
  </si>
  <si>
    <t>LAS VEGAS MCCARRAN</t>
  </si>
  <si>
    <t>CHARLOTTE</t>
  </si>
  <si>
    <t>MIAMI</t>
  </si>
  <si>
    <t>TORONTO PEARSON</t>
  </si>
  <si>
    <t>SEATTLE TACOMA</t>
  </si>
  <si>
    <t>MINNEAPOLIS ST. PAUL</t>
  </si>
  <si>
    <t>DETROIT WAYNE</t>
  </si>
  <si>
    <t>PHILADELPHIA WILM'TON</t>
  </si>
  <si>
    <t>BOSTON LOGAN</t>
  </si>
  <si>
    <t>NEW YORK LA GUARDIA</t>
  </si>
  <si>
    <t>FT. LAUDERDALE</t>
  </si>
  <si>
    <t>BALTIMORE</t>
  </si>
  <si>
    <t>SALT LAKE CITY</t>
  </si>
  <si>
    <t>CHICAGO MIDWAY</t>
  </si>
  <si>
    <t>VANCOUVER</t>
  </si>
  <si>
    <t>SAN DIEGO</t>
  </si>
  <si>
    <t>TAMPA ST. PETERSBURG</t>
  </si>
  <si>
    <t>PORTLAND</t>
  </si>
  <si>
    <t>MONTREAL TRUDEAU</t>
  </si>
  <si>
    <t>CALGARY</t>
  </si>
  <si>
    <t>ST. LOUIS</t>
  </si>
  <si>
    <t>OAKLAND</t>
  </si>
  <si>
    <t>AUSTIN</t>
  </si>
  <si>
    <t>RALEIGH DURHAM</t>
  </si>
  <si>
    <t>ORANGE COUNTY</t>
  </si>
  <si>
    <t>NEW ORLEANS</t>
  </si>
  <si>
    <t>DALLAS LOVE FIELD</t>
  </si>
  <si>
    <t>PITTSBURGH</t>
  </si>
  <si>
    <t>MKE</t>
  </si>
  <si>
    <t>KMKE</t>
  </si>
  <si>
    <t>IND</t>
  </si>
  <si>
    <t>INDIANAPOLIS</t>
  </si>
  <si>
    <t>MEM</t>
  </si>
  <si>
    <t>MEMPHIS</t>
  </si>
  <si>
    <t>SYDNEY</t>
  </si>
  <si>
    <t>MELBOURNE</t>
  </si>
  <si>
    <t>BRISBANE</t>
  </si>
  <si>
    <t>AUCKLAND</t>
  </si>
  <si>
    <t>PERTH</t>
  </si>
  <si>
    <t>ADELAIDE</t>
  </si>
  <si>
    <t>GOLD COAST</t>
  </si>
  <si>
    <t>CHRISTCHURCH</t>
  </si>
  <si>
    <t>WELLINGTON</t>
  </si>
  <si>
    <t>CAIRNS</t>
  </si>
  <si>
    <t>SURABAYA</t>
  </si>
  <si>
    <t>CANBERRA</t>
  </si>
  <si>
    <t>PEKANBARU</t>
  </si>
  <si>
    <t>PONTIANAK</t>
  </si>
  <si>
    <t>NADI</t>
  </si>
  <si>
    <t>DARWIN</t>
  </si>
  <si>
    <t>HOBART</t>
  </si>
  <si>
    <t>AMI</t>
  </si>
  <si>
    <t>TOWNSVILLE</t>
  </si>
  <si>
    <t>PALEMBANG</t>
  </si>
  <si>
    <t>NEWCASTLE</t>
  </si>
  <si>
    <t>LAUNCESTON</t>
  </si>
  <si>
    <t>QUEENSTOWN</t>
  </si>
  <si>
    <t>PAPEETE</t>
  </si>
  <si>
    <t>MACKAY</t>
  </si>
  <si>
    <t>DUNEDIN</t>
  </si>
  <si>
    <t>KARRATHA</t>
  </si>
  <si>
    <t>NELSON AIRPORT</t>
  </si>
  <si>
    <t>SUNSHINE COAST</t>
  </si>
  <si>
    <t>ROCKHAMPTON</t>
  </si>
  <si>
    <t>PANGKALPINANG</t>
  </si>
  <si>
    <t>ALICE SPRINGS</t>
  </si>
  <si>
    <t>NOUMEA LA TONTOUTA</t>
  </si>
  <si>
    <t>HAMILTON ISLAND</t>
  </si>
  <si>
    <t>BROOME</t>
  </si>
  <si>
    <t>TAM LINHAS AEREAS</t>
  </si>
  <si>
    <t>WESTJET AL</t>
  </si>
  <si>
    <t>AIR NEW ZEALAND</t>
  </si>
  <si>
    <t>TAP AIR PORTUGAL</t>
  </si>
  <si>
    <t>JEDDAH</t>
  </si>
  <si>
    <t>MIR</t>
  </si>
  <si>
    <t>MONASTIR</t>
  </si>
  <si>
    <t>ABHA</t>
  </si>
  <si>
    <t>PORT ELIZABETH</t>
  </si>
  <si>
    <t>OKINAWA</t>
  </si>
  <si>
    <t>TNA</t>
  </si>
  <si>
    <t>PALMA</t>
  </si>
  <si>
    <t>BUDAPEST</t>
  </si>
  <si>
    <t>VCE</t>
  </si>
  <si>
    <t>VENICE</t>
  </si>
  <si>
    <t>CARACAS</t>
  </si>
  <si>
    <t>CPQ</t>
  </si>
  <si>
    <t>CAMPINAS</t>
  </si>
  <si>
    <t>BGI</t>
  </si>
  <si>
    <t>BARBADOS</t>
  </si>
  <si>
    <t>GUADELOUPE - POLE CARAIBES</t>
  </si>
  <si>
    <t>MVD</t>
  </si>
  <si>
    <t>MONTEVIDEO</t>
  </si>
  <si>
    <t>DALLAS/FT. WORTH</t>
  </si>
  <si>
    <t>SAN ANTONIO</t>
  </si>
  <si>
    <t>BANDA ACEH</t>
  </si>
  <si>
    <t>GEA</t>
  </si>
  <si>
    <t>RAR</t>
  </si>
  <si>
    <t>RAROTONGA</t>
  </si>
  <si>
    <t>APW</t>
  </si>
  <si>
    <t>NSFA</t>
  </si>
  <si>
    <t>BOB</t>
  </si>
  <si>
    <t>BORA BORA</t>
  </si>
  <si>
    <t>ISA</t>
  </si>
  <si>
    <t>MOUNT ISA</t>
  </si>
  <si>
    <t>TNJ</t>
  </si>
  <si>
    <t>TANJUNG PINANG</t>
  </si>
  <si>
    <t>TBU</t>
  </si>
  <si>
    <t>TONGATAPU</t>
  </si>
  <si>
    <t>RFP</t>
  </si>
  <si>
    <t>RAIATEA</t>
  </si>
  <si>
    <t>HUH</t>
  </si>
  <si>
    <t>HUAHINE ISLAND</t>
  </si>
  <si>
    <t>LIF</t>
  </si>
  <si>
    <t>LIFOU</t>
  </si>
  <si>
    <t>MOZ</t>
  </si>
  <si>
    <t>MOOREA</t>
  </si>
  <si>
    <t>Code ville</t>
  </si>
  <si>
    <t>Pays</t>
  </si>
  <si>
    <t>Russie</t>
  </si>
  <si>
    <t>Canada</t>
  </si>
  <si>
    <t>Chine</t>
  </si>
  <si>
    <t>Inde</t>
  </si>
  <si>
    <t>Allemagne</t>
  </si>
  <si>
    <t>Italie</t>
  </si>
  <si>
    <t>Japon</t>
  </si>
  <si>
    <t>Corée du Sud</t>
  </si>
  <si>
    <t>Colombie</t>
  </si>
  <si>
    <t>Australie</t>
  </si>
  <si>
    <t>Emirats arabes unis</t>
  </si>
  <si>
    <t>Brésil</t>
  </si>
  <si>
    <t>Afghanistan</t>
  </si>
  <si>
    <t>Asie</t>
  </si>
  <si>
    <t>Albanie</t>
  </si>
  <si>
    <t>Europe</t>
  </si>
  <si>
    <t>Algérie</t>
  </si>
  <si>
    <t>Afrique</t>
  </si>
  <si>
    <t>Andorre</t>
  </si>
  <si>
    <t>Angola</t>
  </si>
  <si>
    <t>Anguilla</t>
  </si>
  <si>
    <t>Amérique du Nord</t>
  </si>
  <si>
    <t>Antarctique</t>
  </si>
  <si>
    <t>Antigua et Barbuda</t>
  </si>
  <si>
    <t>Argentine</t>
  </si>
  <si>
    <t>Amérique du Sud</t>
  </si>
  <si>
    <t>Arménie</t>
  </si>
  <si>
    <t>Aruba</t>
  </si>
  <si>
    <t>Autriche</t>
  </si>
  <si>
    <t>Azerbaïdjan</t>
  </si>
  <si>
    <t>Iles des Açores</t>
  </si>
  <si>
    <t>Bahamas</t>
  </si>
  <si>
    <t>Bahreïn</t>
  </si>
  <si>
    <t>Bangladesh</t>
  </si>
  <si>
    <t>Belgique</t>
  </si>
  <si>
    <t>Bélize</t>
  </si>
  <si>
    <t>Bénin</t>
  </si>
  <si>
    <t>Iles Bermudes</t>
  </si>
  <si>
    <t>Bhoutan</t>
  </si>
  <si>
    <t>Bolivie</t>
  </si>
  <si>
    <t>Bosnie-Herzégovine</t>
  </si>
  <si>
    <t>Botswana</t>
  </si>
  <si>
    <t>Iles Vierges Britanniques</t>
  </si>
  <si>
    <t>Brunéi</t>
  </si>
  <si>
    <t>Bulgarie</t>
  </si>
  <si>
    <t>Burkina Faso</t>
  </si>
  <si>
    <t>Burundi</t>
  </si>
  <si>
    <t>Cambodge</t>
  </si>
  <si>
    <t>Cameroun</t>
  </si>
  <si>
    <t>Cap Vert</t>
  </si>
  <si>
    <t>Iles Cayman</t>
  </si>
  <si>
    <t>Centre-Afrique</t>
  </si>
  <si>
    <t>Tchad</t>
  </si>
  <si>
    <t>Chili</t>
  </si>
  <si>
    <t>Comoros</t>
  </si>
  <si>
    <t>Congo</t>
  </si>
  <si>
    <t>Iles Cook</t>
  </si>
  <si>
    <t>Océanie</t>
  </si>
  <si>
    <t>Costa Rica</t>
  </si>
  <si>
    <t>Croatie</t>
  </si>
  <si>
    <t>Cuba</t>
  </si>
  <si>
    <t>Chypre</t>
  </si>
  <si>
    <t>République Tchèque</t>
  </si>
  <si>
    <t>Danemark</t>
  </si>
  <si>
    <t>Djibouti</t>
  </si>
  <si>
    <t>Dominique</t>
  </si>
  <si>
    <t>République Dominicaine</t>
  </si>
  <si>
    <t>Equateur</t>
  </si>
  <si>
    <t>Egypte</t>
  </si>
  <si>
    <t>El Salvador</t>
  </si>
  <si>
    <t>Guinée Equatoriale</t>
  </si>
  <si>
    <t>Erythrée</t>
  </si>
  <si>
    <t>Estonie</t>
  </si>
  <si>
    <t>Ethiopie</t>
  </si>
  <si>
    <t>Iles Falkland</t>
  </si>
  <si>
    <t>Fidji</t>
  </si>
  <si>
    <t>Finlande</t>
  </si>
  <si>
    <t>Macédoine</t>
  </si>
  <si>
    <t>France</t>
  </si>
  <si>
    <t>Guyane Française</t>
  </si>
  <si>
    <t>Gabon</t>
  </si>
  <si>
    <t>Gambie</t>
  </si>
  <si>
    <t>Georgie</t>
  </si>
  <si>
    <t>Ghana</t>
  </si>
  <si>
    <t>Gibraltar</t>
  </si>
  <si>
    <t>Grèce</t>
  </si>
  <si>
    <t>Groenland</t>
  </si>
  <si>
    <t>Grenade</t>
  </si>
  <si>
    <t>Guadeloupe</t>
  </si>
  <si>
    <t>Guam</t>
  </si>
  <si>
    <t>Guatémala</t>
  </si>
  <si>
    <t>Guinée</t>
  </si>
  <si>
    <t>Guinée Bissau</t>
  </si>
  <si>
    <t>Guyana</t>
  </si>
  <si>
    <t>Haïti</t>
  </si>
  <si>
    <t>Honduras</t>
  </si>
  <si>
    <t>Hongrie</t>
  </si>
  <si>
    <t>Islande</t>
  </si>
  <si>
    <t>Indonésie</t>
  </si>
  <si>
    <t>Iran</t>
  </si>
  <si>
    <t>Irak</t>
  </si>
  <si>
    <t>Zone Neutre Irak-Arabie Saoud.</t>
  </si>
  <si>
    <t>Irlande</t>
  </si>
  <si>
    <t>Israël</t>
  </si>
  <si>
    <t>Côte d'Ivoire</t>
  </si>
  <si>
    <t>Jamaïque</t>
  </si>
  <si>
    <t>Jordanie</t>
  </si>
  <si>
    <t>Kazakhstan</t>
  </si>
  <si>
    <t>Kiribati</t>
  </si>
  <si>
    <t>Corée du Nord</t>
  </si>
  <si>
    <t>Koweït</t>
  </si>
  <si>
    <t>Kirghizstan</t>
  </si>
  <si>
    <t>Laos</t>
  </si>
  <si>
    <t>Lettonie</t>
  </si>
  <si>
    <t>Liban</t>
  </si>
  <si>
    <t>Lésotho</t>
  </si>
  <si>
    <t>Libéria</t>
  </si>
  <si>
    <t>Libye</t>
  </si>
  <si>
    <t>Liechtenstein</t>
  </si>
  <si>
    <t>Lituanie</t>
  </si>
  <si>
    <t>Luxembourg</t>
  </si>
  <si>
    <t>Madagascar</t>
  </si>
  <si>
    <t>Malawi</t>
  </si>
  <si>
    <t>Malaisie</t>
  </si>
  <si>
    <t>Maldives</t>
  </si>
  <si>
    <t>Mali</t>
  </si>
  <si>
    <t>Malte</t>
  </si>
  <si>
    <t>Iles Marshall</t>
  </si>
  <si>
    <t>Martinique</t>
  </si>
  <si>
    <t>Mauritanie</t>
  </si>
  <si>
    <t>Mexique</t>
  </si>
  <si>
    <t>Etats fédérés de Micronésie</t>
  </si>
  <si>
    <t>Moldavie</t>
  </si>
  <si>
    <t>Monaco</t>
  </si>
  <si>
    <t>Mongolie</t>
  </si>
  <si>
    <t>Maroc</t>
  </si>
  <si>
    <t>Mozambique</t>
  </si>
  <si>
    <t>Myanmar</t>
  </si>
  <si>
    <t>Namibie</t>
  </si>
  <si>
    <t>Nauru</t>
  </si>
  <si>
    <t>Népal</t>
  </si>
  <si>
    <t>Pays-Bas</t>
  </si>
  <si>
    <t>Nicaragua</t>
  </si>
  <si>
    <t>Niger</t>
  </si>
  <si>
    <t>Nigéria</t>
  </si>
  <si>
    <t>Niue</t>
  </si>
  <si>
    <t>Iles Mariannes du Nord</t>
  </si>
  <si>
    <t>Norvège</t>
  </si>
  <si>
    <t>Oman</t>
  </si>
  <si>
    <t>Pakistan</t>
  </si>
  <si>
    <t>Iles Palau</t>
  </si>
  <si>
    <t>Panama</t>
  </si>
  <si>
    <t>Canal de Panama</t>
  </si>
  <si>
    <t>Papouasie-Nouvelle-Guinée</t>
  </si>
  <si>
    <t>Paraguay</t>
  </si>
  <si>
    <t>Pérou</t>
  </si>
  <si>
    <t>Philippines</t>
  </si>
  <si>
    <t>Portugal</t>
  </si>
  <si>
    <t>Porto Rico</t>
  </si>
  <si>
    <t>Qatar</t>
  </si>
  <si>
    <t>Réunion</t>
  </si>
  <si>
    <t>Roumanie</t>
  </si>
  <si>
    <t>Rwanda</t>
  </si>
  <si>
    <t>Sainte-Lucie</t>
  </si>
  <si>
    <t>Saint-Marin</t>
  </si>
  <si>
    <t>Sao Tomé</t>
  </si>
  <si>
    <t>Arabie Saoudite</t>
  </si>
  <si>
    <t>Sénégal</t>
  </si>
  <si>
    <t>Seychelles</t>
  </si>
  <si>
    <t>Sierra Léone</t>
  </si>
  <si>
    <t>Singapour</t>
  </si>
  <si>
    <t>Slovaquie</t>
  </si>
  <si>
    <t>Slovénie</t>
  </si>
  <si>
    <t>Iles Salomon</t>
  </si>
  <si>
    <t>Somalie</t>
  </si>
  <si>
    <t>Afrique du sud</t>
  </si>
  <si>
    <t>Espagne</t>
  </si>
  <si>
    <t>Sri Lanka</t>
  </si>
  <si>
    <t>Saint Kitts et Nevis</t>
  </si>
  <si>
    <t>Saint-Vincent</t>
  </si>
  <si>
    <t>Soudan</t>
  </si>
  <si>
    <t>Surinam</t>
  </si>
  <si>
    <t>Swaziland</t>
  </si>
  <si>
    <t>Suède</t>
  </si>
  <si>
    <t>Suisse</t>
  </si>
  <si>
    <t>Syrie</t>
  </si>
  <si>
    <t>Taïwan</t>
  </si>
  <si>
    <t>Tadjikistan</t>
  </si>
  <si>
    <t>Tanzanie</t>
  </si>
  <si>
    <t>Thaïlande</t>
  </si>
  <si>
    <t>Togo</t>
  </si>
  <si>
    <t>Tonga</t>
  </si>
  <si>
    <t>Trinidad et Tobago</t>
  </si>
  <si>
    <t>Tunisie</t>
  </si>
  <si>
    <t>Turquie</t>
  </si>
  <si>
    <t>Turkménistan</t>
  </si>
  <si>
    <t>Turks et Caicos</t>
  </si>
  <si>
    <t>Tuvalu</t>
  </si>
  <si>
    <t>Iles Vierges Américaines</t>
  </si>
  <si>
    <t>Ouganda</t>
  </si>
  <si>
    <t>Ukraine</t>
  </si>
  <si>
    <t>Royaume-Uni</t>
  </si>
  <si>
    <t>Uruguay</t>
  </si>
  <si>
    <t>Ouzbékistan</t>
  </si>
  <si>
    <t>Vanuatu</t>
  </si>
  <si>
    <t>Vatican</t>
  </si>
  <si>
    <t>Vénézuela</t>
  </si>
  <si>
    <t>Vietnam</t>
  </si>
  <si>
    <t>Sahara Occidental</t>
  </si>
  <si>
    <t>Samoa Orientale</t>
  </si>
  <si>
    <t>Yemen</t>
  </si>
  <si>
    <t>Serbie</t>
  </si>
  <si>
    <t>République démocratique du Congo</t>
  </si>
  <si>
    <t>Zambie</t>
  </si>
  <si>
    <t>Zimbabwé</t>
  </si>
  <si>
    <t>Pologne</t>
  </si>
  <si>
    <t>Biélorussie</t>
  </si>
  <si>
    <t>Continent</t>
  </si>
  <si>
    <t>Kenya</t>
  </si>
  <si>
    <t>Emirats Arabes Unis</t>
  </si>
  <si>
    <t>Afrique du Sud</t>
  </si>
  <si>
    <t>Hong Kong</t>
  </si>
  <si>
    <t>ABIDJAN</t>
  </si>
  <si>
    <t>BUENOS AIRES</t>
  </si>
  <si>
    <t>PATTIMURA</t>
  </si>
  <si>
    <t>ARLANDA</t>
  </si>
  <si>
    <t>BARRANQUILLA</t>
  </si>
  <si>
    <t>SYAMSUDIN NOOR</t>
  </si>
  <si>
    <t>FATMAWATI SOEKARNO</t>
  </si>
  <si>
    <t>KEMPEGOWDA INTL AIRPORT</t>
  </si>
  <si>
    <t>MUMBAI</t>
  </si>
  <si>
    <t>SULTAN AJI MUHAMAD SULAIMAN</t>
  </si>
  <si>
    <t>SULTAN ISKANDARMUDA</t>
  </si>
  <si>
    <t>KOLKATA</t>
  </si>
  <si>
    <t>PARIS DE GAULLE</t>
  </si>
  <si>
    <t>SAO PAULO</t>
  </si>
  <si>
    <t>CUZCO</t>
  </si>
  <si>
    <t>WASHINGTON</t>
  </si>
  <si>
    <t>SULTAN THAHA</t>
  </si>
  <si>
    <t>DAMMAM</t>
  </si>
  <si>
    <t>ENTEBBE/KAMPALA</t>
  </si>
  <si>
    <t>ERBIL</t>
  </si>
  <si>
    <t>NEW YORK</t>
  </si>
  <si>
    <t>GIZAN</t>
  </si>
  <si>
    <t>HONOLULU</t>
  </si>
  <si>
    <t>HOUSTON</t>
  </si>
  <si>
    <t>CLEVELAND</t>
  </si>
  <si>
    <t>DALLAS/LOVE FIELD</t>
  </si>
  <si>
    <t>HOUTON</t>
  </si>
  <si>
    <t>LOS ANGELES</t>
  </si>
  <si>
    <t>KUALANAMU</t>
  </si>
  <si>
    <t>EL TARI</t>
  </si>
  <si>
    <t>PHOENIX</t>
  </si>
  <si>
    <t>KHARTOUM</t>
  </si>
  <si>
    <t>LOMBOK</t>
  </si>
  <si>
    <t>CHENNAI</t>
  </si>
  <si>
    <t>KANSAS CITY</t>
  </si>
  <si>
    <t>ORLANDO</t>
  </si>
  <si>
    <t>SAM RATULANGI</t>
  </si>
  <si>
    <t>CHICAGO</t>
  </si>
  <si>
    <t>ORAN</t>
  </si>
  <si>
    <t>DEPATI AMIR</t>
  </si>
  <si>
    <t>SULTAN SYARIF KASIM II</t>
  </si>
  <si>
    <t>TJILIK RIWUT</t>
  </si>
  <si>
    <t>SULTAN MAHMUD BADARUDDIN II</t>
  </si>
  <si>
    <t>SUPADIO</t>
  </si>
  <si>
    <t>PORT MORESBY</t>
  </si>
  <si>
    <t>FORT MYERS</t>
  </si>
  <si>
    <t>SAN FELIX</t>
  </si>
  <si>
    <t>TAN SON NHAT</t>
  </si>
  <si>
    <t>SACRAMENTO</t>
  </si>
  <si>
    <t>ADISUMARMO</t>
  </si>
  <si>
    <t>TABRIZ</t>
  </si>
  <si>
    <t>JUWATA</t>
  </si>
  <si>
    <t>Ile Maurice</t>
  </si>
  <si>
    <t>Polynésie</t>
  </si>
  <si>
    <t>République tchèque</t>
  </si>
  <si>
    <t>République dominicaine</t>
  </si>
  <si>
    <t>Costa rica</t>
  </si>
  <si>
    <t>GLADSTONE</t>
  </si>
  <si>
    <t>JALALUDDIN</t>
  </si>
  <si>
    <t>TEHRAN</t>
  </si>
  <si>
    <t>MACEIO</t>
  </si>
  <si>
    <t>HAWKES BAY</t>
  </si>
  <si>
    <t>NEW PLYMOUTH</t>
  </si>
  <si>
    <t>PORT HEDLAND</t>
  </si>
  <si>
    <t>SANAA</t>
  </si>
  <si>
    <t>SAIGON</t>
  </si>
  <si>
    <t>TUINS</t>
  </si>
  <si>
    <t>PORT VILA</t>
  </si>
  <si>
    <t>Compagnie</t>
  </si>
  <si>
    <t>Code aéroport</t>
  </si>
  <si>
    <t>Ville/Nom d'aéroport</t>
  </si>
  <si>
    <t>Passagers</t>
  </si>
  <si>
    <t>Mouvement</t>
  </si>
  <si>
    <t xml:space="preserve"> </t>
  </si>
  <si>
    <t>SANTA CRUZ VIRU VIRU</t>
  </si>
  <si>
    <t>GUANGZHOU BAIYUN</t>
  </si>
  <si>
    <t>ZHENGZHOU XINZHENG</t>
  </si>
  <si>
    <t>CHONGQING JIANGBEI</t>
  </si>
  <si>
    <t>CHENGDU SHUANGLIU</t>
  </si>
  <si>
    <t>DALIAN ZHOUSHUIZI</t>
  </si>
  <si>
    <t>HAIKOU MEILAN</t>
  </si>
  <si>
    <t>HARBIN TAIPING</t>
  </si>
  <si>
    <t>KUNMING WUJIABA</t>
  </si>
  <si>
    <t>GUIYANG LONGDONGBAO</t>
  </si>
  <si>
    <t>NANJING LUKOU</t>
  </si>
  <si>
    <t>BEIJING CAPITAL</t>
  </si>
  <si>
    <t>SHANGHAI PUDONG</t>
  </si>
  <si>
    <t>SHENYANG TAOXIAN</t>
  </si>
  <si>
    <t>SANYA FENGHUANG</t>
  </si>
  <si>
    <t>SHENZHEN BAO'AN</t>
  </si>
  <si>
    <t>QINGDAO LIUTING</t>
  </si>
  <si>
    <t>TIANJIN BINHAI</t>
  </si>
  <si>
    <t>URUMQI DIWOPU</t>
  </si>
  <si>
    <t>WUHAN TIANHE</t>
  </si>
  <si>
    <t>XI AN XIANYANG</t>
  </si>
  <si>
    <t>XIAMEN GAOQI</t>
  </si>
  <si>
    <t>SHANGHAI HONGQUIAO</t>
  </si>
  <si>
    <t>SEOUL GIMPO</t>
  </si>
  <si>
    <t>SEOUL INCHEON</t>
  </si>
  <si>
    <t>JAKARTA SOEKARNO HATTA</t>
  </si>
  <si>
    <t>TEL AVIV YAFO</t>
  </si>
  <si>
    <t>SAPPORO CHITOSE</t>
  </si>
  <si>
    <t>TOKYO HANEDA</t>
  </si>
  <si>
    <t>OSAKA ITAMI</t>
  </si>
  <si>
    <t>OSAKA KANSAI</t>
  </si>
  <si>
    <t>TOKYO NARITA</t>
  </si>
  <si>
    <t>MOSCOW DOMODEDOVO</t>
  </si>
  <si>
    <t>MOSCOW SHEREMETYEVO</t>
  </si>
  <si>
    <t>MOSCOW VNUKOVO</t>
  </si>
  <si>
    <t>BERLIN TEGEL</t>
  </si>
  <si>
    <t>NICE COTE D'AZUR</t>
  </si>
  <si>
    <t>PARIS ORLY</t>
  </si>
  <si>
    <t>ROME DA VINCI</t>
  </si>
  <si>
    <t>MILAN MALPENSA</t>
  </si>
  <si>
    <t>LONDON GATWICK</t>
  </si>
  <si>
    <t>LONDON HEATHROW</t>
  </si>
  <si>
    <t>LONDON STANSTED</t>
  </si>
  <si>
    <t>ANKARA ESENBOGA</t>
  </si>
  <si>
    <t>BANGKOK NEW SUVANNABHU</t>
  </si>
  <si>
    <t>Cargo en tonnes</t>
  </si>
  <si>
    <t>Guatemala</t>
  </si>
  <si>
    <t>ANTOFAGASTA</t>
  </si>
  <si>
    <t>Barbades</t>
  </si>
  <si>
    <t>Iles Samoa</t>
  </si>
  <si>
    <t>AEROFLOT</t>
  </si>
  <si>
    <t>CATHAY PACIFIC</t>
  </si>
  <si>
    <t>QANTAS AIRWAYS</t>
  </si>
  <si>
    <t>ALL NIPPON AIRWAYS (ANA)</t>
  </si>
  <si>
    <t>ETIHAD AIRWAYS</t>
  </si>
  <si>
    <t>JET AIRWAYS</t>
  </si>
  <si>
    <t>JETBLUE AIRWAYS</t>
  </si>
  <si>
    <t>QATAR AIRWAYS</t>
  </si>
  <si>
    <t>THAI AIRWAYS INT'L</t>
  </si>
  <si>
    <t>VIRGIN ATLANTIC AIRWAYS</t>
  </si>
  <si>
    <t>THOMSON AIRWAYS</t>
  </si>
  <si>
    <t>HAMMAMET</t>
  </si>
  <si>
    <t>ALASKA AIRLINES</t>
  </si>
  <si>
    <t>AMERICAN AIRLINES</t>
  </si>
  <si>
    <t>CHINA AIRLINES</t>
  </si>
  <si>
    <t>CHINA EASTERN AIRLINES</t>
  </si>
  <si>
    <t>CHINA SOUTHERN AIRLINES</t>
  </si>
  <si>
    <t>EASYJET AIRLINES</t>
  </si>
  <si>
    <t>EMIRATES AIRLINES</t>
  </si>
  <si>
    <t>HAINAN AIRLINES</t>
  </si>
  <si>
    <t>INTERNATIONAL AIRLINES GROUP (BA-IB)</t>
  </si>
  <si>
    <t>JAPAN AIRLINES</t>
  </si>
  <si>
    <t>KOREAN AIR</t>
  </si>
  <si>
    <t>MALAYSIA AIRLINES</t>
  </si>
  <si>
    <t>SOUTHWEST AIRLINES</t>
  </si>
  <si>
    <t>TURKISH AIRLINES</t>
  </si>
  <si>
    <t>LAN AIRLINES</t>
  </si>
  <si>
    <t>DEK</t>
  </si>
  <si>
    <t>SINGAPOUR</t>
  </si>
  <si>
    <t>HAVANA</t>
  </si>
  <si>
    <t>JAZAN</t>
  </si>
  <si>
    <t>PUSAN</t>
  </si>
  <si>
    <t>JAYAPURA-SENTANI</t>
  </si>
  <si>
    <t>NABIRE</t>
  </si>
  <si>
    <t>NANGA PINOH</t>
  </si>
  <si>
    <t>ISFAHAN</t>
  </si>
  <si>
    <t>SAIPAN</t>
  </si>
  <si>
    <t>GUATEMALA CITY</t>
  </si>
  <si>
    <t>BUENOS AIRES JORGE NEWBURY</t>
  </si>
  <si>
    <t>HANGZHOU XIAOSHAN</t>
  </si>
  <si>
    <t>NASSAU</t>
  </si>
  <si>
    <t>MATARAM</t>
  </si>
  <si>
    <t>NASHVILLE</t>
  </si>
  <si>
    <t>NEW YORK JOHN FITZGERALD KENNEDY</t>
  </si>
  <si>
    <t>NEW YORK NEWARK</t>
  </si>
  <si>
    <t>LANSERIA</t>
  </si>
  <si>
    <t>YOGYAKARTA</t>
  </si>
  <si>
    <t>HUSEIN SASTRANEGARA</t>
  </si>
  <si>
    <t>MINANGKABAU</t>
  </si>
  <si>
    <t>ACHMAD YANI</t>
  </si>
  <si>
    <t>MAKASSAR</t>
  </si>
  <si>
    <t>JUAN SANTAMARÍA</t>
  </si>
  <si>
    <t>DENPASAR</t>
  </si>
  <si>
    <t>SOEWONDO</t>
  </si>
  <si>
    <t>PALMERSTON NORTH</t>
  </si>
  <si>
    <t>CLEVELAND HOPKINS</t>
  </si>
  <si>
    <t>LOS ANGELES INTERNATIONAL</t>
  </si>
  <si>
    <t>MILWAUKEE GENERAL MITCHELL</t>
  </si>
  <si>
    <t>BANGKOK  DON MUANG</t>
  </si>
  <si>
    <t>HOUSTON WILLIAM P. HOBBY</t>
  </si>
  <si>
    <t xml:space="preserve">HOUSTON GEORGE BUSH </t>
  </si>
  <si>
    <t>ISTANBUL  ATATURK</t>
  </si>
  <si>
    <t>ISTANBUL  SABIHA GOKCEN</t>
  </si>
  <si>
    <t>ISTANBUL SABIHA GOKCEN</t>
  </si>
  <si>
    <t>ISTANBUL ATATURK</t>
  </si>
  <si>
    <t>JAKARTA HALIM PERDANAKUSUMA</t>
  </si>
  <si>
    <t>RIO GALEÃO</t>
  </si>
  <si>
    <t>RIO SANTOS DUMONT</t>
  </si>
  <si>
    <t>WASHINGTON DC RONALD REAGAN</t>
  </si>
  <si>
    <t>WASHINGTON DC DULLES</t>
  </si>
  <si>
    <t>BERGAME ORIO AL SERIO</t>
  </si>
  <si>
    <t>MILAN LINATE</t>
  </si>
  <si>
    <t>NOUMEA MAGENTA</t>
  </si>
  <si>
    <t>BALIKPAPAN</t>
  </si>
  <si>
    <t>TEL AVIV BEN GURION</t>
  </si>
  <si>
    <t>STOCKHOLM ARLANDA</t>
  </si>
  <si>
    <t>SOLO CITY</t>
  </si>
  <si>
    <t>LONDON LUTON</t>
  </si>
  <si>
    <t>ADDIS ABABA BOLE</t>
  </si>
  <si>
    <t>AMBON PATTIMURA</t>
  </si>
  <si>
    <t>BANDAR LAMPUNG</t>
  </si>
  <si>
    <t>BANJARMASIN</t>
  </si>
  <si>
    <t>BATAM HANG NADIM</t>
  </si>
  <si>
    <t>BELO HORIZONTE TANCREDO</t>
  </si>
  <si>
    <t>CASABLANCA</t>
  </si>
  <si>
    <t>DEKAI</t>
  </si>
  <si>
    <t>EDMONTON ALBERTA INTL</t>
  </si>
  <si>
    <t>NOI BAI</t>
  </si>
  <si>
    <t>HO CHI MINH TAN SON NHAT</t>
  </si>
  <si>
    <t>IZMIR ADNAN MENDERES</t>
  </si>
  <si>
    <t>JAMBI SULTAN THAHA</t>
  </si>
  <si>
    <t>JINAN YAOQIANG</t>
  </si>
  <si>
    <t>KUPANG EL TARI</t>
  </si>
  <si>
    <t>MANADO SAM RATULANGI</t>
  </si>
  <si>
    <t xml:space="preserve">MEDAN </t>
  </si>
  <si>
    <t>FALEOLO</t>
  </si>
  <si>
    <t>PALU MUTIARA</t>
  </si>
  <si>
    <t>JAKARTASOEKARNOHATTA</t>
  </si>
  <si>
    <t>MOSCOWDOMODEDOVO</t>
  </si>
  <si>
    <t>BANGKOK DON MUEANG</t>
  </si>
  <si>
    <t>BANGKOKNEW SUVANNABHU</t>
  </si>
  <si>
    <t>LONDONHEATHROW</t>
  </si>
  <si>
    <t>LONDONSTANSTED</t>
  </si>
  <si>
    <t>MOSCOWSHEREMETYEVO</t>
  </si>
  <si>
    <t>MOSCOWVNUKOVO</t>
  </si>
  <si>
    <t>HANOI</t>
  </si>
  <si>
    <t>États-Unis</t>
  </si>
  <si>
    <t>TENERIFE REINASOFIA</t>
  </si>
  <si>
    <t>Nouvelle-Zélande</t>
  </si>
  <si>
    <t>Nouvelle-Calédonie</t>
  </si>
  <si>
    <t>ville</t>
  </si>
  <si>
    <t>Colonne1</t>
  </si>
  <si>
    <t>Colonne2</t>
  </si>
  <si>
    <t>Recherche</t>
  </si>
  <si>
    <t>Année</t>
  </si>
  <si>
    <t>Variation PAX Année précédente</t>
  </si>
  <si>
    <t xml:space="preserve">Variation MVT Année précédente </t>
  </si>
  <si>
    <t>Variation CARGO Année précédente</t>
  </si>
  <si>
    <t>Variation MVT Année précédente</t>
  </si>
  <si>
    <t>Variation Année précédente</t>
  </si>
  <si>
    <t>année</t>
  </si>
  <si>
    <t>Enregistrer une nouvelle donnée</t>
  </si>
  <si>
    <t>Pour recherche avec valeur inferieure à, précédez votre nombre de la mention "&lt;"</t>
  </si>
  <si>
    <t>Pour recherche avec valeur superieure à, précédez votre nombre de la mention "&gt;"</t>
  </si>
  <si>
    <t>ANNEE</t>
  </si>
  <si>
    <t>Somme de Passagers</t>
  </si>
  <si>
    <t>#N/A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</si>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</sst>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31F20"/>
      <name val="Calibri"/>
      <family val="2"/>
      <scheme val="minor"/>
    </font>
    <font>
      <sz val="10"/>
      <color rgb="FF000818"/>
      <name val="Calibri"/>
      <family val="2"/>
      <scheme val="minor"/>
    </font>
    <font>
      <sz val="10"/>
      <color rgb="FF2E2014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6"/>
      <color theme="9" tint="-0.249977111117893"/>
      <name val="Arial Nova Cond"/>
      <family val="2"/>
    </font>
    <font>
      <b/>
      <i/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indexed="64"/>
      </top>
      <bottom/>
      <diagonal/>
    </border>
    <border>
      <left style="thin">
        <color theme="4"/>
      </left>
      <right/>
      <top style="thin">
        <color indexed="64"/>
      </top>
      <bottom style="thin">
        <color theme="4"/>
      </bottom>
      <diagonal/>
    </border>
    <border>
      <left style="thin">
        <color theme="4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114">
    <xf numFmtId="0" fontId="0" fillId="0" borderId="0" xfId="0"/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3" fontId="3" fillId="0" borderId="8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" fontId="8" fillId="0" borderId="0" xfId="1" applyNumberFormat="1"/>
    <xf numFmtId="0" fontId="3" fillId="0" borderId="10" xfId="0" applyFont="1" applyBorder="1" applyAlignment="1">
      <alignment vertical="center" wrapText="1"/>
    </xf>
    <xf numFmtId="0" fontId="0" fillId="0" borderId="1" xfId="0" applyBorder="1"/>
    <xf numFmtId="1" fontId="9" fillId="0" borderId="0" xfId="1" applyNumberFormat="1" applyFont="1"/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3" fontId="3" fillId="0" borderId="8" xfId="0" applyNumberFormat="1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3" fillId="0" borderId="9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1" fontId="8" fillId="0" borderId="0" xfId="1" applyNumberFormat="1" applyAlignment="1">
      <alignment wrapText="1"/>
    </xf>
    <xf numFmtId="0" fontId="0" fillId="0" borderId="13" xfId="0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1" fontId="9" fillId="0" borderId="0" xfId="1" applyNumberFormat="1" applyFont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1" fontId="8" fillId="0" borderId="0" xfId="1" applyNumberFormat="1" applyAlignment="1">
      <alignment horizontal="left" wrapText="1"/>
    </xf>
    <xf numFmtId="0" fontId="3" fillId="0" borderId="1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3" fillId="0" borderId="9" xfId="0" applyFont="1" applyBorder="1" applyAlignment="1">
      <alignment horizontal="right" vertical="center" wrapText="1"/>
    </xf>
    <xf numFmtId="0" fontId="11" fillId="0" borderId="0" xfId="0" applyFont="1"/>
    <xf numFmtId="0" fontId="12" fillId="4" borderId="3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 wrapText="1"/>
    </xf>
    <xf numFmtId="0" fontId="13" fillId="4" borderId="2" xfId="0" applyFont="1" applyFill="1" applyBorder="1" applyAlignment="1">
      <alignment horizontal="left" vertical="center" wrapText="1"/>
    </xf>
    <xf numFmtId="0" fontId="13" fillId="4" borderId="3" xfId="0" applyFont="1" applyFill="1" applyBorder="1" applyAlignment="1">
      <alignment horizontal="left" vertical="center" wrapText="1"/>
    </xf>
    <xf numFmtId="0" fontId="0" fillId="0" borderId="0" xfId="0" applyNumberFormat="1" applyAlignment="1">
      <alignment horizontal="left" wrapText="1"/>
    </xf>
    <xf numFmtId="3" fontId="0" fillId="0" borderId="1" xfId="0" applyNumberFormat="1" applyBorder="1"/>
    <xf numFmtId="0" fontId="0" fillId="5" borderId="0" xfId="0" applyFill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7" xfId="0" applyNumberFormat="1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0" fillId="0" borderId="0" xfId="0" pivotButton="1"/>
    <xf numFmtId="0" fontId="0" fillId="0" borderId="0" xfId="0" applyNumberFormat="1"/>
  </cellXfs>
  <cellStyles count="2">
    <cellStyle name="Normal" xfId="0" builtinId="0"/>
    <cellStyle name="Normal 2" xfId="1" xr:uid="{6B0D881A-4A03-49E5-A095-7C06AC3900CD}"/>
  </cellStyles>
  <dxfs count="123">
    <dxf>
      <font>
        <strike val="0"/>
        <outline val="0"/>
        <shadow val="0"/>
        <u val="no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left" vertical="bottom" textRotation="0" wrapText="1" indent="0" justifyLastLine="0" shrinkToFit="0" readingOrder="0"/>
    </dxf>
    <dxf>
      <alignment horizontal="left" textRotation="0" wrapText="1" indent="0" justifyLastLine="0" shrinkToFit="0" readingOrder="0"/>
    </dxf>
    <dxf>
      <alignment horizontal="left" textRotation="0" wrapText="1" indent="0" justifyLastLine="0" shrinkToFit="0" readingOrder="0"/>
    </dxf>
    <dxf>
      <alignment horizontal="left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0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818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818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alignment horizontal="left" vertical="center" textRotation="0" wrapText="1" indent="0" justifyLastLine="0" shrinkToFit="0" readingOrder="0"/>
    </dxf>
    <dxf>
      <alignment horizontal="left" textRotation="0" wrapText="1" indent="0" justifyLastLine="0" shrinkToFit="0" readingOrder="0"/>
    </dxf>
    <dxf>
      <numFmt numFmtId="1" formatCode="0"/>
      <alignment horizontal="left" textRotation="0" wrapText="1" indent="0" justifyLastLine="0" shrinkToFit="0" readingOrder="0"/>
    </dxf>
    <dxf>
      <numFmt numFmtId="1" formatCode="0"/>
      <alignment horizontal="left" textRotation="0" wrapText="1" indent="0" justifyLastLine="0" shrinkToFit="0" readingOrder="0"/>
    </dxf>
    <dxf>
      <alignment horizontal="left" textRotation="0" wrapText="1" indent="0" justifyLastLine="0" shrinkToFit="0" readingOrder="0"/>
    </dxf>
    <dxf>
      <numFmt numFmtId="1" formatCode="0"/>
      <alignment horizontal="left" textRotation="0" wrapText="1" indent="0" justifyLastLine="0" shrinkToFit="0" readingOrder="0"/>
    </dxf>
    <dxf>
      <numFmt numFmtId="1" formatCode="0"/>
      <alignment horizontal="left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border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Base de donnée Aéroport.xlsm]Feuil1!Tableau croisé dynamique8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Somme de Passagers par Continent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Feuil1!$A$4:$B$336</c:f>
              <c:multiLvlStrCache>
                <c:ptCount val="333"/>
                <c:lvl>
                  <c:pt idx="0">
                    <c:v>ABIDJAN</c:v>
                  </c:pt>
                  <c:pt idx="1">
                    <c:v>ABUJA</c:v>
                  </c:pt>
                  <c:pt idx="2">
                    <c:v>ACCRA</c:v>
                  </c:pt>
                  <c:pt idx="3">
                    <c:v>ADDIS ABABA BOLE</c:v>
                  </c:pt>
                  <c:pt idx="4">
                    <c:v>AGADIR</c:v>
                  </c:pt>
                  <c:pt idx="5">
                    <c:v>ALGIERS</c:v>
                  </c:pt>
                  <c:pt idx="6">
                    <c:v>BORG EL ARAB</c:v>
                  </c:pt>
                  <c:pt idx="7">
                    <c:v>CAIRO</c:v>
                  </c:pt>
                  <c:pt idx="8">
                    <c:v>CAPE TOWN</c:v>
                  </c:pt>
                  <c:pt idx="9">
                    <c:v>CASABLANCA</c:v>
                  </c:pt>
                  <c:pt idx="10">
                    <c:v>DAKAR</c:v>
                  </c:pt>
                  <c:pt idx="11">
                    <c:v>DAR ES SALAAM</c:v>
                  </c:pt>
                  <c:pt idx="12">
                    <c:v>DJERBA</c:v>
                  </c:pt>
                  <c:pt idx="13">
                    <c:v>DURBAN</c:v>
                  </c:pt>
                  <c:pt idx="14">
                    <c:v>ENTEBBE/KAMPALA</c:v>
                  </c:pt>
                  <c:pt idx="15">
                    <c:v>HAMMAMET</c:v>
                  </c:pt>
                  <c:pt idx="16">
                    <c:v>HURGHADA</c:v>
                  </c:pt>
                  <c:pt idx="17">
                    <c:v>JOHANNESBURG</c:v>
                  </c:pt>
                  <c:pt idx="18">
                    <c:v>KHARTOUM</c:v>
                  </c:pt>
                  <c:pt idx="19">
                    <c:v>LAGOS</c:v>
                  </c:pt>
                  <c:pt idx="20">
                    <c:v>MARRAKECH</c:v>
                  </c:pt>
                  <c:pt idx="21">
                    <c:v>MAURITIUS</c:v>
                  </c:pt>
                  <c:pt idx="22">
                    <c:v>NAIROBI</c:v>
                  </c:pt>
                  <c:pt idx="23">
                    <c:v>ORAN</c:v>
                  </c:pt>
                  <c:pt idx="24">
                    <c:v>PORT ELIZABETH</c:v>
                  </c:pt>
                  <c:pt idx="25">
                    <c:v>SHARM EL SHEIKH</c:v>
                  </c:pt>
                  <c:pt idx="26">
                    <c:v>TUNIS</c:v>
                  </c:pt>
                  <c:pt idx="27">
                    <c:v>ATLANTA</c:v>
                  </c:pt>
                  <c:pt idx="28">
                    <c:v>AUSTIN</c:v>
                  </c:pt>
                  <c:pt idx="29">
                    <c:v>BALTIMORE</c:v>
                  </c:pt>
                  <c:pt idx="30">
                    <c:v>BOSTON LOGAN</c:v>
                  </c:pt>
                  <c:pt idx="31">
                    <c:v>CALGARY</c:v>
                  </c:pt>
                  <c:pt idx="32">
                    <c:v>CANCUN</c:v>
                  </c:pt>
                  <c:pt idx="33">
                    <c:v>CHARLOTTE</c:v>
                  </c:pt>
                  <c:pt idx="34">
                    <c:v>CHICAGO MIDWAY</c:v>
                  </c:pt>
                  <c:pt idx="35">
                    <c:v>CHICAGO O'HARE</c:v>
                  </c:pt>
                  <c:pt idx="36">
                    <c:v>CLEVELAND HOPKINS</c:v>
                  </c:pt>
                  <c:pt idx="37">
                    <c:v>DALLAS FT. WORTH</c:v>
                  </c:pt>
                  <c:pt idx="38">
                    <c:v>DALLAS LOVE FIELD</c:v>
                  </c:pt>
                  <c:pt idx="39">
                    <c:v>DENVER</c:v>
                  </c:pt>
                  <c:pt idx="40">
                    <c:v>DETROIT WAYNE</c:v>
                  </c:pt>
                  <c:pt idx="41">
                    <c:v>EDMONTON ALBERTA INTL</c:v>
                  </c:pt>
                  <c:pt idx="42">
                    <c:v>FORT MYERS</c:v>
                  </c:pt>
                  <c:pt idx="43">
                    <c:v>FT. LAUDERDALE</c:v>
                  </c:pt>
                  <c:pt idx="44">
                    <c:v>GUADALAJARA</c:v>
                  </c:pt>
                  <c:pt idx="45">
                    <c:v>GUATEMALA CITY</c:v>
                  </c:pt>
                  <c:pt idx="46">
                    <c:v>HAVANA</c:v>
                  </c:pt>
                  <c:pt idx="47">
                    <c:v>HONOLULU</c:v>
                  </c:pt>
                  <c:pt idx="48">
                    <c:v>HOUSTON GEORGE BUSH </c:v>
                  </c:pt>
                  <c:pt idx="49">
                    <c:v>HOUSTON WILLIAM P. HOBBY</c:v>
                  </c:pt>
                  <c:pt idx="50">
                    <c:v>JUAN SANTAMARÍA</c:v>
                  </c:pt>
                  <c:pt idx="51">
                    <c:v>KANSAS CITY</c:v>
                  </c:pt>
                  <c:pt idx="52">
                    <c:v>LAS VEGAS MCCARRAN</c:v>
                  </c:pt>
                  <c:pt idx="53">
                    <c:v>LOS ANGELES INTERNATIONAL</c:v>
                  </c:pt>
                  <c:pt idx="54">
                    <c:v>LOS CABOS</c:v>
                  </c:pt>
                  <c:pt idx="55">
                    <c:v>MEXICO CITY</c:v>
                  </c:pt>
                  <c:pt idx="56">
                    <c:v>MIAMI</c:v>
                  </c:pt>
                  <c:pt idx="57">
                    <c:v>MINNEAPOLIS ST. PAUL</c:v>
                  </c:pt>
                  <c:pt idx="58">
                    <c:v>MONTEGO BAY</c:v>
                  </c:pt>
                  <c:pt idx="59">
                    <c:v>MONTERREY</c:v>
                  </c:pt>
                  <c:pt idx="60">
                    <c:v>MONTREAL TRUDEAU</c:v>
                  </c:pt>
                  <c:pt idx="61">
                    <c:v>NASHVILLE</c:v>
                  </c:pt>
                  <c:pt idx="62">
                    <c:v>NASSAU</c:v>
                  </c:pt>
                  <c:pt idx="63">
                    <c:v>NEW ORLEANS</c:v>
                  </c:pt>
                  <c:pt idx="64">
                    <c:v>NEW YORK JOHN FITZGERALD KENNEDY</c:v>
                  </c:pt>
                  <c:pt idx="65">
                    <c:v>NEW YORK LA GUARDIA</c:v>
                  </c:pt>
                  <c:pt idx="66">
                    <c:v>NEW YORK NEWARK</c:v>
                  </c:pt>
                  <c:pt idx="67">
                    <c:v>OAKLAND</c:v>
                  </c:pt>
                  <c:pt idx="68">
                    <c:v>ORLANDO</c:v>
                  </c:pt>
                  <c:pt idx="69">
                    <c:v>PANAMA CITY</c:v>
                  </c:pt>
                  <c:pt idx="70">
                    <c:v>PHILADELPHIA WILM'TON</c:v>
                  </c:pt>
                  <c:pt idx="71">
                    <c:v>PHOENIX</c:v>
                  </c:pt>
                  <c:pt idx="72">
                    <c:v>PITTSBURGH</c:v>
                  </c:pt>
                  <c:pt idx="73">
                    <c:v>PORT OF SPAIN</c:v>
                  </c:pt>
                  <c:pt idx="74">
                    <c:v>PORTLAND</c:v>
                  </c:pt>
                  <c:pt idx="75">
                    <c:v>PUERTO VALLARTA</c:v>
                  </c:pt>
                  <c:pt idx="76">
                    <c:v>PUNTA CANA</c:v>
                  </c:pt>
                  <c:pt idx="77">
                    <c:v>RALEIGH DURHAM</c:v>
                  </c:pt>
                  <c:pt idx="78">
                    <c:v>SACRAMENTO</c:v>
                  </c:pt>
                  <c:pt idx="79">
                    <c:v>SAIPAN</c:v>
                  </c:pt>
                  <c:pt idx="80">
                    <c:v>SALT LAKE CITY</c:v>
                  </c:pt>
                  <c:pt idx="81">
                    <c:v>SAN ANTONIO</c:v>
                  </c:pt>
                  <c:pt idx="82">
                    <c:v>SAN DIEGO</c:v>
                  </c:pt>
                  <c:pt idx="83">
                    <c:v>SAN JOSE</c:v>
                  </c:pt>
                  <c:pt idx="84">
                    <c:v>SAN JUAN</c:v>
                  </c:pt>
                  <c:pt idx="85">
                    <c:v>SANTO DOMINGO</c:v>
                  </c:pt>
                  <c:pt idx="86">
                    <c:v>SEATTLE TACOMA</c:v>
                  </c:pt>
                  <c:pt idx="87">
                    <c:v>ST. LOUIS</c:v>
                  </c:pt>
                  <c:pt idx="88">
                    <c:v>TAMPA ST. PETERSBURG</c:v>
                  </c:pt>
                  <c:pt idx="89">
                    <c:v>TIJUANA</c:v>
                  </c:pt>
                  <c:pt idx="90">
                    <c:v>TORONTO PEARSON</c:v>
                  </c:pt>
                  <c:pt idx="91">
                    <c:v>VANCOUVER</c:v>
                  </c:pt>
                  <c:pt idx="92">
                    <c:v>WASHINGTON DC DULLES</c:v>
                  </c:pt>
                  <c:pt idx="93">
                    <c:v>WASHINGTON DC RONALD REAGAN</c:v>
                  </c:pt>
                  <c:pt idx="94">
                    <c:v>ANTOFAGASTA</c:v>
                  </c:pt>
                  <c:pt idx="95">
                    <c:v>BARRANQUILLA</c:v>
                  </c:pt>
                  <c:pt idx="96">
                    <c:v>BELEM VAL DE CAES</c:v>
                  </c:pt>
                  <c:pt idx="97">
                    <c:v>BELO HORIZONTE TANCREDO</c:v>
                  </c:pt>
                  <c:pt idx="98">
                    <c:v>BOGOTA</c:v>
                  </c:pt>
                  <c:pt idx="99">
                    <c:v>BRASILIA</c:v>
                  </c:pt>
                  <c:pt idx="100">
                    <c:v>BUENOS AIRES EZEIZA</c:v>
                  </c:pt>
                  <c:pt idx="101">
                    <c:v>BUENOS AIRES JORGE NEWBURY</c:v>
                  </c:pt>
                  <c:pt idx="102">
                    <c:v>CALI</c:v>
                  </c:pt>
                  <c:pt idx="103">
                    <c:v>CARACAS</c:v>
                  </c:pt>
                  <c:pt idx="104">
                    <c:v>CARTAGENA</c:v>
                  </c:pt>
                  <c:pt idx="105">
                    <c:v>CUIABA</c:v>
                  </c:pt>
                  <c:pt idx="106">
                    <c:v>CURITIBA AFONSO PENA</c:v>
                  </c:pt>
                  <c:pt idx="107">
                    <c:v>CUZCO</c:v>
                  </c:pt>
                  <c:pt idx="108">
                    <c:v>FLORIANOPOLIS</c:v>
                  </c:pt>
                  <c:pt idx="109">
                    <c:v>FORTALEZA</c:v>
                  </c:pt>
                  <c:pt idx="110">
                    <c:v>GOIANIA</c:v>
                  </c:pt>
                  <c:pt idx="111">
                    <c:v>GUAYAQUIL</c:v>
                  </c:pt>
                  <c:pt idx="112">
                    <c:v>LIMA</c:v>
                  </c:pt>
                  <c:pt idx="113">
                    <c:v>MANAUS</c:v>
                  </c:pt>
                  <c:pt idx="114">
                    <c:v>MEDELLIN JOSE MARIA CORDOBA</c:v>
                  </c:pt>
                  <c:pt idx="115">
                    <c:v>PORTO ALEGRE</c:v>
                  </c:pt>
                  <c:pt idx="116">
                    <c:v>QUITO</c:v>
                  </c:pt>
                  <c:pt idx="117">
                    <c:v>RECIFE</c:v>
                  </c:pt>
                  <c:pt idx="118">
                    <c:v>RIO GALEÃO</c:v>
                  </c:pt>
                  <c:pt idx="119">
                    <c:v>RIO SANTOS DUMONT</c:v>
                  </c:pt>
                  <c:pt idx="120">
                    <c:v>SALVADOR</c:v>
                  </c:pt>
                  <c:pt idx="121">
                    <c:v>SAN FELIX</c:v>
                  </c:pt>
                  <c:pt idx="122">
                    <c:v>SAN FRANCISCO</c:v>
                  </c:pt>
                  <c:pt idx="123">
                    <c:v>SANTA CRUZ VIRU VIRU</c:v>
                  </c:pt>
                  <c:pt idx="124">
                    <c:v>SANTIAGO</c:v>
                  </c:pt>
                  <c:pt idx="125">
                    <c:v>SAO PAULO CONGONHAS</c:v>
                  </c:pt>
                  <c:pt idx="126">
                    <c:v>SAO PAULO GUARULHOS</c:v>
                  </c:pt>
                  <c:pt idx="127">
                    <c:v>SAO PAULO VIRACOPOS</c:v>
                  </c:pt>
                  <c:pt idx="128">
                    <c:v>VITORIA</c:v>
                  </c:pt>
                  <c:pt idx="129">
                    <c:v>ABHA</c:v>
                  </c:pt>
                  <c:pt idx="130">
                    <c:v>ABU DHABI</c:v>
                  </c:pt>
                  <c:pt idx="131">
                    <c:v>ACHMAD YANI</c:v>
                  </c:pt>
                  <c:pt idx="132">
                    <c:v>ADISUMARMO</c:v>
                  </c:pt>
                  <c:pt idx="133">
                    <c:v>AHWAZ</c:v>
                  </c:pt>
                  <c:pt idx="134">
                    <c:v>AMBON PATTIMURA</c:v>
                  </c:pt>
                  <c:pt idx="135">
                    <c:v>AMMAN</c:v>
                  </c:pt>
                  <c:pt idx="136">
                    <c:v>BAHRAIN</c:v>
                  </c:pt>
                  <c:pt idx="137">
                    <c:v>BALIKPAPAN</c:v>
                  </c:pt>
                  <c:pt idx="138">
                    <c:v>BANDAR LAMPUNG</c:v>
                  </c:pt>
                  <c:pt idx="139">
                    <c:v>BANGKOK  DON MUANG</c:v>
                  </c:pt>
                  <c:pt idx="140">
                    <c:v>BANGKOK NEW SUVANNABHU</c:v>
                  </c:pt>
                  <c:pt idx="141">
                    <c:v>BANJARMASIN</c:v>
                  </c:pt>
                  <c:pt idx="142">
                    <c:v>BATAM HANG NADIM</c:v>
                  </c:pt>
                  <c:pt idx="143">
                    <c:v>BEIJING CAPITAL</c:v>
                  </c:pt>
                  <c:pt idx="144">
                    <c:v>BEIRUT</c:v>
                  </c:pt>
                  <c:pt idx="145">
                    <c:v>CHANGSHA</c:v>
                  </c:pt>
                  <c:pt idx="146">
                    <c:v>CHEJU</c:v>
                  </c:pt>
                  <c:pt idx="147">
                    <c:v>CHENGDU SHUANGLIU</c:v>
                  </c:pt>
                  <c:pt idx="148">
                    <c:v>CHENNAI</c:v>
                  </c:pt>
                  <c:pt idx="149">
                    <c:v>CHONGQING JIANGBEI</c:v>
                  </c:pt>
                  <c:pt idx="150">
                    <c:v>DALIAN ZHOUSHUIZI</c:v>
                  </c:pt>
                  <c:pt idx="151">
                    <c:v>DAMMAM</c:v>
                  </c:pt>
                  <c:pt idx="152">
                    <c:v>DEKAI</c:v>
                  </c:pt>
                  <c:pt idx="153">
                    <c:v>DENPASAR</c:v>
                  </c:pt>
                  <c:pt idx="154">
                    <c:v>DEPATI AMIR</c:v>
                  </c:pt>
                  <c:pt idx="155">
                    <c:v>DOHA</c:v>
                  </c:pt>
                  <c:pt idx="156">
                    <c:v>DUBAI</c:v>
                  </c:pt>
                  <c:pt idx="157">
                    <c:v>EL TARI</c:v>
                  </c:pt>
                  <c:pt idx="158">
                    <c:v>ELAT</c:v>
                  </c:pt>
                  <c:pt idx="159">
                    <c:v>ERBIL</c:v>
                  </c:pt>
                  <c:pt idx="160">
                    <c:v>FATMAWATI SOEKARNO</c:v>
                  </c:pt>
                  <c:pt idx="161">
                    <c:v>FUKUOKA</c:v>
                  </c:pt>
                  <c:pt idx="162">
                    <c:v>GIZAN</c:v>
                  </c:pt>
                  <c:pt idx="163">
                    <c:v>GUANGZHOU BAIYUN</c:v>
                  </c:pt>
                  <c:pt idx="164">
                    <c:v>GUIYANG LONGDONGBAO</c:v>
                  </c:pt>
                  <c:pt idx="165">
                    <c:v>HAIKOU MEILAN</c:v>
                  </c:pt>
                  <c:pt idx="166">
                    <c:v>HANGZHOU XIAOSHAN</c:v>
                  </c:pt>
                  <c:pt idx="167">
                    <c:v>HARBIN TAIPING</c:v>
                  </c:pt>
                  <c:pt idx="168">
                    <c:v>HO CHI MINH TAN SON NHAT</c:v>
                  </c:pt>
                  <c:pt idx="169">
                    <c:v>HONG KONG</c:v>
                  </c:pt>
                  <c:pt idx="170">
                    <c:v>HUSEIN SASTRANEGARA</c:v>
                  </c:pt>
                  <c:pt idx="171">
                    <c:v>ISFAHAN</c:v>
                  </c:pt>
                  <c:pt idx="172">
                    <c:v>JAKARTA HALIM PERDANAKUSUMA</c:v>
                  </c:pt>
                  <c:pt idx="173">
                    <c:v>JAKARTA SOEKARNO HATTA</c:v>
                  </c:pt>
                  <c:pt idx="174">
                    <c:v>JAMBI SULTAN THAHA</c:v>
                  </c:pt>
                  <c:pt idx="175">
                    <c:v>JAYAPURA-SENTANI</c:v>
                  </c:pt>
                  <c:pt idx="176">
                    <c:v>JAZAN</c:v>
                  </c:pt>
                  <c:pt idx="177">
                    <c:v>JEDDAH</c:v>
                  </c:pt>
                  <c:pt idx="178">
                    <c:v>JUWATA</c:v>
                  </c:pt>
                  <c:pt idx="179">
                    <c:v>KEMPEGOWDA INTL AIRPORT</c:v>
                  </c:pt>
                  <c:pt idx="180">
                    <c:v>KISH ISLAND</c:v>
                  </c:pt>
                  <c:pt idx="181">
                    <c:v>KOLKATA</c:v>
                  </c:pt>
                  <c:pt idx="182">
                    <c:v>KUALA LUMPUR</c:v>
                  </c:pt>
                  <c:pt idx="183">
                    <c:v>KUALANAMU</c:v>
                  </c:pt>
                  <c:pt idx="184">
                    <c:v>KUNMING WUJIABA</c:v>
                  </c:pt>
                  <c:pt idx="185">
                    <c:v>KUPANG EL TARI</c:v>
                  </c:pt>
                  <c:pt idx="186">
                    <c:v>KUWAIT</c:v>
                  </c:pt>
                  <c:pt idx="187">
                    <c:v>LOMBOK</c:v>
                  </c:pt>
                  <c:pt idx="188">
                    <c:v>MADINAH</c:v>
                  </c:pt>
                  <c:pt idx="189">
                    <c:v>MAKASSAR</c:v>
                  </c:pt>
                  <c:pt idx="190">
                    <c:v>MANADO SAM RATULANGI</c:v>
                  </c:pt>
                  <c:pt idx="191">
                    <c:v>MANILA</c:v>
                  </c:pt>
                  <c:pt idx="192">
                    <c:v>MASHAD</c:v>
                  </c:pt>
                  <c:pt idx="193">
                    <c:v>MEDAN </c:v>
                  </c:pt>
                  <c:pt idx="194">
                    <c:v>MINANGKABAU</c:v>
                  </c:pt>
                  <c:pt idx="195">
                    <c:v>MOSCOW DOMODEDOVO</c:v>
                  </c:pt>
                  <c:pt idx="196">
                    <c:v>MOSCOW SHEREMETYEVO</c:v>
                  </c:pt>
                  <c:pt idx="197">
                    <c:v>MOSCOW VNUKOVO</c:v>
                  </c:pt>
                  <c:pt idx="198">
                    <c:v>MUMBAI</c:v>
                  </c:pt>
                  <c:pt idx="199">
                    <c:v>MUSCAT</c:v>
                  </c:pt>
                  <c:pt idx="200">
                    <c:v>NABIRE</c:v>
                  </c:pt>
                  <c:pt idx="201">
                    <c:v>NANGA PINOH</c:v>
                  </c:pt>
                  <c:pt idx="202">
                    <c:v>NANJING LUKOU</c:v>
                  </c:pt>
                  <c:pt idx="203">
                    <c:v>NOI BAI</c:v>
                  </c:pt>
                  <c:pt idx="204">
                    <c:v>OKINAWA</c:v>
                  </c:pt>
                  <c:pt idx="205">
                    <c:v>ORANGE COUNTY</c:v>
                  </c:pt>
                  <c:pt idx="206">
                    <c:v>OSAKA ITAMI</c:v>
                  </c:pt>
                  <c:pt idx="207">
                    <c:v>OSAKA KANSAI</c:v>
                  </c:pt>
                  <c:pt idx="208">
                    <c:v>PALEMBANG</c:v>
                  </c:pt>
                  <c:pt idx="209">
                    <c:v>PALU MUTIARA</c:v>
                  </c:pt>
                  <c:pt idx="210">
                    <c:v>PANGKALPINANG</c:v>
                  </c:pt>
                  <c:pt idx="211">
                    <c:v>PATTIMURA</c:v>
                  </c:pt>
                  <c:pt idx="212">
                    <c:v>PEKANBARU</c:v>
                  </c:pt>
                  <c:pt idx="213">
                    <c:v>PHUKET</c:v>
                  </c:pt>
                  <c:pt idx="214">
                    <c:v>PONTIANAK</c:v>
                  </c:pt>
                  <c:pt idx="215">
                    <c:v>PORT MORESBY</c:v>
                  </c:pt>
                  <c:pt idx="216">
                    <c:v>PUSAN</c:v>
                  </c:pt>
                  <c:pt idx="217">
                    <c:v>QINGDAO LIUTING</c:v>
                  </c:pt>
                  <c:pt idx="218">
                    <c:v>RIYADH</c:v>
                  </c:pt>
                  <c:pt idx="219">
                    <c:v>SAM RATULANGI</c:v>
                  </c:pt>
                  <c:pt idx="220">
                    <c:v>SANAA</c:v>
                  </c:pt>
                  <c:pt idx="221">
                    <c:v>SANYA FENGHUANG</c:v>
                  </c:pt>
                  <c:pt idx="222">
                    <c:v>SAPPORO CHITOSE</c:v>
                  </c:pt>
                  <c:pt idx="223">
                    <c:v>SEOUL GIMPO</c:v>
                  </c:pt>
                  <c:pt idx="224">
                    <c:v>SEOUL INCHEON</c:v>
                  </c:pt>
                  <c:pt idx="225">
                    <c:v>SHANGHAI HONGQUIAO</c:v>
                  </c:pt>
                  <c:pt idx="226">
                    <c:v>SHANGHAI PUDONG</c:v>
                  </c:pt>
                  <c:pt idx="227">
                    <c:v>SHARJAH</c:v>
                  </c:pt>
                  <c:pt idx="228">
                    <c:v>SHENYANG TAOXIAN</c:v>
                  </c:pt>
                  <c:pt idx="229">
                    <c:v>SHENZHEN BAO'AN</c:v>
                  </c:pt>
                  <c:pt idx="230">
                    <c:v>SHIRAZ</c:v>
                  </c:pt>
                  <c:pt idx="231">
                    <c:v>SINGAPOUR</c:v>
                  </c:pt>
                  <c:pt idx="232">
                    <c:v>SOLO CITY</c:v>
                  </c:pt>
                  <c:pt idx="233">
                    <c:v>ST. PETERSBURG</c:v>
                  </c:pt>
                  <c:pt idx="234">
                    <c:v>SULTAN AJI MUHAMAD SULAIMAN</c:v>
                  </c:pt>
                  <c:pt idx="235">
                    <c:v>SULTAN ISKANDARMUDA</c:v>
                  </c:pt>
                  <c:pt idx="236">
                    <c:v>SULTAN MAHMUD BADARUDDIN II</c:v>
                  </c:pt>
                  <c:pt idx="237">
                    <c:v>SULTAN SYARIF KASIM II</c:v>
                  </c:pt>
                  <c:pt idx="238">
                    <c:v>SULTAN THAHA</c:v>
                  </c:pt>
                  <c:pt idx="239">
                    <c:v>SUPADIO</c:v>
                  </c:pt>
                  <c:pt idx="240">
                    <c:v>SURABAYA</c:v>
                  </c:pt>
                  <c:pt idx="241">
                    <c:v>SYAMSUDIN NOOR</c:v>
                  </c:pt>
                  <c:pt idx="242">
                    <c:v>TABRIZ</c:v>
                  </c:pt>
                  <c:pt idx="243">
                    <c:v>TAIPEI</c:v>
                  </c:pt>
                  <c:pt idx="244">
                    <c:v>TAN SON NHAT</c:v>
                  </c:pt>
                  <c:pt idx="245">
                    <c:v>TEHERAN IMAM KHOMEINI</c:v>
                  </c:pt>
                  <c:pt idx="246">
                    <c:v>TEHRAN MEHRABAD</c:v>
                  </c:pt>
                  <c:pt idx="247">
                    <c:v>TEL AVIV BEN GURION</c:v>
                  </c:pt>
                  <c:pt idx="248">
                    <c:v>TEL AVIV YAFO</c:v>
                  </c:pt>
                  <c:pt idx="249">
                    <c:v>TIANJIN BINHAI</c:v>
                  </c:pt>
                  <c:pt idx="250">
                    <c:v>TJILIK RIWUT</c:v>
                  </c:pt>
                  <c:pt idx="251">
                    <c:v>TOKYO HANEDA</c:v>
                  </c:pt>
                  <c:pt idx="252">
                    <c:v>TOKYO NARITA</c:v>
                  </c:pt>
                  <c:pt idx="253">
                    <c:v>URUMQI DIWOPU</c:v>
                  </c:pt>
                  <c:pt idx="254">
                    <c:v>WUHAN TIANHE</c:v>
                  </c:pt>
                  <c:pt idx="255">
                    <c:v>XI AN XIANYANG</c:v>
                  </c:pt>
                  <c:pt idx="256">
                    <c:v>XIAMEN GAOQI</c:v>
                  </c:pt>
                  <c:pt idx="257">
                    <c:v>YOGYAKARTA</c:v>
                  </c:pt>
                  <c:pt idx="258">
                    <c:v>ZHENGZHOU XINZHENG</c:v>
                  </c:pt>
                  <c:pt idx="259">
                    <c:v>ALICANTE</c:v>
                  </c:pt>
                  <c:pt idx="260">
                    <c:v>AMSTERDAM</c:v>
                  </c:pt>
                  <c:pt idx="261">
                    <c:v>ANKARA ESENBOGA</c:v>
                  </c:pt>
                  <c:pt idx="262">
                    <c:v>ANTALYA</c:v>
                  </c:pt>
                  <c:pt idx="263">
                    <c:v>ARLANDA</c:v>
                  </c:pt>
                  <c:pt idx="264">
                    <c:v>ARUBA</c:v>
                  </c:pt>
                  <c:pt idx="265">
                    <c:v>ATHENS</c:v>
                  </c:pt>
                  <c:pt idx="266">
                    <c:v>BARCELONA</c:v>
                  </c:pt>
                  <c:pt idx="267">
                    <c:v>BERGAME ORIO AL SERIO</c:v>
                  </c:pt>
                  <c:pt idx="268">
                    <c:v>BERLIN TEGEL</c:v>
                  </c:pt>
                  <c:pt idx="269">
                    <c:v>BIRMINGHAM</c:v>
                  </c:pt>
                  <c:pt idx="270">
                    <c:v>BRUSSELS</c:v>
                  </c:pt>
                  <c:pt idx="271">
                    <c:v>BUDAPEST</c:v>
                  </c:pt>
                  <c:pt idx="272">
                    <c:v>COLOGNE/BONN</c:v>
                  </c:pt>
                  <c:pt idx="273">
                    <c:v>COPENHAGEN</c:v>
                  </c:pt>
                  <c:pt idx="274">
                    <c:v>DUBLIN</c:v>
                  </c:pt>
                  <c:pt idx="275">
                    <c:v>DUSSELDORF</c:v>
                  </c:pt>
                  <c:pt idx="276">
                    <c:v>EDINBURGH</c:v>
                  </c:pt>
                  <c:pt idx="277">
                    <c:v>FRANKFURT</c:v>
                  </c:pt>
                  <c:pt idx="278">
                    <c:v>GENEVA</c:v>
                  </c:pt>
                  <c:pt idx="279">
                    <c:v>GRAN CANARIA</c:v>
                  </c:pt>
                  <c:pt idx="280">
                    <c:v>HAMBURG</c:v>
                  </c:pt>
                  <c:pt idx="281">
                    <c:v>HELSINKI/VANTAA</c:v>
                  </c:pt>
                  <c:pt idx="282">
                    <c:v>ISTANBUL ATATURK</c:v>
                  </c:pt>
                  <c:pt idx="283">
                    <c:v>ISTANBUL SABIHA GOKCEN</c:v>
                  </c:pt>
                  <c:pt idx="284">
                    <c:v>IZMIR ADNAN MENDERES</c:v>
                  </c:pt>
                  <c:pt idx="285">
                    <c:v>LISBON</c:v>
                  </c:pt>
                  <c:pt idx="286">
                    <c:v>LONDON GATWICK</c:v>
                  </c:pt>
                  <c:pt idx="287">
                    <c:v>LONDON HEATHROW</c:v>
                  </c:pt>
                  <c:pt idx="288">
                    <c:v>LONDON LUTON</c:v>
                  </c:pt>
                  <c:pt idx="289">
                    <c:v>LONDON STANSTED</c:v>
                  </c:pt>
                  <c:pt idx="290">
                    <c:v>MADRID BARAJAS</c:v>
                  </c:pt>
                  <c:pt idx="291">
                    <c:v>MALAGA</c:v>
                  </c:pt>
                  <c:pt idx="292">
                    <c:v>MANCHESTER</c:v>
                  </c:pt>
                  <c:pt idx="293">
                    <c:v>MILAN MALPENSA</c:v>
                  </c:pt>
                  <c:pt idx="294">
                    <c:v>MUNICH</c:v>
                  </c:pt>
                  <c:pt idx="295">
                    <c:v>NICE COTE D'AZUR</c:v>
                  </c:pt>
                  <c:pt idx="296">
                    <c:v>OSLO</c:v>
                  </c:pt>
                  <c:pt idx="297">
                    <c:v>PALMA</c:v>
                  </c:pt>
                  <c:pt idx="298">
                    <c:v>PARIS DE GAULLE</c:v>
                  </c:pt>
                  <c:pt idx="299">
                    <c:v>PARIS ORLY</c:v>
                  </c:pt>
                  <c:pt idx="300">
                    <c:v>POINTE A PITRE</c:v>
                  </c:pt>
                  <c:pt idx="301">
                    <c:v>PRAGUE</c:v>
                  </c:pt>
                  <c:pt idx="302">
                    <c:v>ROME DA VINCI</c:v>
                  </c:pt>
                  <c:pt idx="303">
                    <c:v>ST. DENIS DE LA REUNION</c:v>
                  </c:pt>
                  <c:pt idx="304">
                    <c:v>STUTTGART</c:v>
                  </c:pt>
                  <c:pt idx="305">
                    <c:v>TENERIFE REINASOFIA</c:v>
                  </c:pt>
                  <c:pt idx="306">
                    <c:v>VIENNA</c:v>
                  </c:pt>
                  <c:pt idx="307">
                    <c:v>WARSAW</c:v>
                  </c:pt>
                  <c:pt idx="308">
                    <c:v>ZURICH</c:v>
                  </c:pt>
                  <c:pt idx="309">
                    <c:v>ADELAIDE</c:v>
                  </c:pt>
                  <c:pt idx="310">
                    <c:v>AUCKLAND</c:v>
                  </c:pt>
                  <c:pt idx="311">
                    <c:v>BRISBANE</c:v>
                  </c:pt>
                  <c:pt idx="312">
                    <c:v>CAIRNS</c:v>
                  </c:pt>
                  <c:pt idx="313">
                    <c:v>CANBERRA</c:v>
                  </c:pt>
                  <c:pt idx="314">
                    <c:v>CHRISTCHURCH</c:v>
                  </c:pt>
                  <c:pt idx="315">
                    <c:v>DARWIN</c:v>
                  </c:pt>
                  <c:pt idx="316">
                    <c:v>DUNEDIN</c:v>
                  </c:pt>
                  <c:pt idx="317">
                    <c:v>GOLD COAST</c:v>
                  </c:pt>
                  <c:pt idx="318">
                    <c:v>HOBART</c:v>
                  </c:pt>
                  <c:pt idx="319">
                    <c:v>LAUNCESTON</c:v>
                  </c:pt>
                  <c:pt idx="320">
                    <c:v>MACKAY</c:v>
                  </c:pt>
                  <c:pt idx="321">
                    <c:v>MELBOURNE</c:v>
                  </c:pt>
                  <c:pt idx="322">
                    <c:v>NADI</c:v>
                  </c:pt>
                  <c:pt idx="323">
                    <c:v>NEWCASTLE</c:v>
                  </c:pt>
                  <c:pt idx="324">
                    <c:v>PAPEETE</c:v>
                  </c:pt>
                  <c:pt idx="325">
                    <c:v>PERTH</c:v>
                  </c:pt>
                  <c:pt idx="326">
                    <c:v>QUEENSTOWN</c:v>
                  </c:pt>
                  <c:pt idx="327">
                    <c:v>ROCKHAMPTON</c:v>
                  </c:pt>
                  <c:pt idx="328">
                    <c:v>SUNSHINE COAST</c:v>
                  </c:pt>
                  <c:pt idx="329">
                    <c:v>SYDNEY</c:v>
                  </c:pt>
                  <c:pt idx="330">
                    <c:v>TOWNSVILLE</c:v>
                  </c:pt>
                  <c:pt idx="331">
                    <c:v>WELLINGTON</c:v>
                  </c:pt>
                  <c:pt idx="332">
                    <c:v>(vide)</c:v>
                  </c:pt>
                </c:lvl>
                <c:lvl>
                  <c:pt idx="0">
                    <c:v>Afrique</c:v>
                  </c:pt>
                  <c:pt idx="27">
                    <c:v>Amérique du Nord</c:v>
                  </c:pt>
                  <c:pt idx="94">
                    <c:v>Amérique du Sud</c:v>
                  </c:pt>
                  <c:pt idx="129">
                    <c:v>Asie</c:v>
                  </c:pt>
                  <c:pt idx="259">
                    <c:v>Europe</c:v>
                  </c:pt>
                  <c:pt idx="309">
                    <c:v>Océanie</c:v>
                  </c:pt>
                  <c:pt idx="332">
                    <c:v>#N/A</c:v>
                  </c:pt>
                </c:lvl>
              </c:multiLvlStrCache>
            </c:multiLvlStrRef>
          </c:cat>
          <c:val>
            <c:numRef>
              <c:f>Feuil1!$C$4:$C$336</c:f>
              <c:numCache>
                <c:formatCode>General</c:formatCode>
                <c:ptCount val="333"/>
                <c:pt idx="0">
                  <c:v>1525971</c:v>
                </c:pt>
                <c:pt idx="1">
                  <c:v>8391782</c:v>
                </c:pt>
                <c:pt idx="2">
                  <c:v>4897645</c:v>
                </c:pt>
                <c:pt idx="3">
                  <c:v>15789393</c:v>
                </c:pt>
                <c:pt idx="4">
                  <c:v>1476603</c:v>
                </c:pt>
                <c:pt idx="5">
                  <c:v>13344385</c:v>
                </c:pt>
                <c:pt idx="6">
                  <c:v>5295545</c:v>
                </c:pt>
                <c:pt idx="7">
                  <c:v>30343150</c:v>
                </c:pt>
                <c:pt idx="8">
                  <c:v>18043669</c:v>
                </c:pt>
                <c:pt idx="9">
                  <c:v>16158600</c:v>
                </c:pt>
                <c:pt idx="10">
                  <c:v>3691588</c:v>
                </c:pt>
                <c:pt idx="11">
                  <c:v>4974449</c:v>
                </c:pt>
                <c:pt idx="12">
                  <c:v>2004261</c:v>
                </c:pt>
                <c:pt idx="13">
                  <c:v>9285353</c:v>
                </c:pt>
                <c:pt idx="14">
                  <c:v>2970293</c:v>
                </c:pt>
                <c:pt idx="15">
                  <c:v>2225714</c:v>
                </c:pt>
                <c:pt idx="16">
                  <c:v>13986537</c:v>
                </c:pt>
                <c:pt idx="17">
                  <c:v>39240458</c:v>
                </c:pt>
                <c:pt idx="18">
                  <c:v>2795913</c:v>
                </c:pt>
                <c:pt idx="19">
                  <c:v>14449364</c:v>
                </c:pt>
                <c:pt idx="20">
                  <c:v>8066170</c:v>
                </c:pt>
                <c:pt idx="21">
                  <c:v>5862935</c:v>
                </c:pt>
                <c:pt idx="22">
                  <c:v>12866881</c:v>
                </c:pt>
                <c:pt idx="23">
                  <c:v>1564950</c:v>
                </c:pt>
                <c:pt idx="24">
                  <c:v>1581073</c:v>
                </c:pt>
                <c:pt idx="25">
                  <c:v>12013064</c:v>
                </c:pt>
                <c:pt idx="26">
                  <c:v>9754060</c:v>
                </c:pt>
                <c:pt idx="27">
                  <c:v>197670004</c:v>
                </c:pt>
                <c:pt idx="28">
                  <c:v>22616813</c:v>
                </c:pt>
                <c:pt idx="29">
                  <c:v>46136208</c:v>
                </c:pt>
                <c:pt idx="30">
                  <c:v>65084025</c:v>
                </c:pt>
                <c:pt idx="31">
                  <c:v>30702551</c:v>
                </c:pt>
                <c:pt idx="32">
                  <c:v>37234760</c:v>
                </c:pt>
                <c:pt idx="33">
                  <c:v>89210102</c:v>
                </c:pt>
                <c:pt idx="34">
                  <c:v>43426141</c:v>
                </c:pt>
                <c:pt idx="35">
                  <c:v>147024708</c:v>
                </c:pt>
                <c:pt idx="36">
                  <c:v>8117899</c:v>
                </c:pt>
                <c:pt idx="37">
                  <c:v>127701303</c:v>
                </c:pt>
                <c:pt idx="38">
                  <c:v>23911134</c:v>
                </c:pt>
                <c:pt idx="39">
                  <c:v>107487016</c:v>
                </c:pt>
                <c:pt idx="40">
                  <c:v>65961106</c:v>
                </c:pt>
                <c:pt idx="41">
                  <c:v>8240161</c:v>
                </c:pt>
                <c:pt idx="42">
                  <c:v>16342294</c:v>
                </c:pt>
                <c:pt idx="43">
                  <c:v>51589977</c:v>
                </c:pt>
                <c:pt idx="44">
                  <c:v>18528525</c:v>
                </c:pt>
                <c:pt idx="45">
                  <c:v>2107670</c:v>
                </c:pt>
                <c:pt idx="46">
                  <c:v>4100000</c:v>
                </c:pt>
                <c:pt idx="47">
                  <c:v>39749661</c:v>
                </c:pt>
                <c:pt idx="48">
                  <c:v>84262924</c:v>
                </c:pt>
                <c:pt idx="49">
                  <c:v>24076324</c:v>
                </c:pt>
                <c:pt idx="50">
                  <c:v>7260765</c:v>
                </c:pt>
                <c:pt idx="51">
                  <c:v>20639339</c:v>
                </c:pt>
                <c:pt idx="52">
                  <c:v>88258596</c:v>
                </c:pt>
                <c:pt idx="53">
                  <c:v>145598468</c:v>
                </c:pt>
                <c:pt idx="54">
                  <c:v>6937930</c:v>
                </c:pt>
                <c:pt idx="55">
                  <c:v>72685669</c:v>
                </c:pt>
                <c:pt idx="56">
                  <c:v>85292126</c:v>
                </c:pt>
                <c:pt idx="57">
                  <c:v>71729937</c:v>
                </c:pt>
                <c:pt idx="58">
                  <c:v>7406284</c:v>
                </c:pt>
                <c:pt idx="59">
                  <c:v>15679394</c:v>
                </c:pt>
                <c:pt idx="60">
                  <c:v>30238699</c:v>
                </c:pt>
                <c:pt idx="61">
                  <c:v>22720176</c:v>
                </c:pt>
                <c:pt idx="62">
                  <c:v>6507592</c:v>
                </c:pt>
                <c:pt idx="63">
                  <c:v>20455440</c:v>
                </c:pt>
                <c:pt idx="64">
                  <c:v>110462500</c:v>
                </c:pt>
                <c:pt idx="65">
                  <c:v>55815093</c:v>
                </c:pt>
                <c:pt idx="66">
                  <c:v>73521568</c:v>
                </c:pt>
                <c:pt idx="67">
                  <c:v>21541851</c:v>
                </c:pt>
                <c:pt idx="68">
                  <c:v>74523428</c:v>
                </c:pt>
                <c:pt idx="69">
                  <c:v>17450874</c:v>
                </c:pt>
                <c:pt idx="70">
                  <c:v>62185088</c:v>
                </c:pt>
                <c:pt idx="71">
                  <c:v>86150605</c:v>
                </c:pt>
                <c:pt idx="72">
                  <c:v>16127157</c:v>
                </c:pt>
                <c:pt idx="73">
                  <c:v>6214399</c:v>
                </c:pt>
                <c:pt idx="74">
                  <c:v>32767464</c:v>
                </c:pt>
                <c:pt idx="75">
                  <c:v>6692802</c:v>
                </c:pt>
                <c:pt idx="76">
                  <c:v>12212123</c:v>
                </c:pt>
                <c:pt idx="77">
                  <c:v>19488619</c:v>
                </c:pt>
                <c:pt idx="78">
                  <c:v>18581493</c:v>
                </c:pt>
                <c:pt idx="79">
                  <c:v>1133143</c:v>
                </c:pt>
                <c:pt idx="80">
                  <c:v>43294108</c:v>
                </c:pt>
                <c:pt idx="81">
                  <c:v>16877087</c:v>
                </c:pt>
                <c:pt idx="82">
                  <c:v>38843848</c:v>
                </c:pt>
                <c:pt idx="83">
                  <c:v>19184639</c:v>
                </c:pt>
                <c:pt idx="84">
                  <c:v>17401883</c:v>
                </c:pt>
                <c:pt idx="85">
                  <c:v>7323132</c:v>
                </c:pt>
                <c:pt idx="86">
                  <c:v>79834652</c:v>
                </c:pt>
                <c:pt idx="87">
                  <c:v>25105217</c:v>
                </c:pt>
                <c:pt idx="88">
                  <c:v>36368247</c:v>
                </c:pt>
                <c:pt idx="89">
                  <c:v>9353433</c:v>
                </c:pt>
                <c:pt idx="90">
                  <c:v>79609402</c:v>
                </c:pt>
                <c:pt idx="91">
                  <c:v>39962395</c:v>
                </c:pt>
                <c:pt idx="92">
                  <c:v>42919287</c:v>
                </c:pt>
                <c:pt idx="93">
                  <c:v>43791398</c:v>
                </c:pt>
                <c:pt idx="94">
                  <c:v>2078124</c:v>
                </c:pt>
                <c:pt idx="95">
                  <c:v>5149957</c:v>
                </c:pt>
                <c:pt idx="96">
                  <c:v>7902563</c:v>
                </c:pt>
                <c:pt idx="97">
                  <c:v>22327356</c:v>
                </c:pt>
                <c:pt idx="98">
                  <c:v>57367459</c:v>
                </c:pt>
                <c:pt idx="99">
                  <c:v>37648329</c:v>
                </c:pt>
                <c:pt idx="100">
                  <c:v>17728785</c:v>
                </c:pt>
                <c:pt idx="101">
                  <c:v>21078482</c:v>
                </c:pt>
                <c:pt idx="102">
                  <c:v>9836322</c:v>
                </c:pt>
                <c:pt idx="103">
                  <c:v>29778403</c:v>
                </c:pt>
                <c:pt idx="104">
                  <c:v>7304061</c:v>
                </c:pt>
                <c:pt idx="105">
                  <c:v>6684172</c:v>
                </c:pt>
                <c:pt idx="106">
                  <c:v>14877532</c:v>
                </c:pt>
                <c:pt idx="107">
                  <c:v>5197316</c:v>
                </c:pt>
                <c:pt idx="108">
                  <c:v>7392348</c:v>
                </c:pt>
                <c:pt idx="109">
                  <c:v>13190777</c:v>
                </c:pt>
                <c:pt idx="110">
                  <c:v>6692715</c:v>
                </c:pt>
                <c:pt idx="111">
                  <c:v>7504212</c:v>
                </c:pt>
                <c:pt idx="112">
                  <c:v>32777529</c:v>
                </c:pt>
                <c:pt idx="113">
                  <c:v>6767766</c:v>
                </c:pt>
                <c:pt idx="114">
                  <c:v>13471384</c:v>
                </c:pt>
                <c:pt idx="115">
                  <c:v>16804927</c:v>
                </c:pt>
                <c:pt idx="116">
                  <c:v>11153978</c:v>
                </c:pt>
                <c:pt idx="117">
                  <c:v>14069213</c:v>
                </c:pt>
                <c:pt idx="118">
                  <c:v>34299278</c:v>
                </c:pt>
                <c:pt idx="119">
                  <c:v>19360542</c:v>
                </c:pt>
                <c:pt idx="120">
                  <c:v>18257647</c:v>
                </c:pt>
                <c:pt idx="121">
                  <c:v>8526268</c:v>
                </c:pt>
                <c:pt idx="122">
                  <c:v>97172518</c:v>
                </c:pt>
                <c:pt idx="123">
                  <c:v>2384746</c:v>
                </c:pt>
                <c:pt idx="124">
                  <c:v>33298809</c:v>
                </c:pt>
                <c:pt idx="125">
                  <c:v>37340165</c:v>
                </c:pt>
                <c:pt idx="126">
                  <c:v>78987581</c:v>
                </c:pt>
                <c:pt idx="127">
                  <c:v>20151853</c:v>
                </c:pt>
                <c:pt idx="128">
                  <c:v>7104022</c:v>
                </c:pt>
                <c:pt idx="129">
                  <c:v>3103860</c:v>
                </c:pt>
                <c:pt idx="130">
                  <c:v>43158149</c:v>
                </c:pt>
                <c:pt idx="131">
                  <c:v>6667530</c:v>
                </c:pt>
                <c:pt idx="132">
                  <c:v>1949435</c:v>
                </c:pt>
                <c:pt idx="133">
                  <c:v>4332103</c:v>
                </c:pt>
                <c:pt idx="134">
                  <c:v>1020717</c:v>
                </c:pt>
                <c:pt idx="135">
                  <c:v>14184693</c:v>
                </c:pt>
                <c:pt idx="136">
                  <c:v>16689147</c:v>
                </c:pt>
                <c:pt idx="137">
                  <c:v>7700880</c:v>
                </c:pt>
                <c:pt idx="138">
                  <c:v>1540889</c:v>
                </c:pt>
                <c:pt idx="139">
                  <c:v>51850521</c:v>
                </c:pt>
                <c:pt idx="140">
                  <c:v>98807569</c:v>
                </c:pt>
                <c:pt idx="141">
                  <c:v>3898993</c:v>
                </c:pt>
                <c:pt idx="142">
                  <c:v>5747170</c:v>
                </c:pt>
                <c:pt idx="143">
                  <c:v>176067362</c:v>
                </c:pt>
                <c:pt idx="144">
                  <c:v>13809659</c:v>
                </c:pt>
                <c:pt idx="145">
                  <c:v>36735779</c:v>
                </c:pt>
                <c:pt idx="146">
                  <c:v>49435358</c:v>
                </c:pt>
                <c:pt idx="147">
                  <c:v>79914700</c:v>
                </c:pt>
                <c:pt idx="148">
                  <c:v>28593412</c:v>
                </c:pt>
                <c:pt idx="149">
                  <c:v>61666559</c:v>
                </c:pt>
                <c:pt idx="150">
                  <c:v>27705353</c:v>
                </c:pt>
                <c:pt idx="151">
                  <c:v>17347011</c:v>
                </c:pt>
                <c:pt idx="152">
                  <c:v>85734592</c:v>
                </c:pt>
                <c:pt idx="153">
                  <c:v>34519437</c:v>
                </c:pt>
                <c:pt idx="154">
                  <c:v>1573913</c:v>
                </c:pt>
                <c:pt idx="155">
                  <c:v>57583159</c:v>
                </c:pt>
                <c:pt idx="156">
                  <c:v>148490474</c:v>
                </c:pt>
                <c:pt idx="157">
                  <c:v>1309877</c:v>
                </c:pt>
                <c:pt idx="158">
                  <c:v>1492338</c:v>
                </c:pt>
                <c:pt idx="159">
                  <c:v>1665471</c:v>
                </c:pt>
                <c:pt idx="160">
                  <c:v>720000</c:v>
                </c:pt>
                <c:pt idx="161">
                  <c:v>40337742</c:v>
                </c:pt>
                <c:pt idx="162">
                  <c:v>1693120</c:v>
                </c:pt>
                <c:pt idx="163">
                  <c:v>109982261</c:v>
                </c:pt>
                <c:pt idx="164">
                  <c:v>25770519</c:v>
                </c:pt>
                <c:pt idx="165">
                  <c:v>30020863</c:v>
                </c:pt>
                <c:pt idx="166">
                  <c:v>53880297</c:v>
                </c:pt>
                <c:pt idx="167">
                  <c:v>26293383</c:v>
                </c:pt>
                <c:pt idx="168">
                  <c:v>22140348</c:v>
                </c:pt>
                <c:pt idx="169">
                  <c:v>131855000</c:v>
                </c:pt>
                <c:pt idx="170">
                  <c:v>5894649</c:v>
                </c:pt>
                <c:pt idx="171">
                  <c:v>4462768</c:v>
                </c:pt>
                <c:pt idx="172">
                  <c:v>4653632</c:v>
                </c:pt>
                <c:pt idx="173">
                  <c:v>111059311</c:v>
                </c:pt>
                <c:pt idx="174">
                  <c:v>1291630</c:v>
                </c:pt>
                <c:pt idx="175">
                  <c:v>1606360</c:v>
                </c:pt>
                <c:pt idx="176">
                  <c:v>1553265</c:v>
                </c:pt>
                <c:pt idx="177">
                  <c:v>55613409</c:v>
                </c:pt>
                <c:pt idx="178">
                  <c:v>900523</c:v>
                </c:pt>
                <c:pt idx="179">
                  <c:v>32581996</c:v>
                </c:pt>
                <c:pt idx="180">
                  <c:v>5438430</c:v>
                </c:pt>
                <c:pt idx="181">
                  <c:v>22773240</c:v>
                </c:pt>
                <c:pt idx="182">
                  <c:v>97868833</c:v>
                </c:pt>
                <c:pt idx="183">
                  <c:v>8006757</c:v>
                </c:pt>
                <c:pt idx="184">
                  <c:v>69753981</c:v>
                </c:pt>
                <c:pt idx="185">
                  <c:v>1348822</c:v>
                </c:pt>
                <c:pt idx="186">
                  <c:v>21644492</c:v>
                </c:pt>
                <c:pt idx="187">
                  <c:v>4804007</c:v>
                </c:pt>
                <c:pt idx="188">
                  <c:v>11206933</c:v>
                </c:pt>
                <c:pt idx="189">
                  <c:v>17312731</c:v>
                </c:pt>
                <c:pt idx="190">
                  <c:v>2886590</c:v>
                </c:pt>
                <c:pt idx="191">
                  <c:v>70674618</c:v>
                </c:pt>
                <c:pt idx="192">
                  <c:v>16614465</c:v>
                </c:pt>
                <c:pt idx="193">
                  <c:v>8017480</c:v>
                </c:pt>
                <c:pt idx="194">
                  <c:v>5773322</c:v>
                </c:pt>
                <c:pt idx="195">
                  <c:v>63544046</c:v>
                </c:pt>
                <c:pt idx="196">
                  <c:v>63180376</c:v>
                </c:pt>
                <c:pt idx="197">
                  <c:v>28429144</c:v>
                </c:pt>
                <c:pt idx="198">
                  <c:v>75631115</c:v>
                </c:pt>
                <c:pt idx="199">
                  <c:v>19028460</c:v>
                </c:pt>
                <c:pt idx="200">
                  <c:v>1423312</c:v>
                </c:pt>
                <c:pt idx="201">
                  <c:v>4610026</c:v>
                </c:pt>
                <c:pt idx="202">
                  <c:v>35447584</c:v>
                </c:pt>
                <c:pt idx="203">
                  <c:v>30060771</c:v>
                </c:pt>
                <c:pt idx="204">
                  <c:v>35418090</c:v>
                </c:pt>
                <c:pt idx="205">
                  <c:v>19566291</c:v>
                </c:pt>
                <c:pt idx="206">
                  <c:v>29068209</c:v>
                </c:pt>
                <c:pt idx="207">
                  <c:v>42543773</c:v>
                </c:pt>
                <c:pt idx="208">
                  <c:v>2669840</c:v>
                </c:pt>
                <c:pt idx="209">
                  <c:v>1570610</c:v>
                </c:pt>
                <c:pt idx="210">
                  <c:v>1394400</c:v>
                </c:pt>
                <c:pt idx="211">
                  <c:v>1157127</c:v>
                </c:pt>
                <c:pt idx="212">
                  <c:v>2914518</c:v>
                </c:pt>
                <c:pt idx="213">
                  <c:v>24260497</c:v>
                </c:pt>
                <c:pt idx="214">
                  <c:v>2262990</c:v>
                </c:pt>
                <c:pt idx="215">
                  <c:v>3376168</c:v>
                </c:pt>
                <c:pt idx="216">
                  <c:v>22761016</c:v>
                </c:pt>
                <c:pt idx="217">
                  <c:v>34613874</c:v>
                </c:pt>
                <c:pt idx="218">
                  <c:v>43233464</c:v>
                </c:pt>
                <c:pt idx="219">
                  <c:v>2759762</c:v>
                </c:pt>
                <c:pt idx="220">
                  <c:v>1795041</c:v>
                </c:pt>
                <c:pt idx="221">
                  <c:v>31134286</c:v>
                </c:pt>
                <c:pt idx="222">
                  <c:v>39714683</c:v>
                </c:pt>
                <c:pt idx="223">
                  <c:v>44730724</c:v>
                </c:pt>
                <c:pt idx="224">
                  <c:v>94793309</c:v>
                </c:pt>
                <c:pt idx="225">
                  <c:v>77062000</c:v>
                </c:pt>
                <c:pt idx="226">
                  <c:v>111597894</c:v>
                </c:pt>
                <c:pt idx="227">
                  <c:v>19556536</c:v>
                </c:pt>
                <c:pt idx="228">
                  <c:v>25480390</c:v>
                </c:pt>
                <c:pt idx="229">
                  <c:v>75994320</c:v>
                </c:pt>
                <c:pt idx="230">
                  <c:v>5175372</c:v>
                </c:pt>
                <c:pt idx="231">
                  <c:v>109542034</c:v>
                </c:pt>
                <c:pt idx="232">
                  <c:v>1511228</c:v>
                </c:pt>
                <c:pt idx="233">
                  <c:v>27764487</c:v>
                </c:pt>
                <c:pt idx="234">
                  <c:v>7700880</c:v>
                </c:pt>
                <c:pt idx="235">
                  <c:v>748570</c:v>
                </c:pt>
                <c:pt idx="236">
                  <c:v>3340291</c:v>
                </c:pt>
                <c:pt idx="237">
                  <c:v>2670046</c:v>
                </c:pt>
                <c:pt idx="238">
                  <c:v>972505</c:v>
                </c:pt>
                <c:pt idx="239">
                  <c:v>2720443</c:v>
                </c:pt>
                <c:pt idx="240">
                  <c:v>36206126</c:v>
                </c:pt>
                <c:pt idx="241">
                  <c:v>3686485</c:v>
                </c:pt>
                <c:pt idx="242">
                  <c:v>2895721</c:v>
                </c:pt>
                <c:pt idx="243">
                  <c:v>74679978</c:v>
                </c:pt>
                <c:pt idx="244">
                  <c:v>26546475</c:v>
                </c:pt>
                <c:pt idx="245">
                  <c:v>13292182</c:v>
                </c:pt>
                <c:pt idx="246">
                  <c:v>27306726</c:v>
                </c:pt>
                <c:pt idx="247">
                  <c:v>14925369</c:v>
                </c:pt>
                <c:pt idx="248">
                  <c:v>16299200</c:v>
                </c:pt>
                <c:pt idx="249">
                  <c:v>26387363</c:v>
                </c:pt>
                <c:pt idx="250">
                  <c:v>675157</c:v>
                </c:pt>
                <c:pt idx="251">
                  <c:v>148143580</c:v>
                </c:pt>
                <c:pt idx="252">
                  <c:v>72803513</c:v>
                </c:pt>
                <c:pt idx="253">
                  <c:v>34817603</c:v>
                </c:pt>
                <c:pt idx="254">
                  <c:v>36219142</c:v>
                </c:pt>
                <c:pt idx="255">
                  <c:v>62230970</c:v>
                </c:pt>
                <c:pt idx="256">
                  <c:v>42678030</c:v>
                </c:pt>
                <c:pt idx="257">
                  <c:v>12929930</c:v>
                </c:pt>
                <c:pt idx="258">
                  <c:v>33102828</c:v>
                </c:pt>
                <c:pt idx="259">
                  <c:v>20627894</c:v>
                </c:pt>
                <c:pt idx="260">
                  <c:v>113262887</c:v>
                </c:pt>
                <c:pt idx="261">
                  <c:v>23400618</c:v>
                </c:pt>
                <c:pt idx="262">
                  <c:v>56223039</c:v>
                </c:pt>
                <c:pt idx="263">
                  <c:v>45592870</c:v>
                </c:pt>
                <c:pt idx="264">
                  <c:v>5420023</c:v>
                </c:pt>
                <c:pt idx="265">
                  <c:v>33264016</c:v>
                </c:pt>
                <c:pt idx="266">
                  <c:v>77231043</c:v>
                </c:pt>
                <c:pt idx="267">
                  <c:v>10402430</c:v>
                </c:pt>
                <c:pt idx="268">
                  <c:v>41693212</c:v>
                </c:pt>
                <c:pt idx="269">
                  <c:v>19893077</c:v>
                </c:pt>
                <c:pt idx="270">
                  <c:v>44920488</c:v>
                </c:pt>
                <c:pt idx="271">
                  <c:v>19435903</c:v>
                </c:pt>
                <c:pt idx="272">
                  <c:v>19788871</c:v>
                </c:pt>
                <c:pt idx="273">
                  <c:v>52237425</c:v>
                </c:pt>
                <c:pt idx="274">
                  <c:v>46528128</c:v>
                </c:pt>
                <c:pt idx="275">
                  <c:v>44327119</c:v>
                </c:pt>
                <c:pt idx="276">
                  <c:v>21274591</c:v>
                </c:pt>
                <c:pt idx="277">
                  <c:v>120598154</c:v>
                </c:pt>
                <c:pt idx="278">
                  <c:v>30816547</c:v>
                </c:pt>
                <c:pt idx="279">
                  <c:v>20935325</c:v>
                </c:pt>
                <c:pt idx="280">
                  <c:v>30370498</c:v>
                </c:pt>
                <c:pt idx="281">
                  <c:v>32360309</c:v>
                </c:pt>
                <c:pt idx="282">
                  <c:v>118038270</c:v>
                </c:pt>
                <c:pt idx="283">
                  <c:v>51796215</c:v>
                </c:pt>
                <c:pt idx="284">
                  <c:v>23140563</c:v>
                </c:pt>
                <c:pt idx="285">
                  <c:v>38232662</c:v>
                </c:pt>
                <c:pt idx="286">
                  <c:v>78372754</c:v>
                </c:pt>
                <c:pt idx="287">
                  <c:v>148391078</c:v>
                </c:pt>
                <c:pt idx="288">
                  <c:v>22773261</c:v>
                </c:pt>
                <c:pt idx="289">
                  <c:v>42460771</c:v>
                </c:pt>
                <c:pt idx="290">
                  <c:v>88628529</c:v>
                </c:pt>
                <c:pt idx="291">
                  <c:v>28114515</c:v>
                </c:pt>
                <c:pt idx="292">
                  <c:v>45125729</c:v>
                </c:pt>
                <c:pt idx="293">
                  <c:v>37411043</c:v>
                </c:pt>
                <c:pt idx="294">
                  <c:v>80682037</c:v>
                </c:pt>
                <c:pt idx="295">
                  <c:v>23676938</c:v>
                </c:pt>
                <c:pt idx="296">
                  <c:v>48829430</c:v>
                </c:pt>
                <c:pt idx="297">
                  <c:v>46852835</c:v>
                </c:pt>
                <c:pt idx="298">
                  <c:v>129580742</c:v>
                </c:pt>
                <c:pt idx="299">
                  <c:v>58527579</c:v>
                </c:pt>
                <c:pt idx="300">
                  <c:v>2089763</c:v>
                </c:pt>
                <c:pt idx="301">
                  <c:v>23180688</c:v>
                </c:pt>
                <c:pt idx="302">
                  <c:v>78928623</c:v>
                </c:pt>
                <c:pt idx="303">
                  <c:v>4090954</c:v>
                </c:pt>
                <c:pt idx="304">
                  <c:v>20230663</c:v>
                </c:pt>
                <c:pt idx="305">
                  <c:v>9144316</c:v>
                </c:pt>
                <c:pt idx="306">
                  <c:v>45258212</c:v>
                </c:pt>
                <c:pt idx="307">
                  <c:v>21795695</c:v>
                </c:pt>
                <c:pt idx="308">
                  <c:v>51780122</c:v>
                </c:pt>
                <c:pt idx="309">
                  <c:v>15535779</c:v>
                </c:pt>
                <c:pt idx="310">
                  <c:v>31789490</c:v>
                </c:pt>
                <c:pt idx="311">
                  <c:v>44264389</c:v>
                </c:pt>
                <c:pt idx="312">
                  <c:v>9097563</c:v>
                </c:pt>
                <c:pt idx="313">
                  <c:v>5602792</c:v>
                </c:pt>
                <c:pt idx="314">
                  <c:v>11870651</c:v>
                </c:pt>
                <c:pt idx="315">
                  <c:v>4110649</c:v>
                </c:pt>
                <c:pt idx="316">
                  <c:v>861982</c:v>
                </c:pt>
                <c:pt idx="317">
                  <c:v>11848944</c:v>
                </c:pt>
                <c:pt idx="318">
                  <c:v>4355665</c:v>
                </c:pt>
                <c:pt idx="319">
                  <c:v>2573962</c:v>
                </c:pt>
                <c:pt idx="320">
                  <c:v>1828866</c:v>
                </c:pt>
                <c:pt idx="321">
                  <c:v>64176785</c:v>
                </c:pt>
                <c:pt idx="322">
                  <c:v>4302509</c:v>
                </c:pt>
                <c:pt idx="323">
                  <c:v>2317321</c:v>
                </c:pt>
                <c:pt idx="324">
                  <c:v>2367396</c:v>
                </c:pt>
                <c:pt idx="325">
                  <c:v>25489421</c:v>
                </c:pt>
                <c:pt idx="326">
                  <c:v>2830139</c:v>
                </c:pt>
                <c:pt idx="327">
                  <c:v>614465</c:v>
                </c:pt>
                <c:pt idx="328">
                  <c:v>901686</c:v>
                </c:pt>
                <c:pt idx="329">
                  <c:v>78534086</c:v>
                </c:pt>
                <c:pt idx="330">
                  <c:v>3125264</c:v>
                </c:pt>
                <c:pt idx="331">
                  <c:v>11174485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D0-4D55-81EF-BC2ED78A40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43569528"/>
        <c:axId val="543566576"/>
      </c:barChart>
      <c:catAx>
        <c:axId val="5435695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566576"/>
        <c:crosses val="autoZero"/>
        <c:auto val="1"/>
        <c:lblAlgn val="ctr"/>
        <c:lblOffset val="100"/>
        <c:noMultiLvlLbl val="0"/>
      </c:catAx>
      <c:valAx>
        <c:axId val="543566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569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615950</xdr:colOff>
      <xdr:row>0</xdr:row>
      <xdr:rowOff>63500</xdr:rowOff>
    </xdr:from>
    <xdr:to>
      <xdr:col>19</xdr:col>
      <xdr:colOff>381000</xdr:colOff>
      <xdr:row>0</xdr:row>
      <xdr:rowOff>457200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E5E468E5-C43E-40AD-8DBB-11D382D101E3}"/>
            </a:ext>
          </a:extLst>
        </xdr:cNvPr>
        <xdr:cNvSpPr/>
      </xdr:nvSpPr>
      <xdr:spPr>
        <a:xfrm>
          <a:off x="12065000" y="63500"/>
          <a:ext cx="3575050" cy="3937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12</xdr:col>
      <xdr:colOff>234950</xdr:colOff>
      <xdr:row>0</xdr:row>
      <xdr:rowOff>63500</xdr:rowOff>
    </xdr:from>
    <xdr:to>
      <xdr:col>14</xdr:col>
      <xdr:colOff>244475</xdr:colOff>
      <xdr:row>0</xdr:row>
      <xdr:rowOff>647700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06A7232B-37B6-4A21-B7FF-FF80ACB1C669}"/>
            </a:ext>
          </a:extLst>
        </xdr:cNvPr>
        <xdr:cNvSpPr/>
      </xdr:nvSpPr>
      <xdr:spPr>
        <a:xfrm>
          <a:off x="10160000" y="63500"/>
          <a:ext cx="1533525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742950</xdr:colOff>
      <xdr:row>0</xdr:row>
      <xdr:rowOff>63500</xdr:rowOff>
    </xdr:from>
    <xdr:to>
      <xdr:col>21</xdr:col>
      <xdr:colOff>361950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10697538-C948-401A-9FD8-3DA9FC8DD377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257174</xdr:colOff>
      <xdr:row>19</xdr:row>
      <xdr:rowOff>104776</xdr:rowOff>
    </xdr:from>
    <xdr:to>
      <xdr:col>13</xdr:col>
      <xdr:colOff>571499</xdr:colOff>
      <xdr:row>23</xdr:row>
      <xdr:rowOff>140369</xdr:rowOff>
    </xdr:to>
    <xdr:sp macro="[0]!recherche1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1B407DD-DDF9-4682-8ACF-592FE6CF2FEE}"/>
            </a:ext>
          </a:extLst>
        </xdr:cNvPr>
        <xdr:cNvSpPr/>
      </xdr:nvSpPr>
      <xdr:spPr>
        <a:xfrm>
          <a:off x="12749963" y="4045118"/>
          <a:ext cx="1838325" cy="92793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Effectuer une</a:t>
          </a:r>
          <a:r>
            <a:rPr lang="fr-FR" sz="2000" baseline="0"/>
            <a:t> recherche</a:t>
          </a: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228599</xdr:colOff>
      <xdr:row>2</xdr:row>
      <xdr:rowOff>47625</xdr:rowOff>
    </xdr:from>
    <xdr:to>
      <xdr:col>7</xdr:col>
      <xdr:colOff>666749</xdr:colOff>
      <xdr:row>8</xdr:row>
      <xdr:rowOff>95250</xdr:rowOff>
    </xdr:to>
    <xdr:sp macro="[0]!ouvrir_userform1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41AF894-F1B3-4B69-BCCA-94CB791BB18D}"/>
            </a:ext>
          </a:extLst>
        </xdr:cNvPr>
        <xdr:cNvSpPr/>
      </xdr:nvSpPr>
      <xdr:spPr>
        <a:xfrm>
          <a:off x="7134224" y="552450"/>
          <a:ext cx="1362075" cy="11906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Modifier</a:t>
          </a:r>
          <a:r>
            <a:rPr lang="fr-FR" sz="2000" baseline="0"/>
            <a:t> données existantes </a:t>
          </a:r>
          <a:endParaRPr lang="fr-FR" sz="1100"/>
        </a:p>
      </xdr:txBody>
    </xdr:sp>
    <xdr:clientData/>
  </xdr:twoCellAnchor>
  <xdr:twoCellAnchor>
    <xdr:from>
      <xdr:col>11</xdr:col>
      <xdr:colOff>304800</xdr:colOff>
      <xdr:row>13</xdr:row>
      <xdr:rowOff>180977</xdr:rowOff>
    </xdr:from>
    <xdr:to>
      <xdr:col>12</xdr:col>
      <xdr:colOff>571500</xdr:colOff>
      <xdr:row>15</xdr:row>
      <xdr:rowOff>257175</xdr:rowOff>
    </xdr:to>
    <xdr:sp macro="[0]!Rectanglevalider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D4D333AE-DC40-41A6-89F5-8842CBD76FF8}"/>
            </a:ext>
          </a:extLst>
        </xdr:cNvPr>
        <xdr:cNvSpPr/>
      </xdr:nvSpPr>
      <xdr:spPr>
        <a:xfrm>
          <a:off x="11953875" y="2657477"/>
          <a:ext cx="1028700" cy="495298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Valider</a:t>
          </a:r>
          <a:endParaRPr lang="fr-FR" sz="2000" baseline="0"/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504825</xdr:colOff>
      <xdr:row>2</xdr:row>
      <xdr:rowOff>66675</xdr:rowOff>
    </xdr:from>
    <xdr:to>
      <xdr:col>5</xdr:col>
      <xdr:colOff>366346</xdr:colOff>
      <xdr:row>8</xdr:row>
      <xdr:rowOff>175846</xdr:rowOff>
    </xdr:to>
    <xdr:sp macro="[0]!creeranne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3E135D8-017A-4C0D-AE60-0016620E30F9}"/>
            </a:ext>
          </a:extLst>
        </xdr:cNvPr>
        <xdr:cNvSpPr/>
      </xdr:nvSpPr>
      <xdr:spPr>
        <a:xfrm>
          <a:off x="4900979" y="564906"/>
          <a:ext cx="1649290" cy="1252171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Créer une nouvelle année</a:t>
          </a:r>
        </a:p>
      </xdr:txBody>
    </xdr:sp>
    <xdr:clientData/>
  </xdr:twoCellAnchor>
  <xdr:twoCellAnchor>
    <xdr:from>
      <xdr:col>14</xdr:col>
      <xdr:colOff>571500</xdr:colOff>
      <xdr:row>2</xdr:row>
      <xdr:rowOff>123825</xdr:rowOff>
    </xdr:from>
    <xdr:to>
      <xdr:col>17</xdr:col>
      <xdr:colOff>180975</xdr:colOff>
      <xdr:row>9</xdr:row>
      <xdr:rowOff>19050</xdr:rowOff>
    </xdr:to>
    <xdr:sp macro="[0]!supprimerannee_Cliqu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1566E788-2532-4B24-A5C3-C5BDAEA43078}"/>
            </a:ext>
          </a:extLst>
        </xdr:cNvPr>
        <xdr:cNvSpPr/>
      </xdr:nvSpPr>
      <xdr:spPr>
        <a:xfrm>
          <a:off x="14716125" y="628650"/>
          <a:ext cx="1895475" cy="122872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Supprimer une année existante </a:t>
          </a:r>
        </a:p>
      </xdr:txBody>
    </xdr:sp>
    <xdr:clientData/>
  </xdr:twoCellAnchor>
  <xdr:twoCellAnchor>
    <xdr:from>
      <xdr:col>9</xdr:col>
      <xdr:colOff>66675</xdr:colOff>
      <xdr:row>2</xdr:row>
      <xdr:rowOff>19051</xdr:rowOff>
    </xdr:from>
    <xdr:to>
      <xdr:col>12</xdr:col>
      <xdr:colOff>114300</xdr:colOff>
      <xdr:row>8</xdr:row>
      <xdr:rowOff>38101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C4175AA0-5653-4B1A-96EA-30E5A08EFEF1}"/>
            </a:ext>
          </a:extLst>
        </xdr:cNvPr>
        <xdr:cNvGrpSpPr/>
      </xdr:nvGrpSpPr>
      <xdr:grpSpPr>
        <a:xfrm>
          <a:off x="10448925" y="523876"/>
          <a:ext cx="2914650" cy="1162050"/>
          <a:chOff x="10020300" y="523875"/>
          <a:chExt cx="2714625" cy="1323975"/>
        </a:xfrm>
      </xdr:grpSpPr>
      <xdr:sp macro="[0]!Afficher_evo" textlink="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A437ED0E-EF6E-4C2D-B08A-5E72C27E1D42}"/>
              </a:ext>
            </a:extLst>
          </xdr:cNvPr>
          <xdr:cNvSpPr/>
        </xdr:nvSpPr>
        <xdr:spPr>
          <a:xfrm>
            <a:off x="10020300" y="523875"/>
            <a:ext cx="2714625" cy="132397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8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Afficher évolution 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8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d'un aéroport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8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par année</a:t>
            </a:r>
          </a:p>
          <a:p>
            <a:pPr algn="l"/>
            <a:endParaRPr lang="fr-FR" sz="1100"/>
          </a:p>
        </xdr:txBody>
      </xdr:sp>
      <xdr:grpSp>
        <xdr:nvGrpSpPr>
          <xdr:cNvPr id="16" name="Graphique 9" descr="Histogramme">
            <a:extLst>
              <a:ext uri="{FF2B5EF4-FFF2-40B4-BE49-F238E27FC236}">
                <a16:creationId xmlns:a16="http://schemas.microsoft.com/office/drawing/2014/main" id="{DAE369EC-721F-4805-8201-A67F04E83BEF}"/>
              </a:ext>
            </a:extLst>
          </xdr:cNvPr>
          <xdr:cNvGrpSpPr/>
        </xdr:nvGrpSpPr>
        <xdr:grpSpPr>
          <a:xfrm>
            <a:off x="11734800" y="885825"/>
            <a:ext cx="914400" cy="914400"/>
            <a:chOff x="10296525" y="714375"/>
            <a:chExt cx="914400" cy="914400"/>
          </a:xfrm>
        </xdr:grpSpPr>
        <xdr:sp macro="[0]!Afficher_evo" textlink="">
          <xdr:nvSpPr>
            <xdr:cNvPr id="17" name="Forme libre : forme 16">
              <a:extLst>
                <a:ext uri="{FF2B5EF4-FFF2-40B4-BE49-F238E27FC236}">
                  <a16:creationId xmlns:a16="http://schemas.microsoft.com/office/drawing/2014/main" id="{3EB57FE6-211C-442C-BCC2-ECF54DDC835E}"/>
                </a:ext>
              </a:extLst>
            </xdr:cNvPr>
            <xdr:cNvSpPr/>
          </xdr:nvSpPr>
          <xdr:spPr>
            <a:xfrm>
              <a:off x="10429875" y="847725"/>
              <a:ext cx="647700" cy="647700"/>
            </a:xfrm>
            <a:custGeom>
              <a:avLst/>
              <a:gdLst>
                <a:gd name="connsiteX0" fmla="*/ 57150 w 647700"/>
                <a:gd name="connsiteY0" fmla="*/ 0 h 647700"/>
                <a:gd name="connsiteX1" fmla="*/ 0 w 647700"/>
                <a:gd name="connsiteY1" fmla="*/ 0 h 647700"/>
                <a:gd name="connsiteX2" fmla="*/ 0 w 647700"/>
                <a:gd name="connsiteY2" fmla="*/ 647700 h 647700"/>
                <a:gd name="connsiteX3" fmla="*/ 647700 w 647700"/>
                <a:gd name="connsiteY3" fmla="*/ 647700 h 647700"/>
                <a:gd name="connsiteX4" fmla="*/ 647700 w 647700"/>
                <a:gd name="connsiteY4" fmla="*/ 590550 h 647700"/>
                <a:gd name="connsiteX5" fmla="*/ 57150 w 647700"/>
                <a:gd name="connsiteY5" fmla="*/ 590550 h 6477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</a:cxnLst>
              <a:rect l="l" t="t" r="r" b="b"/>
              <a:pathLst>
                <a:path w="647700" h="647700">
                  <a:moveTo>
                    <a:pt x="57150" y="0"/>
                  </a:moveTo>
                  <a:lnTo>
                    <a:pt x="0" y="0"/>
                  </a:lnTo>
                  <a:lnTo>
                    <a:pt x="0" y="647700"/>
                  </a:lnTo>
                  <a:lnTo>
                    <a:pt x="647700" y="647700"/>
                  </a:lnTo>
                  <a:lnTo>
                    <a:pt x="647700" y="590550"/>
                  </a:lnTo>
                  <a:lnTo>
                    <a:pt x="57150" y="590550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  <xdr:sp macro="[0]!Afficher_evo" textlink="">
          <xdr:nvSpPr>
            <xdr:cNvPr id="18" name="Forme libre : forme 17">
              <a:extLst>
                <a:ext uri="{FF2B5EF4-FFF2-40B4-BE49-F238E27FC236}">
                  <a16:creationId xmlns:a16="http://schemas.microsoft.com/office/drawing/2014/main" id="{9E813935-A31B-4A52-9375-5C6346D3B3A6}"/>
                </a:ext>
              </a:extLst>
            </xdr:cNvPr>
            <xdr:cNvSpPr/>
          </xdr:nvSpPr>
          <xdr:spPr>
            <a:xfrm>
              <a:off x="10544175" y="1047750"/>
              <a:ext cx="104775" cy="333375"/>
            </a:xfrm>
            <a:custGeom>
              <a:avLst/>
              <a:gdLst>
                <a:gd name="connsiteX0" fmla="*/ 0 w 104775"/>
                <a:gd name="connsiteY0" fmla="*/ 0 h 333375"/>
                <a:gd name="connsiteX1" fmla="*/ 104775 w 104775"/>
                <a:gd name="connsiteY1" fmla="*/ 0 h 333375"/>
                <a:gd name="connsiteX2" fmla="*/ 104775 w 104775"/>
                <a:gd name="connsiteY2" fmla="*/ 333375 h 333375"/>
                <a:gd name="connsiteX3" fmla="*/ 0 w 104775"/>
                <a:gd name="connsiteY3" fmla="*/ 333375 h 3333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04775" h="333375">
                  <a:moveTo>
                    <a:pt x="0" y="0"/>
                  </a:moveTo>
                  <a:lnTo>
                    <a:pt x="104775" y="0"/>
                  </a:lnTo>
                  <a:lnTo>
                    <a:pt x="104775" y="333375"/>
                  </a:lnTo>
                  <a:lnTo>
                    <a:pt x="0" y="333375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  <xdr:sp macro="[0]!Afficher_evo" textlink="">
          <xdr:nvSpPr>
            <xdr:cNvPr id="19" name="Forme libre : forme 18">
              <a:extLst>
                <a:ext uri="{FF2B5EF4-FFF2-40B4-BE49-F238E27FC236}">
                  <a16:creationId xmlns:a16="http://schemas.microsoft.com/office/drawing/2014/main" id="{FEFA0A8D-F33E-422E-B363-F7D271AB66EA}"/>
                </a:ext>
              </a:extLst>
            </xdr:cNvPr>
            <xdr:cNvSpPr/>
          </xdr:nvSpPr>
          <xdr:spPr>
            <a:xfrm>
              <a:off x="10687050" y="847725"/>
              <a:ext cx="104775" cy="533400"/>
            </a:xfrm>
            <a:custGeom>
              <a:avLst/>
              <a:gdLst>
                <a:gd name="connsiteX0" fmla="*/ 0 w 104775"/>
                <a:gd name="connsiteY0" fmla="*/ 0 h 533400"/>
                <a:gd name="connsiteX1" fmla="*/ 104775 w 104775"/>
                <a:gd name="connsiteY1" fmla="*/ 0 h 533400"/>
                <a:gd name="connsiteX2" fmla="*/ 104775 w 104775"/>
                <a:gd name="connsiteY2" fmla="*/ 533400 h 533400"/>
                <a:gd name="connsiteX3" fmla="*/ 0 w 104775"/>
                <a:gd name="connsiteY3" fmla="*/ 533400 h 5334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04775" h="533400">
                  <a:moveTo>
                    <a:pt x="0" y="0"/>
                  </a:moveTo>
                  <a:lnTo>
                    <a:pt x="104775" y="0"/>
                  </a:lnTo>
                  <a:lnTo>
                    <a:pt x="104775" y="533400"/>
                  </a:lnTo>
                  <a:lnTo>
                    <a:pt x="0" y="533400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  <xdr:sp macro="[0]!Afficher_evo" textlink="">
          <xdr:nvSpPr>
            <xdr:cNvPr id="20" name="Forme libre : forme 19">
              <a:extLst>
                <a:ext uri="{FF2B5EF4-FFF2-40B4-BE49-F238E27FC236}">
                  <a16:creationId xmlns:a16="http://schemas.microsoft.com/office/drawing/2014/main" id="{F1D27ADA-52FD-402D-9282-00AC0E5749EA}"/>
                </a:ext>
              </a:extLst>
            </xdr:cNvPr>
            <xdr:cNvSpPr/>
          </xdr:nvSpPr>
          <xdr:spPr>
            <a:xfrm>
              <a:off x="10829925" y="1047750"/>
              <a:ext cx="104775" cy="333375"/>
            </a:xfrm>
            <a:custGeom>
              <a:avLst/>
              <a:gdLst>
                <a:gd name="connsiteX0" fmla="*/ 0 w 104775"/>
                <a:gd name="connsiteY0" fmla="*/ 0 h 333375"/>
                <a:gd name="connsiteX1" fmla="*/ 104775 w 104775"/>
                <a:gd name="connsiteY1" fmla="*/ 0 h 333375"/>
                <a:gd name="connsiteX2" fmla="*/ 104775 w 104775"/>
                <a:gd name="connsiteY2" fmla="*/ 333375 h 333375"/>
                <a:gd name="connsiteX3" fmla="*/ 0 w 104775"/>
                <a:gd name="connsiteY3" fmla="*/ 333375 h 3333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04775" h="333375">
                  <a:moveTo>
                    <a:pt x="0" y="0"/>
                  </a:moveTo>
                  <a:lnTo>
                    <a:pt x="104775" y="0"/>
                  </a:lnTo>
                  <a:lnTo>
                    <a:pt x="104775" y="333375"/>
                  </a:lnTo>
                  <a:lnTo>
                    <a:pt x="0" y="333375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  <xdr:sp macro="[0]!Afficher_evo" textlink="">
          <xdr:nvSpPr>
            <xdr:cNvPr id="21" name="Forme libre : forme 20">
              <a:extLst>
                <a:ext uri="{FF2B5EF4-FFF2-40B4-BE49-F238E27FC236}">
                  <a16:creationId xmlns:a16="http://schemas.microsoft.com/office/drawing/2014/main" id="{E74458C6-2533-49C1-A076-9401BE183E1B}"/>
                </a:ext>
              </a:extLst>
            </xdr:cNvPr>
            <xdr:cNvSpPr/>
          </xdr:nvSpPr>
          <xdr:spPr>
            <a:xfrm>
              <a:off x="10972800" y="1209675"/>
              <a:ext cx="104775" cy="171450"/>
            </a:xfrm>
            <a:custGeom>
              <a:avLst/>
              <a:gdLst>
                <a:gd name="connsiteX0" fmla="*/ 0 w 104775"/>
                <a:gd name="connsiteY0" fmla="*/ 0 h 171450"/>
                <a:gd name="connsiteX1" fmla="*/ 104775 w 104775"/>
                <a:gd name="connsiteY1" fmla="*/ 0 h 171450"/>
                <a:gd name="connsiteX2" fmla="*/ 104775 w 104775"/>
                <a:gd name="connsiteY2" fmla="*/ 171450 h 171450"/>
                <a:gd name="connsiteX3" fmla="*/ 0 w 104775"/>
                <a:gd name="connsiteY3" fmla="*/ 171450 h 1714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04775" h="171450">
                  <a:moveTo>
                    <a:pt x="0" y="0"/>
                  </a:moveTo>
                  <a:lnTo>
                    <a:pt x="104775" y="0"/>
                  </a:lnTo>
                  <a:lnTo>
                    <a:pt x="104775" y="171450"/>
                  </a:lnTo>
                  <a:lnTo>
                    <a:pt x="0" y="171450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</xdr:grpSp>
    </xdr:grpSp>
    <xdr:clientData/>
  </xdr:twoCellAnchor>
  <xdr:twoCellAnchor>
    <xdr:from>
      <xdr:col>2</xdr:col>
      <xdr:colOff>428625</xdr:colOff>
      <xdr:row>2</xdr:row>
      <xdr:rowOff>133350</xdr:rowOff>
    </xdr:from>
    <xdr:to>
      <xdr:col>2</xdr:col>
      <xdr:colOff>2095500</xdr:colOff>
      <xdr:row>7</xdr:row>
      <xdr:rowOff>87923</xdr:rowOff>
    </xdr:to>
    <xdr:sp macro="[0]!fermer_graph" textlink="">
      <xdr:nvSpPr>
        <xdr:cNvPr id="56" name="Rectangle : coins arrondis 55">
          <a:extLst>
            <a:ext uri="{FF2B5EF4-FFF2-40B4-BE49-F238E27FC236}">
              <a16:creationId xmlns:a16="http://schemas.microsoft.com/office/drawing/2014/main" id="{278D23FB-6B95-4E4C-99B8-65C3821FA8D1}"/>
            </a:ext>
          </a:extLst>
        </xdr:cNvPr>
        <xdr:cNvSpPr/>
      </xdr:nvSpPr>
      <xdr:spPr>
        <a:xfrm>
          <a:off x="1952625" y="631581"/>
          <a:ext cx="1666875" cy="907073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Fermer tous</a:t>
          </a:r>
          <a:r>
            <a:rPr lang="fr-FR" sz="1800" baseline="0"/>
            <a:t> les graphiques</a:t>
          </a:r>
          <a:endParaRPr lang="fr-FR" sz="1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615950</xdr:colOff>
      <xdr:row>0</xdr:row>
      <xdr:rowOff>63500</xdr:rowOff>
    </xdr:from>
    <xdr:to>
      <xdr:col>19</xdr:col>
      <xdr:colOff>381000</xdr:colOff>
      <xdr:row>0</xdr:row>
      <xdr:rowOff>457200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33DB9245-BF58-4EF1-B4C1-32F4B87EFB95}"/>
            </a:ext>
          </a:extLst>
        </xdr:cNvPr>
        <xdr:cNvSpPr/>
      </xdr:nvSpPr>
      <xdr:spPr>
        <a:xfrm>
          <a:off x="12065000" y="63500"/>
          <a:ext cx="3575050" cy="3937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12</xdr:col>
      <xdr:colOff>234950</xdr:colOff>
      <xdr:row>0</xdr:row>
      <xdr:rowOff>63500</xdr:rowOff>
    </xdr:from>
    <xdr:to>
      <xdr:col>14</xdr:col>
      <xdr:colOff>244475</xdr:colOff>
      <xdr:row>0</xdr:row>
      <xdr:rowOff>647700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69FD0F8C-5B9C-45D8-92F8-0AF76272F975}"/>
            </a:ext>
          </a:extLst>
        </xdr:cNvPr>
        <xdr:cNvSpPr/>
      </xdr:nvSpPr>
      <xdr:spPr>
        <a:xfrm>
          <a:off x="10160000" y="63500"/>
          <a:ext cx="1533525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742950</xdr:colOff>
      <xdr:row>0</xdr:row>
      <xdr:rowOff>63500</xdr:rowOff>
    </xdr:from>
    <xdr:to>
      <xdr:col>21</xdr:col>
      <xdr:colOff>361950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9DD8B0F6-5414-4A86-8C49-A4645FAC6F68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633412</xdr:colOff>
      <xdr:row>5</xdr:row>
      <xdr:rowOff>61912</xdr:rowOff>
    </xdr:from>
    <xdr:to>
      <xdr:col>10</xdr:col>
      <xdr:colOff>633412</xdr:colOff>
      <xdr:row>19</xdr:row>
      <xdr:rowOff>138112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A18F4C9-3F05-4458-AF59-82BB95405A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606425</xdr:colOff>
      <xdr:row>0</xdr:row>
      <xdr:rowOff>63500</xdr:rowOff>
    </xdr:from>
    <xdr:to>
      <xdr:col>19</xdr:col>
      <xdr:colOff>323850</xdr:colOff>
      <xdr:row>0</xdr:row>
      <xdr:rowOff>457200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586ADD38-0C29-41E5-B001-40A6D95F6FBB}"/>
            </a:ext>
          </a:extLst>
        </xdr:cNvPr>
        <xdr:cNvSpPr/>
      </xdr:nvSpPr>
      <xdr:spPr>
        <a:xfrm>
          <a:off x="12065000" y="63500"/>
          <a:ext cx="3575050" cy="3937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12</xdr:col>
      <xdr:colOff>244475</xdr:colOff>
      <xdr:row>0</xdr:row>
      <xdr:rowOff>63500</xdr:rowOff>
    </xdr:from>
    <xdr:to>
      <xdr:col>14</xdr:col>
      <xdr:colOff>234950</xdr:colOff>
      <xdr:row>1</xdr:row>
      <xdr:rowOff>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F761E421-D579-4E7E-A442-FE4FEB128939}"/>
            </a:ext>
          </a:extLst>
        </xdr:cNvPr>
        <xdr:cNvSpPr/>
      </xdr:nvSpPr>
      <xdr:spPr>
        <a:xfrm>
          <a:off x="10160000" y="63500"/>
          <a:ext cx="1533525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685800</xdr:colOff>
      <xdr:row>0</xdr:row>
      <xdr:rowOff>63500</xdr:rowOff>
    </xdr:from>
    <xdr:to>
      <xdr:col>21</xdr:col>
      <xdr:colOff>285750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F5FC8417-90A9-4B71-8C96-85297025D869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749300</xdr:colOff>
      <xdr:row>0</xdr:row>
      <xdr:rowOff>63500</xdr:rowOff>
    </xdr:from>
    <xdr:to>
      <xdr:col>18</xdr:col>
      <xdr:colOff>628650</xdr:colOff>
      <xdr:row>0</xdr:row>
      <xdr:rowOff>466725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D125E02A-8124-460D-AB8E-9C20FB23CAF0}"/>
            </a:ext>
          </a:extLst>
        </xdr:cNvPr>
        <xdr:cNvSpPr/>
      </xdr:nvSpPr>
      <xdr:spPr>
        <a:xfrm>
          <a:off x="12065000" y="63500"/>
          <a:ext cx="3736975" cy="4032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11</xdr:col>
      <xdr:colOff>387350</xdr:colOff>
      <xdr:row>0</xdr:row>
      <xdr:rowOff>63500</xdr:rowOff>
    </xdr:from>
    <xdr:to>
      <xdr:col>13</xdr:col>
      <xdr:colOff>342900</xdr:colOff>
      <xdr:row>1</xdr:row>
      <xdr:rowOff>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D2AA555C-2A89-4DD1-90CA-8E0A6A5D8441}"/>
            </a:ext>
          </a:extLst>
        </xdr:cNvPr>
        <xdr:cNvSpPr/>
      </xdr:nvSpPr>
      <xdr:spPr>
        <a:xfrm>
          <a:off x="10160000" y="63500"/>
          <a:ext cx="1498600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57150</xdr:colOff>
      <xdr:row>0</xdr:row>
      <xdr:rowOff>63500</xdr:rowOff>
    </xdr:from>
    <xdr:to>
      <xdr:col>20</xdr:col>
      <xdr:colOff>428625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2F9338B8-9A72-45A9-AD38-4C9A3AF7A3A3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644525</xdr:colOff>
      <xdr:row>0</xdr:row>
      <xdr:rowOff>63500</xdr:rowOff>
    </xdr:from>
    <xdr:to>
      <xdr:col>19</xdr:col>
      <xdr:colOff>323850</xdr:colOff>
      <xdr:row>0</xdr:row>
      <xdr:rowOff>476250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C0BFD1E0-4D11-4887-9AB5-D4A5C450ED30}"/>
            </a:ext>
          </a:extLst>
        </xdr:cNvPr>
        <xdr:cNvSpPr/>
      </xdr:nvSpPr>
      <xdr:spPr>
        <a:xfrm>
          <a:off x="12065000" y="63500"/>
          <a:ext cx="3536950" cy="412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12</xdr:col>
      <xdr:colOff>282575</xdr:colOff>
      <xdr:row>0</xdr:row>
      <xdr:rowOff>63500</xdr:rowOff>
    </xdr:from>
    <xdr:to>
      <xdr:col>14</xdr:col>
      <xdr:colOff>323850</xdr:colOff>
      <xdr:row>0</xdr:row>
      <xdr:rowOff>476250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EFA8D9AB-40CD-4189-A432-833FE5AE5768}"/>
            </a:ext>
          </a:extLst>
        </xdr:cNvPr>
        <xdr:cNvSpPr/>
      </xdr:nvSpPr>
      <xdr:spPr>
        <a:xfrm>
          <a:off x="10160000" y="63500"/>
          <a:ext cx="1584325" cy="412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723900</xdr:colOff>
      <xdr:row>0</xdr:row>
      <xdr:rowOff>63500</xdr:rowOff>
    </xdr:from>
    <xdr:to>
      <xdr:col>21</xdr:col>
      <xdr:colOff>323850</xdr:colOff>
      <xdr:row>0</xdr:row>
      <xdr:rowOff>63500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83C9278C-710F-427F-A433-778912E8343E}"/>
            </a:ext>
          </a:extLst>
        </xdr:cNvPr>
        <xdr:cNvSpPr/>
      </xdr:nvSpPr>
      <xdr:spPr>
        <a:xfrm>
          <a:off x="16002000" y="63500"/>
          <a:ext cx="1143000" cy="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  <xdr:twoCellAnchor>
    <xdr:from>
      <xdr:col>19</xdr:col>
      <xdr:colOff>723900</xdr:colOff>
      <xdr:row>0</xdr:row>
      <xdr:rowOff>63500</xdr:rowOff>
    </xdr:from>
    <xdr:to>
      <xdr:col>21</xdr:col>
      <xdr:colOff>323850</xdr:colOff>
      <xdr:row>0</xdr:row>
      <xdr:rowOff>406400</xdr:rowOff>
    </xdr:to>
    <xdr:sp macro="[0]!viderfiltre1" textlink="">
      <xdr:nvSpPr>
        <xdr:cNvPr id="5" name="viderfiltres">
          <a:extLst>
            <a:ext uri="{FF2B5EF4-FFF2-40B4-BE49-F238E27FC236}">
              <a16:creationId xmlns:a16="http://schemas.microsoft.com/office/drawing/2014/main" id="{06174CC4-3959-4C36-9999-B47CE4B935DF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158750</xdr:colOff>
      <xdr:row>0</xdr:row>
      <xdr:rowOff>63500</xdr:rowOff>
    </xdr:from>
    <xdr:to>
      <xdr:col>19</xdr:col>
      <xdr:colOff>0</xdr:colOff>
      <xdr:row>0</xdr:row>
      <xdr:rowOff>400050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26A65567-1280-4BB4-A34A-D78BDCD804E1}"/>
            </a:ext>
          </a:extLst>
        </xdr:cNvPr>
        <xdr:cNvSpPr/>
      </xdr:nvSpPr>
      <xdr:spPr>
        <a:xfrm>
          <a:off x="12065000" y="63500"/>
          <a:ext cx="3651250" cy="3365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11</xdr:col>
      <xdr:colOff>539750</xdr:colOff>
      <xdr:row>0</xdr:row>
      <xdr:rowOff>63500</xdr:rowOff>
    </xdr:from>
    <xdr:to>
      <xdr:col>13</xdr:col>
      <xdr:colOff>542925</xdr:colOff>
      <xdr:row>1</xdr:row>
      <xdr:rowOff>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84653FC3-AB48-44F0-A5BE-E8DA1B0B85D8}"/>
            </a:ext>
          </a:extLst>
        </xdr:cNvPr>
        <xdr:cNvSpPr/>
      </xdr:nvSpPr>
      <xdr:spPr>
        <a:xfrm>
          <a:off x="10160000" y="63500"/>
          <a:ext cx="1527175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285750</xdr:colOff>
      <xdr:row>288</xdr:row>
      <xdr:rowOff>63500</xdr:rowOff>
    </xdr:from>
    <xdr:to>
      <xdr:col>20</xdr:col>
      <xdr:colOff>666750</xdr:colOff>
      <xdr:row>288</xdr:row>
      <xdr:rowOff>63500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C99CEDD4-0BE3-4DF9-B856-C6E7A0E150AC}"/>
            </a:ext>
          </a:extLst>
        </xdr:cNvPr>
        <xdr:cNvSpPr/>
      </xdr:nvSpPr>
      <xdr:spPr>
        <a:xfrm>
          <a:off x="16002000" y="70272275"/>
          <a:ext cx="1143000" cy="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  <xdr:twoCellAnchor>
    <xdr:from>
      <xdr:col>19</xdr:col>
      <xdr:colOff>285750</xdr:colOff>
      <xdr:row>0</xdr:row>
      <xdr:rowOff>63500</xdr:rowOff>
    </xdr:from>
    <xdr:to>
      <xdr:col>20</xdr:col>
      <xdr:colOff>666750</xdr:colOff>
      <xdr:row>0</xdr:row>
      <xdr:rowOff>406400</xdr:rowOff>
    </xdr:to>
    <xdr:sp macro="[0]!viderfiltre1" textlink="">
      <xdr:nvSpPr>
        <xdr:cNvPr id="5" name="viderfiltres">
          <a:extLst>
            <a:ext uri="{FF2B5EF4-FFF2-40B4-BE49-F238E27FC236}">
              <a16:creationId xmlns:a16="http://schemas.microsoft.com/office/drawing/2014/main" id="{631E073B-A253-4B82-AED6-73152AB1FA53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711200</xdr:colOff>
      <xdr:row>0</xdr:row>
      <xdr:rowOff>63500</xdr:rowOff>
    </xdr:from>
    <xdr:to>
      <xdr:col>18</xdr:col>
      <xdr:colOff>533400</xdr:colOff>
      <xdr:row>0</xdr:row>
      <xdr:rowOff>352425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D41D8757-5463-40C9-8C0E-0308759E9240}"/>
            </a:ext>
          </a:extLst>
        </xdr:cNvPr>
        <xdr:cNvSpPr/>
      </xdr:nvSpPr>
      <xdr:spPr>
        <a:xfrm>
          <a:off x="12065000" y="63500"/>
          <a:ext cx="3679825" cy="2889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11</xdr:col>
      <xdr:colOff>349250</xdr:colOff>
      <xdr:row>0</xdr:row>
      <xdr:rowOff>63500</xdr:rowOff>
    </xdr:from>
    <xdr:to>
      <xdr:col>13</xdr:col>
      <xdr:colOff>285750</xdr:colOff>
      <xdr:row>0</xdr:row>
      <xdr:rowOff>447675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FE12D4AE-8FC8-41D6-B179-5573F7B339DE}"/>
            </a:ext>
          </a:extLst>
        </xdr:cNvPr>
        <xdr:cNvSpPr/>
      </xdr:nvSpPr>
      <xdr:spPr>
        <a:xfrm>
          <a:off x="10160000" y="63500"/>
          <a:ext cx="1479550" cy="38417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19050</xdr:colOff>
      <xdr:row>0</xdr:row>
      <xdr:rowOff>63500</xdr:rowOff>
    </xdr:from>
    <xdr:to>
      <xdr:col>20</xdr:col>
      <xdr:colOff>390525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7F1C712B-BE63-40BE-9FA4-8E693C8E46EC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95.767800925925" createdVersion="6" refreshedVersion="6" minRefreshableVersion="3" recordCount="999" xr:uid="{8468570C-CD75-461A-868D-78F4B1FA5A26}">
  <cacheSource type="worksheet">
    <worksheetSource name="Tab_TOUS"/>
  </cacheSource>
  <cacheFields count="12">
    <cacheField name="ANNEE" numFmtId="0">
      <sharedItems containsString="0" containsBlank="1" containsNumber="1" containsInteger="1" minValue="2014" maxValue="2015"/>
    </cacheField>
    <cacheField name="Continent" numFmtId="0">
      <sharedItems count="7">
        <s v="Asie"/>
        <s v="Afrique"/>
        <s v="Océanie"/>
        <s v="Europe"/>
        <s v="Amérique du Nord"/>
        <s v="Amérique du Sud"/>
        <e v="#N/A"/>
      </sharedItems>
    </cacheField>
    <cacheField name="Pays" numFmtId="0">
      <sharedItems/>
    </cacheField>
    <cacheField name="Code ville" numFmtId="0">
      <sharedItems containsBlank="1"/>
    </cacheField>
    <cacheField name="Code aéroport" numFmtId="0">
      <sharedItems containsBlank="1"/>
    </cacheField>
    <cacheField name="Ville/Nom d'aéroport" numFmtId="0">
      <sharedItems containsBlank="1" count="333">
        <s v="ABHA"/>
        <s v="ABIDJAN"/>
        <s v="ABU DHABI"/>
        <s v="ABUJA"/>
        <s v="ACCRA"/>
        <s v="ACHMAD YANI"/>
        <s v="ADDIS ABABA BOLE"/>
        <s v="ADELAIDE"/>
        <s v="ADISUMARMO"/>
        <s v="AHWAZ"/>
        <s v="ALGIERS"/>
        <s v="ALICANTE"/>
        <s v="AMMAN"/>
        <s v="AMSTERDAM"/>
        <s v="ANKARA ESENBOGA"/>
        <s v="ANTALYA"/>
        <s v="ARLANDA"/>
        <s v="ARUBA"/>
        <s v="ATHENS"/>
        <s v="ATLANTA"/>
        <s v="AUCKLAND"/>
        <s v="AUSTIN"/>
        <s v="BAHRAIN"/>
        <s v="BALTIMORE"/>
        <s v="BANGKOK  DON MUANG"/>
        <s v="BANGKOK NEW SUVANNABHU"/>
        <s v="BARCELONA"/>
        <s v="BARRANQUILLA"/>
        <s v="BEIJING CAPITAL"/>
        <s v="BEIRUT"/>
        <s v="BELEM VAL DE CAES"/>
        <s v="BELO HORIZONTE TANCREDO"/>
        <s v="BERGAME ORIO AL SERIO"/>
        <s v="BERLIN TEGEL"/>
        <s v="BIRMINGHAM"/>
        <s v="BOGOTA"/>
        <s v="BORG EL ARAB"/>
        <s v="BOSTON LOGAN"/>
        <s v="BRASILIA"/>
        <s v="BRISBANE"/>
        <s v="BRUSSELS"/>
        <s v="BUDAPEST"/>
        <s v="BUENOS AIRES EZEIZA"/>
        <s v="BUENOS AIRES JORGE NEWBURY"/>
        <s v="CAIRNS"/>
        <s v="CAIRO"/>
        <s v="CALGARY"/>
        <s v="CALI"/>
        <s v="CANBERRA"/>
        <s v="CANCUN"/>
        <s v="CAPE TOWN"/>
        <s v="CARACAS"/>
        <s v="CARTAGENA"/>
        <s v="CASABLANCA"/>
        <s v="CHANGSHA"/>
        <s v="CHARLOTTE"/>
        <s v="CHEJU"/>
        <s v="CHENGDU SHUANGLIU"/>
        <s v="CHENNAI"/>
        <s v="CHICAGO MIDWAY"/>
        <s v="CHICAGO O'HARE"/>
        <s v="CHONGQING JIANGBEI"/>
        <s v="CHRISTCHURCH"/>
        <s v="CLEVELAND HOPKINS"/>
        <s v="COLOGNE/BONN"/>
        <s v="COPENHAGEN"/>
        <s v="CUIABA"/>
        <s v="CURITIBA AFONSO PENA"/>
        <s v="CUZCO"/>
        <s v="DAKAR"/>
        <s v="DALIAN ZHOUSHUIZI"/>
        <s v="DALLAS FT. WORTH"/>
        <s v="DALLAS LOVE FIELD"/>
        <s v="DAMMAM"/>
        <s v="DAR ES SALAAM"/>
        <s v="DARWIN"/>
        <s v="DEKAI"/>
        <s v="DENPASAR"/>
        <s v="DENVER"/>
        <s v="DEPATI AMIR"/>
        <s v="DETROIT WAYNE"/>
        <s v="DOHA"/>
        <s v="DUBAI"/>
        <s v="DUBLIN"/>
        <s v="DUNEDIN"/>
        <s v="DURBAN"/>
        <s v="DUSSELDORF"/>
        <s v="EDINBURGH"/>
        <s v="EL TARI"/>
        <s v="ENTEBBE/KAMPALA"/>
        <s v="ERBIL"/>
        <s v="FATMAWATI SOEKARNO"/>
        <s v="FLORIANOPOLIS"/>
        <s v="FORT MYERS"/>
        <s v="FORTALEZA"/>
        <s v="FRANKFURT"/>
        <s v="FT. LAUDERDALE"/>
        <s v="FUKUOKA"/>
        <s v="GENEVA"/>
        <s v="GIZAN"/>
        <s v="GOIANIA"/>
        <s v="GOLD COAST"/>
        <s v="GRAN CANARIA"/>
        <s v="GUADALAJARA"/>
        <s v="GUANGZHOU BAIYUN"/>
        <s v="GUAYAQUIL"/>
        <s v="GUIYANG LONGDONGBAO"/>
        <s v="HAIKOU MEILAN"/>
        <s v="HAMBURG"/>
        <s v="HANGZHOU XIAOSHAN"/>
        <s v="HARBIN TAIPING"/>
        <s v="HELSINKI/VANTAA"/>
        <s v="HOBART"/>
        <s v="HONG KONG"/>
        <s v="HONOLULU"/>
        <s v="HOUSTON GEORGE BUSH "/>
        <s v="HOUSTON WILLIAM P. HOBBY"/>
        <s v="HURGHADA"/>
        <s v="HUSEIN SASTRANEGARA"/>
        <s v="ISFAHAN"/>
        <s v="ISTANBUL ATATURK"/>
        <s v="ISTANBUL SABIHA GOKCEN"/>
        <s v="IZMIR ADNAN MENDERES"/>
        <s v="JAKARTA HALIM PERDANAKUSUMA"/>
        <s v="JAKARTA SOEKARNO HATTA"/>
        <s v="JEDDAH"/>
        <s v="JOHANNESBURG"/>
        <s v="JUAN SANTAMARÍA"/>
        <s v="JUWATA"/>
        <s v="KANSAS CITY"/>
        <s v="KEMPEGOWDA INTL AIRPORT"/>
        <s v="KHARTOUM"/>
        <s v="KISH ISLAND"/>
        <s v="KOLKATA"/>
        <s v="KUALA LUMPUR"/>
        <s v="KUALANAMU"/>
        <s v="KUNMING WUJIABA"/>
        <s v="KUWAIT"/>
        <s v="LAGOS"/>
        <s v="LAS VEGAS MCCARRAN"/>
        <s v="LAUNCESTON"/>
        <s v="LIMA"/>
        <s v="LISBON"/>
        <s v="LOMBOK"/>
        <s v="LONDON GATWICK"/>
        <s v="LONDON HEATHROW"/>
        <s v="LONDON LUTON"/>
        <s v="LONDON STANSTED"/>
        <s v="LOS ANGELES INTERNATIONAL"/>
        <s v="LOS CABOS"/>
        <s v="MACKAY"/>
        <s v="MADINAH"/>
        <s v="MADRID BARAJAS"/>
        <s v="MAKASSAR"/>
        <s v="MALAGA"/>
        <s v="MANAUS"/>
        <s v="MANCHESTER"/>
        <s v="MANILA"/>
        <s v="MARRAKECH"/>
        <s v="MASHAD"/>
        <s v="MAURITIUS"/>
        <s v="MEDELLIN JOSE MARIA CORDOBA"/>
        <s v="MELBOURNE"/>
        <s v="MEXICO CITY"/>
        <s v="MIAMI"/>
        <s v="MILAN MALPENSA"/>
        <s v="MINANGKABAU"/>
        <s v="MINNEAPOLIS ST. PAUL"/>
        <s v="MONTEGO BAY"/>
        <s v="MONTERREY"/>
        <s v="MONTREAL TRUDEAU"/>
        <s v="MOSCOW DOMODEDOVO"/>
        <s v="MOSCOW SHEREMETYEVO"/>
        <s v="MOSCOW VNUKOVO"/>
        <s v="MUMBAI"/>
        <s v="MUNICH"/>
        <s v="MUSCAT"/>
        <s v="NADI"/>
        <s v="NAIROBI"/>
        <s v="NANJING LUKOU"/>
        <s v="NASHVILLE"/>
        <s v="NASSAU"/>
        <s v="NEW ORLEANS"/>
        <s v="NEW YORK JOHN FITZGERALD KENNEDY"/>
        <s v="NEW YORK LA GUARDIA"/>
        <s v="NEW YORK NEWARK"/>
        <s v="NEWCASTLE"/>
        <s v="NICE COTE D'AZUR"/>
        <s v="NOI BAI"/>
        <s v="OAKLAND"/>
        <s v="OKINAWA"/>
        <s v="ORAN"/>
        <s v="ORANGE COUNTY"/>
        <s v="ORLANDO"/>
        <s v="OSAKA ITAMI"/>
        <s v="OSAKA KANSAI"/>
        <s v="OSLO"/>
        <s v="PALMA"/>
        <s v="PANAMA CITY"/>
        <s v="PAPEETE"/>
        <s v="PARIS DE GAULLE"/>
        <s v="PARIS ORLY"/>
        <s v="PATTIMURA"/>
        <s v="PERTH"/>
        <s v="PHILADELPHIA WILM'TON"/>
        <s v="PHOENIX"/>
        <s v="PHUKET"/>
        <s v="PITTSBURGH"/>
        <s v="POINTE A PITRE"/>
        <s v="PORT ELIZABETH"/>
        <s v="PORT MORESBY"/>
        <s v="PORT OF SPAIN"/>
        <s v="PORTLAND"/>
        <s v="PORTO ALEGRE"/>
        <s v="PRAGUE"/>
        <s v="PUERTO VALLARTA"/>
        <s v="PUNTA CANA"/>
        <s v="PUSAN"/>
        <s v="QINGDAO LIUTING"/>
        <s v="QUEENSTOWN"/>
        <s v="QUITO"/>
        <s v="RALEIGH DURHAM"/>
        <s v="RECIFE"/>
        <s v="RIO GALEÃO"/>
        <s v="RIO SANTOS DUMONT"/>
        <s v="RIYADH"/>
        <s v="ROCKHAMPTON"/>
        <s v="ROME DA VINCI"/>
        <s v="SACRAMENTO"/>
        <s v="SALT LAKE CITY"/>
        <s v="SALVADOR"/>
        <s v="SAM RATULANGI"/>
        <s v="SAN ANTONIO"/>
        <s v="SAN DIEGO"/>
        <s v="SAN FELIX"/>
        <s v="SAN FRANCISCO"/>
        <s v="SAN JOSE"/>
        <s v="SAN JUAN"/>
        <s v="SANTA CRUZ VIRU VIRU"/>
        <s v="SANTIAGO"/>
        <s v="SANTO DOMINGO"/>
        <s v="SANYA FENGHUANG"/>
        <s v="SAO PAULO CONGONHAS"/>
        <s v="SAO PAULO GUARULHOS"/>
        <s v="SAO PAULO VIRACOPOS"/>
        <s v="SAPPORO CHITOSE"/>
        <s v="SEATTLE TACOMA"/>
        <s v="SEOUL GIMPO"/>
        <s v="SEOUL INCHEON"/>
        <s v="SHANGHAI HONGQUIAO"/>
        <s v="SHANGHAI PUDONG"/>
        <s v="SHARJAH"/>
        <s v="SHARM EL SHEIKH"/>
        <s v="SHENYANG TAOXIAN"/>
        <s v="SHENZHEN BAO'AN"/>
        <s v="SHIRAZ"/>
        <s v="SINGAPOUR"/>
        <s v="ST. DENIS DE LA REUNION"/>
        <s v="ST. LOUIS"/>
        <s v="ST. PETERSBURG"/>
        <s v="STUTTGART"/>
        <s v="SULTAN AJI MUHAMAD SULAIMAN"/>
        <s v="SULTAN ISKANDARMUDA"/>
        <s v="SULTAN MAHMUD BADARUDDIN II"/>
        <s v="SULTAN SYARIF KASIM II"/>
        <s v="SULTAN THAHA"/>
        <s v="SUNSHINE COAST"/>
        <s v="SUPADIO"/>
        <s v="SURABAYA"/>
        <s v="SYAMSUDIN NOOR"/>
        <s v="SYDNEY"/>
        <s v="TABRIZ"/>
        <s v="TAIPEI"/>
        <s v="TAMPA ST. PETERSBURG"/>
        <s v="TAN SON NHAT"/>
        <s v="TEHERAN IMAM KHOMEINI"/>
        <s v="TEHRAN MEHRABAD"/>
        <s v="TEL AVIV YAFO"/>
        <s v="TIANJIN BINHAI"/>
        <s v="TIJUANA"/>
        <s v="TJILIK RIWUT"/>
        <s v="TOKYO HANEDA"/>
        <s v="TOKYO NARITA"/>
        <s v="TORONTO PEARSON"/>
        <s v="TOWNSVILLE"/>
        <s v="TUNIS"/>
        <s v="URUMQI DIWOPU"/>
        <s v="VANCOUVER"/>
        <s v="VIENNA"/>
        <s v="VITORIA"/>
        <s v="WARSAW"/>
        <s v="WASHINGTON DC DULLES"/>
        <s v="WASHINGTON DC RONALD REAGAN"/>
        <s v="WELLINGTON"/>
        <s v="WUHAN TIANHE"/>
        <s v="XI AN XIANYANG"/>
        <s v="XIAMEN GAOQI"/>
        <s v="YOGYAKARTA"/>
        <s v="ZHENGZHOU XINZHENG"/>
        <s v="ZURICH"/>
        <m/>
        <s v="AGADIR"/>
        <s v="AMBON PATTIMURA"/>
        <s v="ANTOFAGASTA"/>
        <s v="BALIKPAPAN"/>
        <s v="BANDAR LAMPUNG"/>
        <s v="BANJARMASIN"/>
        <s v="BATAM HANG NADIM"/>
        <s v="DJERBA"/>
        <s v="EDMONTON ALBERTA INTL"/>
        <s v="ELAT"/>
        <s v="GUATEMALA CITY"/>
        <s v="HAMMAMET"/>
        <s v="HAVANA"/>
        <s v="HO CHI MINH TAN SON NHAT"/>
        <s v="JAMBI SULTAN THAHA"/>
        <s v="JAYAPURA-SENTANI"/>
        <s v="JAZAN"/>
        <s v="KUPANG EL TARI"/>
        <s v="MANADO SAM RATULANGI"/>
        <s v="MEDAN "/>
        <s v="NABIRE"/>
        <s v="NANGA PINOH"/>
        <s v="PALEMBANG"/>
        <s v="PALU MUTIARA"/>
        <s v="PANGKALPINANG"/>
        <s v="PEKANBARU"/>
        <s v="PONTIANAK"/>
        <s v="SAIPAN"/>
        <s v="SANAA"/>
        <s v="SOLO CITY"/>
        <s v="TEL AVIV BEN GURION"/>
        <s v="TENERIFE REINASOFIA"/>
      </sharedItems>
    </cacheField>
    <cacheField name="Passagers" numFmtId="3">
      <sharedItems containsString="0" containsBlank="1" containsNumber="1" containsInteger="1" minValue="614465" maxValue="101491106"/>
    </cacheField>
    <cacheField name="Variation PAX Année précédente" numFmtId="0">
      <sharedItems containsBlank="1" containsMixedTypes="1" containsNumber="1" minValue="-34" maxValue="54"/>
    </cacheField>
    <cacheField name="Mouvement" numFmtId="0">
      <sharedItems containsBlank="1" containsMixedTypes="1" containsNumber="1" containsInteger="1" minValue="0" maxValue="881840"/>
    </cacheField>
    <cacheField name="Variation MVT Année précédente " numFmtId="0">
      <sharedItems containsBlank="1" containsMixedTypes="1" containsNumber="1" minValue="-34.700000000000003" maxValue="45.7"/>
    </cacheField>
    <cacheField name="Cargo en tonnes" numFmtId="0">
      <sharedItems containsBlank="1" containsMixedTypes="1" containsNumber="1" containsInteger="1" minValue="0" maxValue="4380000"/>
    </cacheField>
    <cacheField name="Variation CARGO Année précédente" numFmtId="0">
      <sharedItems containsBlank="1" containsMixedTypes="1" containsNumber="1" minValue="-67.400000000000006" maxValue="58.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9">
  <r>
    <n v="2015"/>
    <x v="0"/>
    <s v="Arabie Saoudite"/>
    <s v="AHB"/>
    <s v="AHB"/>
    <x v="0"/>
    <n v="3103860"/>
    <n v="17.8"/>
    <n v="27095"/>
    <n v="21.9"/>
    <n v="2982"/>
    <n v="-6.6"/>
  </r>
  <r>
    <n v="2015"/>
    <x v="1"/>
    <s v="Côte d'Ivoire"/>
    <s v="ABJ"/>
    <s v="ABJ"/>
    <x v="1"/>
    <n v="1525971"/>
    <n v="20.399999999999999"/>
    <n v="29986"/>
    <n v="11.5"/>
    <n v="20774"/>
    <n v="-1.4"/>
  </r>
  <r>
    <n v="2015"/>
    <x v="0"/>
    <s v="Emirats Arabes Unis"/>
    <s v="AUH"/>
    <s v="AUH"/>
    <x v="2"/>
    <n v="23293022"/>
    <n v="17.3"/>
    <n v="172819"/>
    <n v="11.6"/>
    <n v="841515"/>
    <n v="4.4000000000000004"/>
  </r>
  <r>
    <n v="2015"/>
    <x v="1"/>
    <s v="Nigéria"/>
    <s v="ABV"/>
    <s v="ABV"/>
    <x v="3"/>
    <n v="4232128"/>
    <n v="-7.4"/>
    <n v="71266"/>
    <n v="7.8"/>
    <n v="6752"/>
    <n v="-38.6"/>
  </r>
  <r>
    <n v="2015"/>
    <x v="1"/>
    <s v="Ghana"/>
    <s v="ACC"/>
    <s v="ACC"/>
    <x v="4"/>
    <n v="2350118"/>
    <n v="-7.7"/>
    <n v="37611"/>
    <n v="-10.1"/>
    <n v="51325"/>
    <n v="-5.6"/>
  </r>
  <r>
    <n v="2015"/>
    <x v="0"/>
    <s v="Indonésie"/>
    <s v="SRG"/>
    <s v="SRG"/>
    <x v="5"/>
    <n v="3170000"/>
    <n v="-10.3"/>
    <n v="30400"/>
    <n v="-6.8"/>
    <n v="15201"/>
    <n v="9.3000000000000007"/>
  </r>
  <r>
    <n v="2015"/>
    <x v="1"/>
    <s v="Ethiopie"/>
    <s v="ADD"/>
    <s v="ADD"/>
    <x v="6"/>
    <n v="6931044"/>
    <n v="0"/>
    <n v="74221"/>
    <m/>
    <n v="175636"/>
    <s v=" "/>
  </r>
  <r>
    <n v="2015"/>
    <x v="2"/>
    <s v="Australie"/>
    <s v="ADL"/>
    <s v="ADL"/>
    <x v="7"/>
    <n v="7671383"/>
    <n v="-0.4"/>
    <n v="78439"/>
    <n v="0.1"/>
    <s v=" "/>
    <s v=" "/>
  </r>
  <r>
    <n v="2015"/>
    <x v="0"/>
    <s v="Indonésie"/>
    <s v="SOC"/>
    <s v="SOC"/>
    <x v="8"/>
    <n v="1949435"/>
    <s v=" "/>
    <n v="10973"/>
    <s v=" "/>
    <n v="4697"/>
    <m/>
  </r>
  <r>
    <n v="2015"/>
    <x v="0"/>
    <s v="Iran"/>
    <s v="AWZ"/>
    <s v="AWZ"/>
    <x v="9"/>
    <n v="2159315"/>
    <n v="-0.6"/>
    <n v="19714"/>
    <n v="3.2"/>
    <n v="19128"/>
    <n v="-2.8"/>
  </r>
  <r>
    <n v="2015"/>
    <x v="1"/>
    <s v="Algérie"/>
    <s v="ALG"/>
    <s v="ALG"/>
    <x v="10"/>
    <n v="6884082"/>
    <n v="6.6"/>
    <n v="80366"/>
    <n v="4.7"/>
    <n v="37515"/>
    <n v="2.5"/>
  </r>
  <r>
    <n v="2015"/>
    <x v="3"/>
    <s v="Espagne"/>
    <s v="ALC"/>
    <s v="ALC"/>
    <x v="11"/>
    <n v="10567048"/>
    <n v="5"/>
    <n v="74084"/>
    <n v="3.5"/>
    <n v="3587"/>
    <n v="35.9"/>
  </r>
  <r>
    <n v="2015"/>
    <x v="0"/>
    <s v="Jordanie"/>
    <s v="AMM"/>
    <s v="AMM"/>
    <x v="12"/>
    <n v="7095685"/>
    <n v="0.1"/>
    <n v="71753"/>
    <n v="-1.9"/>
    <n v="102959"/>
    <n v="6.8"/>
  </r>
  <r>
    <n v="2015"/>
    <x v="3"/>
    <s v="Pays-Bas"/>
    <s v="AMS"/>
    <s v="AMS"/>
    <x v="13"/>
    <n v="58284864"/>
    <n v="6"/>
    <n v="465521"/>
    <n v="2.8"/>
    <n v="1655355"/>
    <n v="-0.9"/>
  </r>
  <r>
    <n v="2015"/>
    <x v="3"/>
    <s v="Turquie"/>
    <s v="ANK"/>
    <s v="ESB"/>
    <x v="14"/>
    <n v="12326869"/>
    <n v="11.3"/>
    <n v="98615"/>
    <n v="4.4000000000000004"/>
    <n v="15997"/>
    <n v="-22.7"/>
  </r>
  <r>
    <n v="2015"/>
    <x v="3"/>
    <s v="Turquie"/>
    <s v="AYT"/>
    <s v="AYT"/>
    <x v="15"/>
    <n v="27724249"/>
    <n v="-2.7"/>
    <n v="174736"/>
    <n v="-1.8"/>
    <n v="7552"/>
    <n v="-11.5"/>
  </r>
  <r>
    <n v="2015"/>
    <x v="3"/>
    <s v="Suède"/>
    <s v="STO"/>
    <s v="ARN"/>
    <x v="16"/>
    <n v="23173457"/>
    <n v="3.2"/>
    <n v="225888"/>
    <n v="-1"/>
    <n v="90753"/>
    <n v="6.8"/>
  </r>
  <r>
    <n v="2015"/>
    <x v="3"/>
    <s v="Pays-Bas"/>
    <s v="AUA"/>
    <s v="AUA"/>
    <x v="17"/>
    <n v="2891686"/>
    <n v="14.4"/>
    <n v="48854"/>
    <n v="6.6"/>
    <s v=" "/>
    <s v=" "/>
  </r>
  <r>
    <n v="2015"/>
    <x v="3"/>
    <s v="Grèce"/>
    <s v="ATH"/>
    <s v="ATH"/>
    <x v="18"/>
    <n v="18073926"/>
    <n v="19.100000000000001"/>
    <n v="176156"/>
    <n v="14"/>
    <n v="80475"/>
    <n v="4.0999999999999996"/>
  </r>
  <r>
    <n v="2015"/>
    <x v="4"/>
    <s v="États-Unis"/>
    <s v="ATL"/>
    <s v="ATL"/>
    <x v="19"/>
    <n v="101491106"/>
    <n v="5.5"/>
    <n v="881840"/>
    <n v="1.6"/>
    <n v="626201"/>
    <n v="4.0999999999999996"/>
  </r>
  <r>
    <n v="2015"/>
    <x v="2"/>
    <s v="Nouvelle-Zélande"/>
    <s v="AKL"/>
    <s v="AKL"/>
    <x v="20"/>
    <n v="16396340"/>
    <n v="8.6"/>
    <n v="151768"/>
    <n v="0.4"/>
    <s v=" "/>
    <s v=" "/>
  </r>
  <r>
    <n v="2015"/>
    <x v="4"/>
    <s v="États-Unis"/>
    <s v="AUS"/>
    <s v="AUS"/>
    <x v="21"/>
    <n v="11897959"/>
    <n v="11"/>
    <n v="167085"/>
    <n v="5.5"/>
    <n v="71434"/>
    <n v="1.4"/>
  </r>
  <r>
    <n v="2015"/>
    <x v="0"/>
    <s v="Bahreïn"/>
    <s v="BAH"/>
    <s v="BAH"/>
    <x v="22"/>
    <n v="8586645"/>
    <n v="6"/>
    <n v="100625"/>
    <n v="4.5999999999999996"/>
    <n v="207933"/>
    <n v="-5.2"/>
  </r>
  <r>
    <n v="2015"/>
    <x v="4"/>
    <s v="États-Unis"/>
    <s v="BWI"/>
    <s v="BWI"/>
    <x v="23"/>
    <n v="23823532"/>
    <n v="6.8"/>
    <n v="246454"/>
    <n v="0.5"/>
    <n v="116662"/>
    <n v="10.9"/>
  </r>
  <r>
    <n v="2015"/>
    <x v="0"/>
    <s v="Thaïlande"/>
    <s v="BKK"/>
    <s v="DMK"/>
    <x v="24"/>
    <n v="30304183"/>
    <n v="40.6"/>
    <n v="224074"/>
    <n v="29.8"/>
    <n v="45488"/>
    <n v="8.4"/>
  </r>
  <r>
    <n v="2015"/>
    <x v="0"/>
    <s v="Thaïlande"/>
    <s v="BKK"/>
    <s v="BKK"/>
    <x v="25"/>
    <n v="52384217"/>
    <n v="12.8"/>
    <n v="310870"/>
    <n v="7.4"/>
    <n v="1289197"/>
    <n v="0.5"/>
  </r>
  <r>
    <n v="2015"/>
    <x v="3"/>
    <s v="Espagne"/>
    <s v="BCN"/>
    <s v="BCN"/>
    <x v="26"/>
    <n v="39690717"/>
    <n v="5.7"/>
    <n v="288878"/>
    <n v="1.8"/>
    <n v="118172"/>
    <n v="14.2"/>
  </r>
  <r>
    <n v="2015"/>
    <x v="5"/>
    <s v="Colombie"/>
    <s v="BAQ"/>
    <s v="BAQ"/>
    <x v="27"/>
    <n v="2756389"/>
    <n v="15.2"/>
    <n v="52897"/>
    <n v="2.8"/>
    <n v="32682"/>
    <n v="1.8"/>
  </r>
  <r>
    <n v="2015"/>
    <x v="0"/>
    <s v="Chine"/>
    <s v="BJS"/>
    <s v="PEK"/>
    <x v="28"/>
    <n v="89939049"/>
    <n v="4.4000000000000004"/>
    <n v="590199"/>
    <n v="1.4"/>
    <n v="1889439"/>
    <n v="2.2000000000000002"/>
  </r>
  <r>
    <n v="2015"/>
    <x v="0"/>
    <s v="Liban"/>
    <s v="BEY"/>
    <s v="BEY"/>
    <x v="29"/>
    <n v="7241782"/>
    <n v="10.3"/>
    <n v="68885"/>
    <n v="6.7"/>
    <n v="95748"/>
    <n v="3"/>
  </r>
  <r>
    <n v="2015"/>
    <x v="5"/>
    <s v="Brésil"/>
    <s v="BEL"/>
    <s v="SBBE"/>
    <x v="30"/>
    <n v="4015649"/>
    <n v="3.3"/>
    <n v="51639"/>
    <n v="-6.5"/>
    <n v="22566"/>
    <s v=" "/>
  </r>
  <r>
    <n v="2015"/>
    <x v="5"/>
    <s v="Brésil"/>
    <s v="BHZ"/>
    <s v="CNF"/>
    <x v="31"/>
    <n v="11535114"/>
    <n v="6.9"/>
    <n v="113471"/>
    <n v="8.8000000000000007"/>
    <n v="35543"/>
    <s v=" "/>
  </r>
  <r>
    <n v="2015"/>
    <x v="3"/>
    <s v="Italie"/>
    <s v="MIL"/>
    <s v="BGY"/>
    <x v="32"/>
    <n v="10402430"/>
    <n v="18.600000000000001"/>
    <n v="76078"/>
    <n v="12.4"/>
    <n v="120935"/>
    <n v="-1.3"/>
  </r>
  <r>
    <n v="2015"/>
    <x v="3"/>
    <s v="Allemagne"/>
    <s v="BER"/>
    <s v="TXL"/>
    <x v="33"/>
    <n v="21005196"/>
    <n v="1.5"/>
    <n v="184457"/>
    <n v="1.2"/>
    <n v="39630"/>
    <n v="-3.1"/>
  </r>
  <r>
    <n v="2015"/>
    <x v="3"/>
    <s v="Royaume-Uni"/>
    <s v="BHX"/>
    <s v="BHX"/>
    <x v="34"/>
    <n v="10187122"/>
    <n v="5"/>
    <n v="97803"/>
    <n v="1.1000000000000001"/>
    <n v="7277"/>
    <s v=" "/>
  </r>
  <r>
    <n v="2015"/>
    <x v="5"/>
    <s v="Colombie"/>
    <s v="BOG"/>
    <s v="BOG"/>
    <x v="35"/>
    <n v="29956551"/>
    <n v="9.1999999999999993"/>
    <n v="343409"/>
    <n v="1.9"/>
    <n v="670222"/>
    <n v="5.3"/>
  </r>
  <r>
    <n v="2015"/>
    <x v="1"/>
    <s v="Egypte"/>
    <s v="HBE"/>
    <s v="HBE"/>
    <x v="36"/>
    <n v="2796513"/>
    <n v="11.8"/>
    <n v="29899"/>
    <n v="12.1"/>
    <n v="7462"/>
    <n v="13.3"/>
  </r>
  <r>
    <n v="2015"/>
    <x v="4"/>
    <s v="États-Unis"/>
    <s v="BOS"/>
    <s v="BOS"/>
    <x v="37"/>
    <n v="33449580"/>
    <n v="5.7"/>
    <n v="372930"/>
    <n v="2.5"/>
    <n v="274861"/>
    <n v="-0.2"/>
  </r>
  <r>
    <n v="2015"/>
    <x v="5"/>
    <s v="Brésil"/>
    <s v="BSB"/>
    <s v="BSB"/>
    <x v="38"/>
    <n v="19503501"/>
    <n v="7.5"/>
    <n v="186407"/>
    <n v="1.4"/>
    <n v="39352"/>
    <n v="-3.1"/>
  </r>
  <r>
    <n v="2015"/>
    <x v="2"/>
    <s v="Australie"/>
    <s v="BNE"/>
    <s v="BNE"/>
    <x v="39"/>
    <n v="22025351"/>
    <n v="0.4"/>
    <n v="194439"/>
    <n v="-0.9"/>
    <s v=" "/>
    <s v=" "/>
  </r>
  <r>
    <n v="2015"/>
    <x v="3"/>
    <s v="Belgique"/>
    <s v="BRU"/>
    <s v="KBRU"/>
    <x v="40"/>
    <n v="23215661"/>
    <n v="7"/>
    <n v="239349"/>
    <n v="3.4"/>
    <n v="489303"/>
    <n v="7.8"/>
  </r>
  <r>
    <n v="2015"/>
    <x v="3"/>
    <s v="Hongrie"/>
    <s v="BUD"/>
    <s v="BUD"/>
    <x v="41"/>
    <n v="10289180"/>
    <n v="12.5"/>
    <n v="92294"/>
    <n v="6.5"/>
    <n v="91421"/>
    <n v="1.6"/>
  </r>
  <r>
    <n v="2015"/>
    <x v="5"/>
    <s v="Argentine"/>
    <s v="BUE"/>
    <s v="EZE"/>
    <x v="42"/>
    <n v="9127908"/>
    <n v="6.1"/>
    <n v="66834"/>
    <n v="0.8"/>
    <n v="185258"/>
    <n v="-4.7"/>
  </r>
  <r>
    <n v="2015"/>
    <x v="5"/>
    <s v="Argentine"/>
    <s v="BUE"/>
    <s v="AEP"/>
    <x v="43"/>
    <n v="10825986"/>
    <n v="5.6"/>
    <n v="120492"/>
    <n v="3.7"/>
    <n v="2044"/>
    <s v=" "/>
  </r>
  <r>
    <n v="2015"/>
    <x v="2"/>
    <s v="Australie"/>
    <s v="CNS"/>
    <s v="CNS"/>
    <x v="44"/>
    <n v="4520732"/>
    <n v="4.7"/>
    <n v="46096"/>
    <n v="4.5"/>
    <s v=" "/>
    <s v=" "/>
  </r>
  <r>
    <n v="2015"/>
    <x v="1"/>
    <s v="Egypte"/>
    <s v="CAI"/>
    <s v="CAI"/>
    <x v="45"/>
    <n v="15665084"/>
    <n v="6.7"/>
    <n v="148977"/>
    <n v="4.5"/>
    <n v="309202"/>
    <n v="5.3"/>
  </r>
  <r>
    <n v="2015"/>
    <x v="4"/>
    <s v="Canada"/>
    <s v="YYC"/>
    <s v="YYC"/>
    <x v="46"/>
    <n v="15460161"/>
    <n v="1.3"/>
    <n v="238608"/>
    <n v="-0.6"/>
    <s v=" "/>
    <s v=" "/>
  </r>
  <r>
    <n v="2015"/>
    <x v="5"/>
    <s v="Colombie"/>
    <s v="CLO"/>
    <s v="CLO"/>
    <x v="47"/>
    <n v="5122389"/>
    <n v="9"/>
    <n v="81420"/>
    <n v="11.5"/>
    <n v="42363"/>
    <n v="15.5"/>
  </r>
  <r>
    <n v="2015"/>
    <x v="2"/>
    <s v="Australie"/>
    <s v="CBR"/>
    <s v="CBR"/>
    <x v="48"/>
    <n v="2801996"/>
    <s v=" "/>
    <s v=" "/>
    <s v=" "/>
    <s v=" "/>
    <s v=" "/>
  </r>
  <r>
    <n v="2015"/>
    <x v="4"/>
    <s v="Mexique"/>
    <s v="CUN"/>
    <s v="CUN"/>
    <x v="49"/>
    <n v="19699181"/>
    <n v="12.3"/>
    <n v="161381"/>
    <n v="10.4"/>
    <n v="24726"/>
    <n v="9"/>
  </r>
  <r>
    <n v="2015"/>
    <x v="1"/>
    <s v="Afrique du Sud"/>
    <s v="CPT"/>
    <s v="CPT"/>
    <x v="50"/>
    <n v="9407375"/>
    <n v="8.9"/>
    <n v="98525"/>
    <n v="9.3000000000000007"/>
    <m/>
    <m/>
  </r>
  <r>
    <n v="2015"/>
    <x v="5"/>
    <s v="Vénézuela"/>
    <s v="CCS"/>
    <s v="CCS"/>
    <x v="51"/>
    <n v="17822225"/>
    <m/>
    <s v=" "/>
    <s v=" "/>
    <s v=" "/>
    <s v=" "/>
  </r>
  <r>
    <n v="2015"/>
    <x v="5"/>
    <s v="Colombie"/>
    <s v="CTG"/>
    <s v="CTG"/>
    <x v="52"/>
    <n v="3898628"/>
    <n v="15.1"/>
    <n v="44700"/>
    <n v="8.8000000000000007"/>
    <n v="10782"/>
    <n v="7.7"/>
  </r>
  <r>
    <n v="2015"/>
    <x v="1"/>
    <s v="Maroc"/>
    <s v="CAS"/>
    <s v="CMN"/>
    <x v="53"/>
    <n v="8183256"/>
    <n v="2.6"/>
    <n v="82180"/>
    <n v="4"/>
    <n v="60603"/>
    <n v="19.600000000000001"/>
  </r>
  <r>
    <n v="2015"/>
    <x v="0"/>
    <s v="Chine"/>
    <s v="CSX"/>
    <s v="CSX"/>
    <x v="54"/>
    <n v="18715278"/>
    <n v="3.9"/>
    <n v="153367"/>
    <n v="0.7"/>
    <n v="122022"/>
    <n v="-2.4"/>
  </r>
  <r>
    <n v="2015"/>
    <x v="4"/>
    <s v="États-Unis"/>
    <s v="CLT"/>
    <s v="CLT"/>
    <x v="55"/>
    <n v="44876627"/>
    <n v="1.3"/>
    <n v="540944"/>
    <n v="-0.8"/>
    <n v="134024"/>
    <n v="26.6"/>
  </r>
  <r>
    <n v="2015"/>
    <x v="0"/>
    <s v="Corée du Sud"/>
    <s v="CJU"/>
    <s v="CJU"/>
    <x v="56"/>
    <n v="26237562"/>
    <n v="13.1"/>
    <n v="158691"/>
    <n v="9"/>
    <n v="278718"/>
    <n v="1.2"/>
  </r>
  <r>
    <n v="2015"/>
    <x v="0"/>
    <s v="Chine"/>
    <s v="CTU"/>
    <s v="CTU"/>
    <x v="57"/>
    <n v="42239468"/>
    <n v="12.1"/>
    <n v="293643"/>
    <n v="8.6999999999999993"/>
    <n v="556552"/>
    <n v="2.1"/>
  </r>
  <r>
    <n v="2015"/>
    <x v="0"/>
    <s v="Inde"/>
    <s v="MAA"/>
    <s v="MAA"/>
    <x v="58"/>
    <n v="14782201"/>
    <n v="7"/>
    <n v="120775"/>
    <n v="-3.2"/>
    <n v="308043"/>
    <n v="2.5"/>
  </r>
  <r>
    <n v="2015"/>
    <x v="4"/>
    <s v="États-Unis"/>
    <s v="CHI"/>
    <s v="MDW"/>
    <x v="59"/>
    <n v="22221499"/>
    <n v="5.5"/>
    <n v="253519"/>
    <n v="1.7"/>
    <n v="27740"/>
    <n v="20.5"/>
  </r>
  <r>
    <n v="2015"/>
    <x v="4"/>
    <s v="États-Unis"/>
    <s v="CHI"/>
    <s v="ORD"/>
    <x v="60"/>
    <n v="76949504"/>
    <n v="9.8000000000000007"/>
    <n v="864926"/>
    <n v="-1.2"/>
    <n v="1742501"/>
    <n v="10.4"/>
  </r>
  <r>
    <n v="2015"/>
    <x v="0"/>
    <s v="Chine"/>
    <s v="CKG"/>
    <s v="CKG"/>
    <x v="61"/>
    <n v="32402196"/>
    <n v="10.7"/>
    <n v="255414"/>
    <n v="7.3"/>
    <n v="318782"/>
    <n v="5.4"/>
  </r>
  <r>
    <n v="2015"/>
    <x v="2"/>
    <s v="Nouvelle-Zélande"/>
    <s v="CHC"/>
    <s v="CHC"/>
    <x v="62"/>
    <n v="6091489"/>
    <n v="5.4"/>
    <n v="101439"/>
    <n v="-5.4"/>
    <n v="26034"/>
    <n v="0.8"/>
  </r>
  <r>
    <n v="2015"/>
    <x v="4"/>
    <s v="États-Unis"/>
    <s v="CLE"/>
    <s v="KCLE"/>
    <x v="63"/>
    <n v="8117899"/>
    <n v="6.7"/>
    <s v=" "/>
    <s v=" "/>
    <n v="72486"/>
    <n v="-3.4"/>
  </r>
  <r>
    <n v="2015"/>
    <x v="3"/>
    <s v="Allemagne"/>
    <s v="CGN"/>
    <s v="CGN"/>
    <x v="64"/>
    <n v="10338375"/>
    <n v="9.4"/>
    <n v="128616"/>
    <n v="4.4000000000000004"/>
    <n v="742610"/>
    <n v="0.4"/>
  </r>
  <r>
    <n v="2015"/>
    <x v="3"/>
    <s v="Danemark"/>
    <s v="CPH"/>
    <s v="CPH"/>
    <x v="65"/>
    <n v="26610332"/>
    <n v="3.8"/>
    <n v="254838"/>
    <n v="1.2"/>
    <n v="372748"/>
    <s v=" "/>
  </r>
  <r>
    <n v="2015"/>
    <x v="5"/>
    <s v="Brésil"/>
    <s v="CGB"/>
    <s v="CGB"/>
    <x v="66"/>
    <n v="3383683"/>
    <n v="2.5"/>
    <n v="62031"/>
    <n v="-4"/>
    <n v="8664"/>
    <s v=" "/>
  </r>
  <r>
    <n v="2015"/>
    <x v="5"/>
    <s v="Brésil"/>
    <s v="CWB"/>
    <s v="SBCT"/>
    <x v="67"/>
    <n v="7500327"/>
    <n v="1.7"/>
    <n v="75722"/>
    <n v="-3.9"/>
    <n v="19356"/>
    <n v="28.4"/>
  </r>
  <r>
    <n v="2015"/>
    <x v="5"/>
    <s v="Pérou"/>
    <s v="CUZ"/>
    <s v="CUZ"/>
    <x v="68"/>
    <n v="2889206"/>
    <n v="16.2"/>
    <n v="33090"/>
    <n v="20.100000000000001"/>
    <s v=" "/>
    <s v=" "/>
  </r>
  <r>
    <n v="2015"/>
    <x v="1"/>
    <s v="Sénégal"/>
    <s v="DKR"/>
    <s v="DKR"/>
    <x v="69"/>
    <n v="1854819"/>
    <n v="0.3"/>
    <n v="30826"/>
    <n v="-9"/>
    <n v="35029"/>
    <n v="14.2"/>
  </r>
  <r>
    <n v="2015"/>
    <x v="0"/>
    <s v="Chine"/>
    <s v="DLC"/>
    <s v="DLC"/>
    <x v="70"/>
    <n v="14154130"/>
    <n v="4.4000000000000004"/>
    <n v="117794"/>
    <n v="2.2000000000000002"/>
    <n v="137048"/>
    <n v="2.7"/>
  </r>
  <r>
    <n v="2015"/>
    <x v="4"/>
    <s v="États-Unis"/>
    <s v="DAL"/>
    <s v="DFW"/>
    <x v="71"/>
    <n v="64177618"/>
    <n v="1"/>
    <n v="679364"/>
    <n v="0.2"/>
    <n v="669332"/>
    <n v="5.4"/>
  </r>
  <r>
    <n v="2015"/>
    <x v="4"/>
    <s v="États-Unis"/>
    <s v="DAL"/>
    <s v="KDAL"/>
    <x v="72"/>
    <n v="14497498"/>
    <n v="54"/>
    <n v="216099"/>
    <n v="18.100000000000001"/>
    <s v=" "/>
    <s v=" "/>
  </r>
  <r>
    <n v="2015"/>
    <x v="0"/>
    <s v="Arabie Saoudite"/>
    <s v="DMM"/>
    <s v="DMM"/>
    <x v="73"/>
    <n v="9205590"/>
    <n v="13.1"/>
    <n v="84486"/>
    <n v="6.6"/>
    <n v="94353"/>
    <n v="-14.2"/>
  </r>
  <r>
    <n v="2015"/>
    <x v="1"/>
    <s v="Tanzanie"/>
    <s v="DAR"/>
    <s v="DAR"/>
    <x v="74"/>
    <n v="2496394"/>
    <n v="0.7"/>
    <n v="75240"/>
    <n v="-3.5"/>
    <n v="22013"/>
    <n v="3.6"/>
  </r>
  <r>
    <n v="2015"/>
    <x v="2"/>
    <s v="Australie"/>
    <s v="DRW"/>
    <s v="DRW"/>
    <x v="75"/>
    <n v="2031349"/>
    <n v="-2.2999999999999998"/>
    <n v="26874"/>
    <n v="-0.3"/>
    <s v=" "/>
    <s v=" "/>
  </r>
  <r>
    <n v="2015"/>
    <x v="0"/>
    <s v="Indonésie"/>
    <s v="DEK"/>
    <s v="DEK"/>
    <x v="76"/>
    <n v="45981773"/>
    <n v="15.7"/>
    <n v="327836"/>
    <n v="9.1"/>
    <n v="760382"/>
    <n v="17.399999999999999"/>
  </r>
  <r>
    <n v="2015"/>
    <x v="0"/>
    <s v="Indonésie"/>
    <s v="DPS"/>
    <s v="DPS"/>
    <x v="77"/>
    <n v="17272287"/>
    <s v=" "/>
    <n v="129153"/>
    <s v=" "/>
    <n v="51798"/>
    <n v="0"/>
  </r>
  <r>
    <n v="2015"/>
    <x v="4"/>
    <s v="États-Unis"/>
    <s v="DEN"/>
    <s v="DEN"/>
    <x v="78"/>
    <n v="54014502"/>
    <n v="1"/>
    <n v="547541"/>
    <n v="-4.7"/>
    <n v="247564"/>
    <n v="5.0999999999999996"/>
  </r>
  <r>
    <n v="2015"/>
    <x v="0"/>
    <s v="Indonésie"/>
    <s v="PGK"/>
    <s v="PGK"/>
    <x v="79"/>
    <n v="1573913"/>
    <n v="12.3"/>
    <n v="13985"/>
    <n v="30.6"/>
    <n v="6627"/>
    <n v="-12.1"/>
  </r>
  <r>
    <n v="2015"/>
    <x v="4"/>
    <s v="États-Unis"/>
    <s v="DTT"/>
    <s v="DTW"/>
    <x v="80"/>
    <n v="33431388"/>
    <n v="2.8"/>
    <n v="379376"/>
    <n v="-3.4"/>
    <n v="192985"/>
    <n v="-4.5"/>
  </r>
  <r>
    <n v="2015"/>
    <x v="0"/>
    <s v="Qatar"/>
    <s v="DOH"/>
    <s v="DOH"/>
    <x v="81"/>
    <n v="31100000"/>
    <n v="17"/>
    <n v="212200"/>
    <n v="16.5"/>
    <n v="1454900"/>
    <n v="46"/>
  </r>
  <r>
    <n v="2015"/>
    <x v="0"/>
    <s v="Emirats Arabes Unis"/>
    <s v="DXB"/>
    <s v="DXB"/>
    <x v="82"/>
    <n v="78014838"/>
    <n v="10.7"/>
    <n v="403517"/>
    <n v="12.2"/>
    <n v="2506092"/>
    <n v="5.9"/>
  </r>
  <r>
    <n v="2015"/>
    <x v="3"/>
    <s v="Irlande"/>
    <s v="DUB"/>
    <s v="DUB"/>
    <x v="83"/>
    <n v="24817561"/>
    <n v="15.4"/>
    <n v="197870"/>
    <n v="9.6999999999999993"/>
    <n v="137277"/>
    <n v="7.8"/>
  </r>
  <r>
    <n v="2015"/>
    <x v="2"/>
    <s v="Nouvelle-Zélande"/>
    <s v="DUD"/>
    <s v="DUD"/>
    <x v="84"/>
    <n v="861982"/>
    <n v="1.6"/>
    <s v=" "/>
    <s v=" "/>
    <s v=" "/>
    <s v=" "/>
  </r>
  <r>
    <n v="2015"/>
    <x v="1"/>
    <s v="Afrique du Sud"/>
    <s v="DUR"/>
    <s v="DUR"/>
    <x v="85"/>
    <n v="4789379"/>
    <n v="6.5"/>
    <n v="51016"/>
    <n v="2.5"/>
    <n v="10767"/>
    <n v="19.399999999999999"/>
  </r>
  <r>
    <n v="2015"/>
    <x v="3"/>
    <s v="Allemagne"/>
    <s v="DUS"/>
    <s v="DUS"/>
    <x v="86"/>
    <n v="22476685"/>
    <n v="2.9"/>
    <n v="210208"/>
    <n v="-0.2"/>
    <n v="90294"/>
    <n v="-6.9"/>
  </r>
  <r>
    <n v="2015"/>
    <x v="3"/>
    <s v="Royaume-Uni"/>
    <s v="EDI"/>
    <s v="EDI"/>
    <x v="87"/>
    <n v="11114587"/>
    <n v="9.4"/>
    <n v="115203"/>
    <n v="7.3"/>
    <n v="35682"/>
    <n v="-3.9"/>
  </r>
  <r>
    <n v="2015"/>
    <x v="0"/>
    <s v="Indonésie"/>
    <s v="KOE"/>
    <s v="KOE"/>
    <x v="88"/>
    <n v="1309877"/>
    <s v=" "/>
    <n v="18302"/>
    <s v=" "/>
    <n v="5339"/>
    <n v="0"/>
  </r>
  <r>
    <n v="2015"/>
    <x v="1"/>
    <s v="Ouganda"/>
    <s v="EBB"/>
    <s v="EBB"/>
    <x v="89"/>
    <n v="1520469"/>
    <n v="4.9000000000000004"/>
    <n v="40874"/>
    <n v="-1"/>
    <n v="55022"/>
    <n v="2.8"/>
  </r>
  <r>
    <n v="2015"/>
    <x v="0"/>
    <s v="Irak"/>
    <s v="EBL"/>
    <s v="EBL"/>
    <x v="90"/>
    <n v="1665471"/>
    <n v="6.4"/>
    <n v="19658"/>
    <n v="13.7"/>
    <n v="22855"/>
    <n v="-31.8"/>
  </r>
  <r>
    <n v="2015"/>
    <x v="0"/>
    <s v="Indonésie"/>
    <s v="BKS"/>
    <s v="BKS"/>
    <x v="91"/>
    <n v="720000"/>
    <n v="-5.4"/>
    <n v="7100"/>
    <n v="2.7"/>
    <n v="2800"/>
    <n v="-3.4"/>
  </r>
  <r>
    <n v="2015"/>
    <x v="5"/>
    <s v="Brésil"/>
    <s v="FLN"/>
    <s v="FLN"/>
    <x v="92"/>
    <n v="3759408"/>
    <n v="3.5"/>
    <n v="47347"/>
    <n v="-6.6"/>
    <n v="7781"/>
    <s v=" "/>
  </r>
  <r>
    <n v="2015"/>
    <x v="4"/>
    <s v="États-Unis"/>
    <s v="FMY"/>
    <s v="RSW"/>
    <x v="93"/>
    <n v="8371801"/>
    <n v="5"/>
    <n v="79359"/>
    <n v="2.9"/>
    <n v="14954"/>
    <n v="-1.6"/>
  </r>
  <r>
    <n v="2015"/>
    <x v="5"/>
    <s v="Brésil"/>
    <s v="FOR"/>
    <s v="FOR"/>
    <x v="94"/>
    <n v="6690128"/>
    <n v="2.9"/>
    <n v="61556"/>
    <n v="-10.4"/>
    <n v="42162"/>
    <s v=" "/>
  </r>
  <r>
    <n v="2015"/>
    <x v="3"/>
    <s v="Allemagne"/>
    <s v="FRA"/>
    <s v="FRA"/>
    <x v="95"/>
    <n v="61032022"/>
    <n v="2.5"/>
    <n v="468153"/>
    <n v="-0.2"/>
    <n v="2076733"/>
    <n v="-2.6"/>
  </r>
  <r>
    <n v="2015"/>
    <x v="4"/>
    <s v="États-Unis"/>
    <s v="FLL"/>
    <s v="FLL"/>
    <x v="96"/>
    <n v="26941671"/>
    <n v="9.3000000000000007"/>
    <n v="278002"/>
    <n v="7.6"/>
    <n v="74912"/>
    <n v="-3.9"/>
  </r>
  <r>
    <n v="2015"/>
    <x v="0"/>
    <s v="Japon"/>
    <s v="FUK"/>
    <s v="FUK"/>
    <x v="97"/>
    <n v="20942217"/>
    <n v="8"/>
    <n v="172964"/>
    <n v="1"/>
    <n v="261279"/>
    <n v="-1.7"/>
  </r>
  <r>
    <n v="2015"/>
    <x v="3"/>
    <s v="Suisse"/>
    <s v="GVA"/>
    <s v="GVA"/>
    <x v="98"/>
    <n v="15737192"/>
    <n v="4.0999999999999996"/>
    <n v="188829"/>
    <n v="0.7"/>
    <n v="70420"/>
    <n v="-10.8"/>
  </r>
  <r>
    <n v="2015"/>
    <x v="0"/>
    <s v="Arabie Saoudite"/>
    <s v="GIZ"/>
    <s v="GIZ"/>
    <x v="99"/>
    <n v="1693120"/>
    <n v="9"/>
    <n v="13505"/>
    <n v="13.6"/>
    <n v="2896"/>
    <n v="6"/>
  </r>
  <r>
    <n v="2015"/>
    <x v="5"/>
    <s v="Brésil"/>
    <s v="GYN"/>
    <s v="GYN"/>
    <x v="100"/>
    <n v="3329327"/>
    <n v="-1"/>
    <n v="65019"/>
    <n v="-1"/>
    <n v="8943"/>
    <s v=" "/>
  </r>
  <r>
    <n v="2015"/>
    <x v="2"/>
    <s v="Australie"/>
    <s v="OOL"/>
    <s v="OOL"/>
    <x v="101"/>
    <n v="6027789"/>
    <n v="3.5"/>
    <n v="66260"/>
    <n v="-6.5"/>
    <s v=" "/>
    <s v=" "/>
  </r>
  <r>
    <n v="2015"/>
    <x v="3"/>
    <s v="Espagne"/>
    <s v="LPA"/>
    <s v="LPA"/>
    <x v="102"/>
    <n v="10624130"/>
    <n v="3"/>
    <n v="100417"/>
    <n v="-1.8"/>
    <n v="20743"/>
    <n v="-5"/>
  </r>
  <r>
    <n v="2015"/>
    <x v="4"/>
    <s v="Mexique"/>
    <s v="GDL"/>
    <s v="GDL"/>
    <x v="103"/>
    <n v="9797475"/>
    <n v="12.2"/>
    <n v="145118"/>
    <n v="3.6"/>
    <n v="136498"/>
    <n v="-4.3"/>
  </r>
  <r>
    <n v="2015"/>
    <x v="0"/>
    <s v="Chine"/>
    <s v="CAN"/>
    <s v="CAN"/>
    <x v="104"/>
    <n v="55201915"/>
    <n v="0.8"/>
    <n v="409679"/>
    <n v="-0.6"/>
    <n v="1537759"/>
    <n v="5.8"/>
  </r>
  <r>
    <n v="2015"/>
    <x v="5"/>
    <s v="Equateur"/>
    <s v="GYE"/>
    <s v="GYE"/>
    <x v="105"/>
    <n v="3529507"/>
    <n v="-11.6"/>
    <n v="68828"/>
    <n v="-0.9"/>
    <n v="35930"/>
    <n v="28.7"/>
  </r>
  <r>
    <n v="2015"/>
    <x v="0"/>
    <s v="Chine"/>
    <s v="KWE"/>
    <s v="KWE"/>
    <x v="106"/>
    <n v="13244982"/>
    <n v="5.7"/>
    <n v="116914"/>
    <n v="3.1"/>
    <n v="87207"/>
    <n v="6.3"/>
  </r>
  <r>
    <n v="2015"/>
    <x v="0"/>
    <s v="Chine"/>
    <s v="HAK"/>
    <s v="HAK"/>
    <x v="107"/>
    <n v="16167004"/>
    <n v="16.7"/>
    <n v="121825"/>
    <n v="15.1"/>
    <n v="135945"/>
    <n v="12.2"/>
  </r>
  <r>
    <n v="2015"/>
    <x v="3"/>
    <s v="Allemagne"/>
    <s v="HAM"/>
    <s v="HAM"/>
    <x v="108"/>
    <n v="15610231"/>
    <n v="5.8"/>
    <n v="158399"/>
    <n v="2.9"/>
    <n v="31235"/>
    <n v="7.3"/>
  </r>
  <r>
    <n v="2015"/>
    <x v="0"/>
    <s v="Chine"/>
    <s v="HGH"/>
    <s v="HGH"/>
    <x v="109"/>
    <n v="28354435"/>
    <n v="11.1"/>
    <n v="232079"/>
    <n v="8.8000000000000007"/>
    <n v="424933"/>
    <n v="6.6"/>
  </r>
  <r>
    <n v="2015"/>
    <x v="0"/>
    <s v="Chine"/>
    <s v="HRB"/>
    <s v="HRB"/>
    <x v="110"/>
    <n v="14054357"/>
    <n v="14.8"/>
    <n v="108428"/>
    <n v="10.9"/>
    <n v="116104"/>
    <n v="9"/>
  </r>
  <r>
    <n v="2015"/>
    <x v="3"/>
    <s v="Finlande"/>
    <s v="HEL"/>
    <s v="EFHK"/>
    <x v="111"/>
    <n v="16417234"/>
    <n v="3"/>
    <n v="169571"/>
    <n v="3.9"/>
    <n v="179316"/>
    <n v="-5.2"/>
  </r>
  <r>
    <n v="2015"/>
    <x v="2"/>
    <s v="Australie"/>
    <s v="HBA"/>
    <s v="HBA"/>
    <x v="112"/>
    <n v="2238350"/>
    <n v="5.2"/>
    <n v="17575"/>
    <n v="-5"/>
    <s v=" "/>
    <s v=" "/>
  </r>
  <r>
    <n v="2015"/>
    <x v="0"/>
    <s v="Hong Kong"/>
    <s v="HKG"/>
    <s v="HKG"/>
    <x v="113"/>
    <n v="68488000"/>
    <n v="8.1"/>
    <n v="406020"/>
    <n v="3.9"/>
    <n v="4380000"/>
    <n v="0.1"/>
  </r>
  <r>
    <n v="2015"/>
    <x v="4"/>
    <s v="États-Unis"/>
    <s v="HNL"/>
    <s v="HNL"/>
    <x v="114"/>
    <n v="19972910"/>
    <s v=" "/>
    <n v="280732"/>
    <s v=" "/>
    <n v="414870"/>
    <s v=" "/>
  </r>
  <r>
    <n v="2015"/>
    <x v="4"/>
    <s v="États-Unis"/>
    <s v="HOU"/>
    <s v="IAH"/>
    <x v="115"/>
    <n v="43023224"/>
    <n v="4.3"/>
    <n v="507444"/>
    <n v="-0.9"/>
    <n v="429786"/>
    <n v="-6.8"/>
  </r>
  <r>
    <n v="2015"/>
    <x v="4"/>
    <s v="États-Unis"/>
    <s v="HOU"/>
    <s v="KHOU"/>
    <x v="116"/>
    <n v="12130499"/>
    <n v="1.5"/>
    <n v="200587"/>
    <n v="9.9"/>
    <n v="11778"/>
    <n v="-7.3"/>
  </r>
  <r>
    <n v="2015"/>
    <x v="1"/>
    <s v="Egypte"/>
    <s v="HRG"/>
    <s v="HRG"/>
    <x v="117"/>
    <n v="6763997"/>
    <n v="-6.4"/>
    <n v="45706"/>
    <n v="-1.4"/>
    <m/>
    <m/>
  </r>
  <r>
    <n v="2015"/>
    <x v="0"/>
    <s v="Indonésie"/>
    <s v="BDO"/>
    <s v="BDO"/>
    <x v="118"/>
    <n v="2983100"/>
    <n v="2"/>
    <n v="24397"/>
    <n v="9.1"/>
    <n v="6807"/>
    <n v="16.399999999999999"/>
  </r>
  <r>
    <n v="2015"/>
    <x v="0"/>
    <s v="Iran"/>
    <s v="IFN"/>
    <s v="IFN"/>
    <x v="119"/>
    <n v="2248229"/>
    <n v="1.5"/>
    <n v="19020"/>
    <n v="3.9"/>
    <n v="22416"/>
    <n v="-1.5"/>
  </r>
  <r>
    <n v="2015"/>
    <x v="3"/>
    <s v="Turquie"/>
    <s v="IST"/>
    <s v="KIST"/>
    <x v="120"/>
    <n v="61322729"/>
    <n v="8.1"/>
    <n v="464775"/>
    <n v="5.7"/>
    <n v="771240"/>
    <n v="2.2000000000000002"/>
  </r>
  <r>
    <n v="2015"/>
    <x v="3"/>
    <s v="Turquie"/>
    <s v="IST"/>
    <s v="SAW"/>
    <x v="121"/>
    <n v="28285578"/>
    <n v="19.7"/>
    <n v="218626"/>
    <n v="17.899999999999999"/>
    <n v="46689"/>
    <n v="9.9"/>
  </r>
  <r>
    <n v="2015"/>
    <x v="3"/>
    <s v="Turquie"/>
    <s v="IZM"/>
    <s v="ADB"/>
    <x v="122"/>
    <n v="12139788"/>
    <n v="10.4"/>
    <n v="86998"/>
    <n v="6.4"/>
    <n v="23775"/>
    <n v="0"/>
  </r>
  <r>
    <n v="2015"/>
    <x v="0"/>
    <s v="Indonésie"/>
    <s v="JKT"/>
    <s v="HLP"/>
    <x v="123"/>
    <n v="3136457"/>
    <s v=" "/>
    <n v="31343"/>
    <n v="45.7"/>
    <s v=" "/>
    <s v=" "/>
  </r>
  <r>
    <n v="2015"/>
    <x v="0"/>
    <s v="Indonésie"/>
    <s v="JKT"/>
    <s v="CGK"/>
    <x v="124"/>
    <n v="54053905"/>
    <n v="-5.5"/>
    <n v="380129"/>
    <n v="-2.8"/>
    <n v="557188"/>
    <n v="-11.6"/>
  </r>
  <r>
    <n v="2015"/>
    <x v="0"/>
    <s v="Arabie Saoudite"/>
    <s v="JED"/>
    <s v="JED"/>
    <x v="125"/>
    <n v="29043759"/>
    <n v="8.1999999999999993"/>
    <n v="206148"/>
    <n v="14.8"/>
    <n v="716610"/>
    <n v="45.2"/>
  </r>
  <r>
    <n v="2015"/>
    <x v="1"/>
    <s v="Afrique du Sud"/>
    <s v="JNB"/>
    <s v="JNB"/>
    <x v="126"/>
    <n v="20076350"/>
    <n v="4.8"/>
    <n v="222539"/>
    <n v="2.8"/>
    <n v="315164"/>
    <n v="10.1"/>
  </r>
  <r>
    <n v="2015"/>
    <x v="4"/>
    <s v="Costa Rica"/>
    <s v="SJO"/>
    <s v="SJO"/>
    <x v="127"/>
    <n v="3720099"/>
    <n v="5.0999999999999996"/>
    <n v="75805"/>
    <n v="3.5"/>
    <n v="72608"/>
    <n v="-5"/>
  </r>
  <r>
    <n v="2015"/>
    <x v="0"/>
    <s v="Indonésie"/>
    <s v="TRK"/>
    <s v="TRK"/>
    <x v="128"/>
    <n v="900523"/>
    <n v="-14.3"/>
    <n v="12652"/>
    <n v="-4.9000000000000004"/>
    <n v="6126"/>
    <n v="-55"/>
  </r>
  <r>
    <n v="2015"/>
    <x v="4"/>
    <s v="États-Unis"/>
    <s v="MKC"/>
    <s v="MCI"/>
    <x v="129"/>
    <n v="10472458"/>
    <n v="3"/>
    <n v="119061"/>
    <n v="-5.9"/>
    <n v="94911"/>
    <n v="11.7"/>
  </r>
  <r>
    <n v="2015"/>
    <x v="0"/>
    <s v="Inde"/>
    <s v="BLR"/>
    <s v="BLR"/>
    <x v="130"/>
    <n v="18111096"/>
    <n v="25.2"/>
    <n v="146734"/>
    <n v="12.9"/>
    <n v="287146"/>
    <n v="10.3"/>
  </r>
  <r>
    <n v="2015"/>
    <x v="1"/>
    <s v="Soudan"/>
    <s v="KRT"/>
    <s v="KRT"/>
    <x v="131"/>
    <n v="2795913"/>
    <n v="0"/>
    <s v=" "/>
    <s v=" "/>
    <n v="28661"/>
    <s v=" "/>
  </r>
  <r>
    <n v="2015"/>
    <x v="0"/>
    <s v="Iran"/>
    <s v="KIH"/>
    <s v="KIH"/>
    <x v="132"/>
    <n v="2740076"/>
    <n v="1.5"/>
    <n v="23758"/>
    <n v="3.3"/>
    <n v="28922"/>
    <n v="-0.1"/>
  </r>
  <r>
    <n v="2015"/>
    <x v="0"/>
    <s v="Inde"/>
    <s v="CCU"/>
    <s v="CCU"/>
    <x v="133"/>
    <n v="12056258"/>
    <n v="12.5"/>
    <n v="100544"/>
    <n v="4.4000000000000004"/>
    <n v="136941"/>
    <n v="0.5"/>
  </r>
  <r>
    <n v="2015"/>
    <x v="0"/>
    <s v="Malaisie"/>
    <s v="KUL"/>
    <s v="KUL"/>
    <x v="134"/>
    <n v="48938424"/>
    <s v=" "/>
    <n v="354519"/>
    <n v="4.4000000000000004"/>
    <n v="761498"/>
    <n v="-3.3"/>
  </r>
  <r>
    <n v="2015"/>
    <x v="0"/>
    <s v="Indonésie"/>
    <s v="KNO"/>
    <s v="KNO"/>
    <x v="135"/>
    <n v="8006757"/>
    <n v="-0.6"/>
    <n v="63608"/>
    <n v="-0.5"/>
    <n v="41998"/>
    <n v="-1.2"/>
  </r>
  <r>
    <n v="2015"/>
    <x v="0"/>
    <s v="Chine"/>
    <s v="KMG"/>
    <s v="KMG"/>
    <x v="136"/>
    <n v="37523098"/>
    <n v="16.399999999999999"/>
    <n v="300406"/>
    <n v="11"/>
    <n v="355423"/>
    <n v="12.2"/>
  </r>
  <r>
    <n v="2015"/>
    <x v="0"/>
    <s v="Koweït"/>
    <s v="KWI"/>
    <s v="KWI"/>
    <x v="137"/>
    <n v="11269029"/>
    <n v="8.6"/>
    <n v="102162"/>
    <n v="11.1"/>
    <n v="186847"/>
    <n v="-1.4"/>
  </r>
  <r>
    <n v="2015"/>
    <x v="1"/>
    <s v="Nigéria"/>
    <s v="LOS"/>
    <s v="LOS"/>
    <x v="138"/>
    <n v="6887995"/>
    <n v="-8.1"/>
    <n v="101192"/>
    <n v="-8"/>
    <n v="169878"/>
    <n v="6.2"/>
  </r>
  <r>
    <n v="2015"/>
    <x v="4"/>
    <s v="États-Unis"/>
    <s v="LAS"/>
    <s v="KLAS"/>
    <x v="139"/>
    <n v="45389079"/>
    <n v="5.8"/>
    <n v="530330"/>
    <n v="1.5"/>
    <n v="98978"/>
    <n v="0.3"/>
  </r>
  <r>
    <n v="2015"/>
    <x v="2"/>
    <s v="Australie"/>
    <s v="LST"/>
    <s v="LST"/>
    <x v="140"/>
    <n v="1284780"/>
    <n v="0"/>
    <n v="14373"/>
    <n v="-1.8"/>
    <s v=" "/>
    <s v=" "/>
  </r>
  <r>
    <n v="2015"/>
    <x v="5"/>
    <s v="Pérou"/>
    <s v="LIM"/>
    <s v="LIM"/>
    <x v="141"/>
    <n v="17112536"/>
    <n v="9.1999999999999993"/>
    <n v="166388"/>
    <n v="7.3"/>
    <n v="300686"/>
    <n v="-0.6"/>
  </r>
  <r>
    <n v="2015"/>
    <x v="3"/>
    <s v="Portugal"/>
    <s v="LIS"/>
    <s v="LIS"/>
    <x v="142"/>
    <n v="20090417"/>
    <n v="10.7"/>
    <n v="166498"/>
    <n v="6.1"/>
    <n v="100852"/>
    <n v="-2.2000000000000002"/>
  </r>
  <r>
    <n v="2015"/>
    <x v="0"/>
    <s v="Indonésie"/>
    <s v="LOP"/>
    <s v="LOP"/>
    <x v="143"/>
    <n v="2410997"/>
    <s v=" "/>
    <n v="25224"/>
    <s v=" "/>
    <n v="7833"/>
    <n v="0"/>
  </r>
  <r>
    <n v="2015"/>
    <x v="3"/>
    <s v="Royaume-Uni"/>
    <s v="LON"/>
    <s v="LGW"/>
    <x v="144"/>
    <n v="40269087"/>
    <n v="5.7"/>
    <n v="267757"/>
    <n v="3"/>
    <n v="78893"/>
    <n v="-15.9"/>
  </r>
  <r>
    <n v="2015"/>
    <x v="3"/>
    <s v="Royaume-Uni"/>
    <s v="LON"/>
    <s v="LHR"/>
    <x v="145"/>
    <n v="74985748"/>
    <n v="2.2000000000000002"/>
    <n v="474066"/>
    <n v="0.3"/>
    <n v="1591526"/>
    <n v="0.2"/>
  </r>
  <r>
    <n v="2015"/>
    <x v="3"/>
    <s v="Royaume-Uni"/>
    <s v="LTN"/>
    <s v="LTN"/>
    <x v="146"/>
    <n v="12288324"/>
    <n v="16.899999999999999"/>
    <n v="116412"/>
    <n v="12"/>
    <n v="28041"/>
    <n v="2"/>
  </r>
  <r>
    <n v="2015"/>
    <x v="3"/>
    <s v="Royaume-Uni"/>
    <s v="LON"/>
    <s v="STN"/>
    <x v="147"/>
    <n v="22519178"/>
    <n v="12.9"/>
    <n v="168586"/>
    <n v="8.6"/>
    <n v="227111"/>
    <n v="0.6"/>
  </r>
  <r>
    <n v="2015"/>
    <x v="4"/>
    <s v="États-Unis"/>
    <s v="LAX"/>
    <s v="KLAX"/>
    <x v="148"/>
    <n v="74936256"/>
    <n v="6"/>
    <n v="653540"/>
    <n v="3"/>
    <n v="2132486"/>
    <n v="6.6"/>
  </r>
  <r>
    <n v="2015"/>
    <x v="4"/>
    <s v="Mexique"/>
    <s v="SJD"/>
    <s v="SJD"/>
    <x v="149"/>
    <n v="3653059"/>
    <n v="11.2"/>
    <n v="39090"/>
    <n v="7.6"/>
    <n v="1709"/>
    <s v=" "/>
  </r>
  <r>
    <n v="2015"/>
    <x v="2"/>
    <s v="Australie"/>
    <s v="MKY"/>
    <s v="MKY"/>
    <x v="150"/>
    <n v="868932"/>
    <n v="-10.7"/>
    <n v="12578"/>
    <n v="-8.4"/>
    <s v=" "/>
    <s v=" "/>
  </r>
  <r>
    <n v="2015"/>
    <x v="0"/>
    <s v="Arabie Saoudite"/>
    <s v="MED"/>
    <s v="MED"/>
    <x v="151"/>
    <n v="5521121"/>
    <n v="-2.9"/>
    <n v="46621"/>
    <n v="-4.0999999999999996"/>
    <n v="10728"/>
    <n v="14.2"/>
  </r>
  <r>
    <n v="2015"/>
    <x v="3"/>
    <s v="Espagne"/>
    <s v="MAD"/>
    <s v="LEMD"/>
    <x v="152"/>
    <n v="46818362"/>
    <n v="11.9"/>
    <n v="366605"/>
    <n v="7"/>
    <n v="405609"/>
    <n v="3.7"/>
  </r>
  <r>
    <n v="2015"/>
    <x v="0"/>
    <s v="Indonésie"/>
    <s v="UPG"/>
    <s v="UPG"/>
    <x v="153"/>
    <n v="8538901"/>
    <s v=" "/>
    <n v="83336"/>
    <s v=" "/>
    <n v="53743"/>
    <s v=" "/>
  </r>
  <r>
    <n v="2015"/>
    <x v="3"/>
    <s v="Espagne"/>
    <s v="AGP"/>
    <s v="AGP"/>
    <x v="154"/>
    <n v="14387411"/>
    <n v="4.8"/>
    <n v="108897"/>
    <n v="0.6"/>
    <n v="2600"/>
    <n v="-1.4"/>
  </r>
  <r>
    <n v="2015"/>
    <x v="5"/>
    <s v="Brésil"/>
    <s v="MAO"/>
    <s v="MAO"/>
    <x v="155"/>
    <n v="3409725"/>
    <n v="1.5"/>
    <n v="48433"/>
    <n v="-11.7"/>
    <n v="112331"/>
    <s v=" "/>
  </r>
  <r>
    <n v="2015"/>
    <x v="3"/>
    <s v="Royaume-Uni"/>
    <s v="MAN"/>
    <s v="MAN"/>
    <x v="156"/>
    <n v="23136047"/>
    <n v="5.2"/>
    <n v="173091"/>
    <n v="1.6"/>
    <n v="103786"/>
    <n v="10.5"/>
  </r>
  <r>
    <n v="2015"/>
    <x v="0"/>
    <s v="Philippines"/>
    <s v="MNL"/>
    <s v="MNL"/>
    <x v="157"/>
    <n v="36583459"/>
    <n v="7.3"/>
    <n v="280925"/>
    <n v="5.5"/>
    <n v="575967"/>
    <n v="10.7"/>
  </r>
  <r>
    <n v="2015"/>
    <x v="1"/>
    <s v="Maroc"/>
    <s v="RAK"/>
    <s v="RAK"/>
    <x v="158"/>
    <n v="4002680"/>
    <n v="-1.5"/>
    <n v="34881"/>
    <n v="-3.6"/>
    <n v="465"/>
    <n v="-28"/>
  </r>
  <r>
    <n v="2015"/>
    <x v="0"/>
    <s v="Iran"/>
    <s v="MHD"/>
    <s v="MHD"/>
    <x v="159"/>
    <n v="8545598"/>
    <n v="5.9"/>
    <n v="59458"/>
    <n v="6.8"/>
    <n v="81285"/>
    <n v="4"/>
  </r>
  <r>
    <n v="2015"/>
    <x v="1"/>
    <s v="Ile Maurice"/>
    <s v="MRU"/>
    <s v="MRU"/>
    <x v="160"/>
    <n v="3100000"/>
    <n v="6.3"/>
    <s v=" "/>
    <m/>
    <m/>
    <m/>
  </r>
  <r>
    <n v="2015"/>
    <x v="5"/>
    <s v="Colombie"/>
    <s v="MDE"/>
    <s v="MDE"/>
    <x v="161"/>
    <n v="6903820"/>
    <n v="5.6"/>
    <n v="77375"/>
    <n v="3.8"/>
    <n v="118583"/>
    <n v="1.5"/>
  </r>
  <r>
    <n v="2015"/>
    <x v="2"/>
    <s v="Australie"/>
    <s v="MEL"/>
    <s v="MEL"/>
    <x v="162"/>
    <n v="32789991"/>
    <n v="4.5"/>
    <n v="232450"/>
    <n v="2.1"/>
    <s v=" "/>
    <s v=" "/>
  </r>
  <r>
    <n v="2015"/>
    <x v="4"/>
    <s v="Mexique"/>
    <s v="MEX"/>
    <s v="MEX"/>
    <x v="163"/>
    <n v="38433288"/>
    <n v="12.2"/>
    <n v="426761"/>
    <n v="4.0999999999999996"/>
    <n v="451011"/>
    <n v="12.1"/>
  </r>
  <r>
    <n v="2015"/>
    <x v="4"/>
    <s v="États-Unis"/>
    <s v="MIA"/>
    <s v="MIA"/>
    <x v="164"/>
    <n v="44350247"/>
    <n v="8.3000000000000007"/>
    <n v="409324"/>
    <n v="2.6"/>
    <n v="2210777"/>
    <n v="0.3"/>
  </r>
  <r>
    <n v="2015"/>
    <x v="3"/>
    <s v="Italie"/>
    <s v="MIL"/>
    <s v="MXP"/>
    <x v="165"/>
    <n v="18572382"/>
    <n v="-1.4"/>
    <n v="160484"/>
    <n v="-3.6"/>
    <n v="511191"/>
    <n v="8.8000000000000007"/>
  </r>
  <r>
    <n v="2015"/>
    <x v="0"/>
    <s v="Indonésie"/>
    <s v="PDG"/>
    <s v="PDG"/>
    <x v="166"/>
    <n v="3170857"/>
    <n v="13.7"/>
    <n v="21955"/>
    <n v="17.8"/>
    <n v="9581"/>
    <n v="-17.399999999999999"/>
  </r>
  <r>
    <n v="2015"/>
    <x v="4"/>
    <s v="États-Unis"/>
    <s v="MSP"/>
    <s v="MSP"/>
    <x v="167"/>
    <n v="36582854"/>
    <n v="4"/>
    <n v="404612"/>
    <n v="-1.9"/>
    <n v="205979"/>
    <n v="1.4"/>
  </r>
  <r>
    <n v="2015"/>
    <x v="4"/>
    <s v="Jamaïque"/>
    <s v="MBJ"/>
    <s v="MBJ"/>
    <x v="168"/>
    <n v="3787271"/>
    <n v="4.7"/>
    <n v="41881"/>
    <n v="4.0999999999999996"/>
    <n v="7327"/>
    <n v="17.100000000000001"/>
  </r>
  <r>
    <n v="2015"/>
    <x v="4"/>
    <s v="Mexique"/>
    <s v="MTY"/>
    <s v="MTY"/>
    <x v="169"/>
    <n v="8522177"/>
    <n v="19.100000000000001"/>
    <n v="114428"/>
    <n v="11.7"/>
    <n v="48511"/>
    <n v="8.1999999999999993"/>
  </r>
  <r>
    <n v="2015"/>
    <x v="4"/>
    <s v="Canada"/>
    <s v="YMQ"/>
    <s v="YUL"/>
    <x v="170"/>
    <n v="15513000"/>
    <n v="4.5"/>
    <n v="218820"/>
    <n v="0.2"/>
    <s v=" "/>
    <s v=" "/>
  </r>
  <r>
    <n v="2015"/>
    <x v="0"/>
    <s v="Russie"/>
    <s v="MOW"/>
    <s v="DME"/>
    <x v="171"/>
    <n v="30504515"/>
    <n v="-7.9"/>
    <n v="253084"/>
    <n v="-8.9"/>
    <n v="152382"/>
    <n v="-18.600000000000001"/>
  </r>
  <r>
    <n v="2015"/>
    <x v="0"/>
    <s v="Russie"/>
    <s v="MOW"/>
    <s v="SVO"/>
    <x v="172"/>
    <n v="31612402"/>
    <n v="0.1"/>
    <n v="265040"/>
    <n v="3.7"/>
    <n v="162943"/>
    <n v="-25.2"/>
  </r>
  <r>
    <n v="2015"/>
    <x v="0"/>
    <s v="Russie"/>
    <s v="MOW"/>
    <s v="VKO"/>
    <x v="173"/>
    <n v="15697331"/>
    <n v="24.6"/>
    <n v="164328"/>
    <n v="5.3"/>
    <n v="40262"/>
    <n v="-8.3000000000000007"/>
  </r>
  <r>
    <n v="2015"/>
    <x v="0"/>
    <s v="Inde"/>
    <s v="BOM"/>
    <s v="BOM"/>
    <x v="174"/>
    <n v="40637377"/>
    <n v="16.100000000000001"/>
    <n v="289163"/>
    <n v="8.6"/>
    <n v="698447"/>
    <n v="7.8"/>
  </r>
  <r>
    <n v="2015"/>
    <x v="3"/>
    <s v="Allemagne"/>
    <s v="MUC"/>
    <s v="MUC"/>
    <x v="175"/>
    <n v="40981522"/>
    <n v="3.2"/>
    <n v="379911"/>
    <n v="0.9"/>
    <n v="336162"/>
    <n v="8.6999999999999993"/>
  </r>
  <r>
    <n v="2015"/>
    <x v="0"/>
    <s v="Oman"/>
    <s v="MCT"/>
    <s v="MCT"/>
    <x v="176"/>
    <n v="10315358"/>
    <n v="18.3"/>
    <n v="94878"/>
    <n v="14.9"/>
    <n v="134565"/>
    <n v="10.1"/>
  </r>
  <r>
    <n v="2015"/>
    <x v="2"/>
    <s v="Fidji"/>
    <s v="NAN"/>
    <s v="NAN"/>
    <x v="177"/>
    <n v="2210790"/>
    <n v="5.7"/>
    <n v="68881"/>
    <n v="-4.9000000000000004"/>
    <s v=" "/>
    <s v=" "/>
  </r>
  <r>
    <n v="2015"/>
    <x v="1"/>
    <s v="Kenya"/>
    <s v="NBO"/>
    <s v="NBO"/>
    <x v="178"/>
    <n v="6480425"/>
    <n v="1.5"/>
    <n v="100260"/>
    <n v="0.5"/>
    <n v="243872"/>
    <n v="-5.9"/>
  </r>
  <r>
    <n v="2015"/>
    <x v="0"/>
    <s v="Chine"/>
    <s v="NKG"/>
    <s v="NKG"/>
    <x v="179"/>
    <n v="19163768"/>
    <n v="17.7"/>
    <n v="166858"/>
    <n v="15.7"/>
    <n v="326027"/>
    <n v="7.1"/>
  </r>
  <r>
    <n v="2015"/>
    <x v="4"/>
    <s v="États-Unis"/>
    <s v="BNA"/>
    <s v="BNA"/>
    <x v="180"/>
    <n v="11678633"/>
    <n v="5.8"/>
    <n v="184421"/>
    <n v="4.5999999999999996"/>
    <n v="37297"/>
    <n v="6.6"/>
  </r>
  <r>
    <n v="2015"/>
    <x v="4"/>
    <s v="Bahamas"/>
    <s v="NAS"/>
    <s v="NAS"/>
    <x v="181"/>
    <n v="3253796"/>
    <m/>
    <n v="136948"/>
    <m/>
    <m/>
    <m/>
  </r>
  <r>
    <n v="2015"/>
    <x v="4"/>
    <s v="États-Unis"/>
    <s v="MSY"/>
    <s v="MSY"/>
    <x v="182"/>
    <n v="10673301"/>
    <n v="7.3"/>
    <n v="119668"/>
    <n v="-8.4"/>
    <n v="40191"/>
    <n v="0.2"/>
  </r>
  <r>
    <n v="2015"/>
    <x v="4"/>
    <s v="États-Unis"/>
    <s v="NYC"/>
    <s v="JFK"/>
    <x v="183"/>
    <n v="56827154"/>
    <n v="6.8"/>
    <n v="438897"/>
    <n v="11.3"/>
    <n v="1286484"/>
    <n v="-0.8"/>
  </r>
  <r>
    <n v="2015"/>
    <x v="4"/>
    <s v="États-Unis"/>
    <s v="NYC"/>
    <s v="LGA"/>
    <x v="184"/>
    <n v="28437668"/>
    <n v="5.4"/>
    <n v="360274"/>
    <n v="-0.3"/>
    <n v="8119"/>
    <n v="2.2999999999999998"/>
  </r>
  <r>
    <n v="2015"/>
    <x v="4"/>
    <s v="États-Unis"/>
    <s v="NYC"/>
    <s v="EWR"/>
    <x v="185"/>
    <n v="37494704"/>
    <n v="5.3"/>
    <n v="415534"/>
    <n v="4.5999999999999996"/>
    <n v="683761"/>
    <n v="7.2"/>
  </r>
  <r>
    <n v="2015"/>
    <x v="2"/>
    <s v="Australie"/>
    <s v="NTL"/>
    <s v="NTL"/>
    <x v="186"/>
    <n v="1152361"/>
    <n v="-1.1000000000000001"/>
    <n v="15755"/>
    <n v="1.1000000000000001"/>
    <s v=" "/>
    <s v=" "/>
  </r>
  <r>
    <n v="2015"/>
    <x v="3"/>
    <s v="France"/>
    <s v="NCE"/>
    <s v="NCE"/>
    <x v="187"/>
    <n v="12016730"/>
    <n v="3.1"/>
    <n v="169934"/>
    <n v="0"/>
    <n v="15403"/>
    <n v="-7.7"/>
  </r>
  <r>
    <n v="2015"/>
    <x v="0"/>
    <s v="Vietnam"/>
    <s v="HAN"/>
    <s v="HAN"/>
    <x v="188"/>
    <n v="17213715"/>
    <n v="21.3"/>
    <s v=" "/>
    <s v=" "/>
    <s v=" "/>
    <s v=" "/>
  </r>
  <r>
    <n v="2015"/>
    <x v="4"/>
    <s v="États-Unis"/>
    <s v="OAK"/>
    <s v="OAK"/>
    <x v="189"/>
    <n v="11205063"/>
    <n v="8.4"/>
    <n v="215750"/>
    <n v="5.9"/>
    <n v="536765"/>
    <n v="6.6"/>
  </r>
  <r>
    <n v="2015"/>
    <x v="0"/>
    <s v="Japon"/>
    <s v="OKA"/>
    <s v="OKA"/>
    <x v="190"/>
    <n v="18139975"/>
    <n v="3.6"/>
    <n v="155016"/>
    <n v="0.3"/>
    <n v="414510"/>
    <n v="-1.1000000000000001"/>
  </r>
  <r>
    <n v="2015"/>
    <x v="1"/>
    <s v="Algérie"/>
    <s v="ORN"/>
    <s v="ORN"/>
    <x v="191"/>
    <n v="1564950"/>
    <n v="0"/>
    <n v="19273"/>
    <m/>
    <n v="843"/>
    <m/>
  </r>
  <r>
    <n v="2015"/>
    <x v="0"/>
    <s v="Indonésie"/>
    <s v="SNA"/>
    <s v="SNA"/>
    <x v="192"/>
    <n v="10180258"/>
    <n v="8.5"/>
    <n v="260689"/>
    <n v="-3.2"/>
    <n v="16527"/>
    <n v="6.7"/>
  </r>
  <r>
    <n v="2015"/>
    <x v="4"/>
    <s v="États-Unis"/>
    <s v="ORL"/>
    <s v="MCO"/>
    <x v="193"/>
    <n v="38809337"/>
    <n v="8.6999999999999993"/>
    <n v="307650"/>
    <n v="6.1"/>
    <n v="170473"/>
    <n v="8.6999999999999993"/>
  </r>
  <r>
    <n v="2015"/>
    <x v="0"/>
    <s v="Japon"/>
    <s v="OSA"/>
    <s v="ITM"/>
    <x v="194"/>
    <n v="14541634"/>
    <n v="0.1"/>
    <n v="139434"/>
    <n v="0.3"/>
    <n v="140686"/>
    <n v="-1.8"/>
  </r>
  <r>
    <n v="2015"/>
    <x v="0"/>
    <s v="Japon"/>
    <s v="OSA"/>
    <s v="KIX"/>
    <x v="195"/>
    <n v="23193180"/>
    <n v="19.899999999999999"/>
    <n v="163517"/>
    <n v="15.5"/>
    <n v="745688"/>
    <n v="0"/>
  </r>
  <r>
    <n v="2015"/>
    <x v="3"/>
    <s v="Norvège"/>
    <s v="OSL"/>
    <s v="KOSL"/>
    <x v="196"/>
    <n v="24560197"/>
    <n v="1.7"/>
    <n v="235176"/>
    <n v="-2.5"/>
    <n v="126645"/>
    <n v="6"/>
  </r>
  <r>
    <n v="2015"/>
    <x v="3"/>
    <s v="Espagne"/>
    <s v="PMI"/>
    <s v="KPMI"/>
    <x v="197"/>
    <n v="23740135"/>
    <n v="2.7"/>
    <n v="178253"/>
    <n v="3.3"/>
    <n v="12841"/>
    <n v="-2"/>
  </r>
  <r>
    <n v="2015"/>
    <x v="4"/>
    <s v="Panama"/>
    <s v="PTY"/>
    <s v="PTY"/>
    <x v="198"/>
    <n v="8913501"/>
    <n v="4.4000000000000004"/>
    <s v=" "/>
    <s v=" "/>
    <s v=" "/>
    <s v=" "/>
  </r>
  <r>
    <n v="2015"/>
    <x v="2"/>
    <s v="Polynésie"/>
    <s v="PPT"/>
    <s v="PPT"/>
    <x v="199"/>
    <n v="1195105"/>
    <n v="2"/>
    <n v="36584"/>
    <n v="9.5"/>
    <n v="13253"/>
    <n v="1.4"/>
  </r>
  <r>
    <n v="2015"/>
    <x v="3"/>
    <s v="France"/>
    <s v="PAR"/>
    <s v="CDG"/>
    <x v="200"/>
    <n v="65766986"/>
    <n v="3.1"/>
    <n v="475810"/>
    <n v="0.9"/>
    <n v="2090795"/>
    <n v="0.7"/>
  </r>
  <r>
    <n v="2015"/>
    <x v="3"/>
    <s v="France"/>
    <s v="PAR"/>
    <s v="ORY"/>
    <x v="201"/>
    <n v="29664993"/>
    <n v="2.8"/>
    <n v="234152"/>
    <n v="1.4"/>
    <n v="126020"/>
    <n v="9.4"/>
  </r>
  <r>
    <n v="2015"/>
    <x v="0"/>
    <s v="Indonésie"/>
    <s v="AMQ"/>
    <s v="AMQ"/>
    <x v="202"/>
    <n v="1157127"/>
    <m/>
    <n v="15856"/>
    <s v=" "/>
    <n v="4895"/>
    <m/>
  </r>
  <r>
    <n v="2015"/>
    <x v="2"/>
    <s v="Australie"/>
    <s v="PER"/>
    <s v="PER"/>
    <x v="203"/>
    <n v="12594031"/>
    <n v="-2.2999999999999998"/>
    <n v="95421"/>
    <n v="-3.6"/>
    <s v=" "/>
    <s v=" "/>
  </r>
  <r>
    <n v="2015"/>
    <x v="4"/>
    <s v="États-Unis"/>
    <s v="PHL"/>
    <s v="PHL"/>
    <x v="204"/>
    <n v="31444403"/>
    <n v="2.2999999999999998"/>
    <n v="410894"/>
    <n v="-1.9"/>
    <n v="387953"/>
    <n v="-1.2"/>
  </r>
  <r>
    <n v="2015"/>
    <x v="4"/>
    <s v="États-Unis"/>
    <s v="PHX"/>
    <s v="KPHX"/>
    <x v="205"/>
    <n v="44025393"/>
    <n v="4.5"/>
    <n v="439035"/>
    <n v="2"/>
    <n v="283736"/>
    <n v="0"/>
  </r>
  <r>
    <n v="2015"/>
    <x v="0"/>
    <s v="Thaïlande"/>
    <s v="HKT"/>
    <s v="HKT"/>
    <x v="206"/>
    <n v="12858999"/>
    <n v="12.8"/>
    <n v="84755"/>
    <n v="11.6"/>
    <n v="37972"/>
    <n v="-5.9"/>
  </r>
  <r>
    <n v="2015"/>
    <x v="4"/>
    <s v="États-Unis"/>
    <s v="PIT"/>
    <s v="PIT"/>
    <x v="207"/>
    <n v="8128187"/>
    <n v="1.6"/>
    <n v="135391"/>
    <n v="5.9"/>
    <n v="77514"/>
    <n v="2.4"/>
  </r>
  <r>
    <n v="2015"/>
    <x v="3"/>
    <s v="France"/>
    <s v="PTP"/>
    <s v="PTP"/>
    <x v="208"/>
    <n v="2089763"/>
    <n v="3"/>
    <n v="40516"/>
    <n v="1.9"/>
    <n v="13372"/>
    <n v="-6.5"/>
  </r>
  <r>
    <n v="2015"/>
    <x v="1"/>
    <s v="Afrique du Sud"/>
    <s v="PLZ"/>
    <s v="PLZ"/>
    <x v="209"/>
    <n v="1581073"/>
    <n v="23.1"/>
    <n v="66892"/>
    <n v="8"/>
    <n v="7500"/>
    <n v="15.9"/>
  </r>
  <r>
    <n v="2015"/>
    <x v="0"/>
    <s v="Papouasie-Nouvelle-Guinée"/>
    <s v="POM"/>
    <s v="POM"/>
    <x v="210"/>
    <n v="1770000"/>
    <n v="3.9"/>
    <s v=" "/>
    <s v=" "/>
    <s v=" "/>
    <s v=" "/>
  </r>
  <r>
    <n v="2015"/>
    <x v="4"/>
    <s v="Trinidad et Tobago"/>
    <s v="POS"/>
    <s v="POS"/>
    <x v="211"/>
    <n v="3250101"/>
    <n v="9.8000000000000007"/>
    <n v="65991"/>
    <n v="0"/>
    <n v="46209"/>
    <n v="2.9"/>
  </r>
  <r>
    <n v="2015"/>
    <x v="4"/>
    <s v="États-Unis"/>
    <s v="PDX"/>
    <s v="PDX"/>
    <x v="212"/>
    <n v="16850952"/>
    <n v="5.9"/>
    <n v="218021"/>
    <n v="0.8"/>
    <n v="216187"/>
    <n v="4"/>
  </r>
  <r>
    <n v="2015"/>
    <x v="5"/>
    <s v="Brésil"/>
    <s v="POA"/>
    <s v="POA"/>
    <x v="213"/>
    <n v="8357620"/>
    <n v="-1.1000000000000001"/>
    <n v="88279"/>
    <n v="-5"/>
    <n v="25084"/>
    <s v=" "/>
  </r>
  <r>
    <n v="2015"/>
    <x v="3"/>
    <s v="République tchèque"/>
    <s v="PRG"/>
    <s v="PRG"/>
    <x v="214"/>
    <n v="12030762"/>
    <n v="8"/>
    <n v="128018"/>
    <n v="2.1"/>
    <n v="49651"/>
    <n v="-3.5"/>
  </r>
  <r>
    <n v="2015"/>
    <x v="4"/>
    <s v="Mexique"/>
    <s v="PVR"/>
    <s v="PVR"/>
    <x v="215"/>
    <n v="3578652"/>
    <n v="14.9"/>
    <n v="47096"/>
    <n v="6"/>
    <n v="1959"/>
    <n v="11.9"/>
  </r>
  <r>
    <n v="2015"/>
    <x v="4"/>
    <s v="République dominicaine"/>
    <s v="PUJ"/>
    <s v="PUJ"/>
    <x v="216"/>
    <n v="6386042"/>
    <n v="13.2"/>
    <n v="43109"/>
    <n v="7.7"/>
    <s v=" "/>
    <s v=" "/>
  </r>
  <r>
    <n v="2015"/>
    <x v="0"/>
    <s v="Corée du Sud"/>
    <s v="PUS"/>
    <s v="PUS"/>
    <x v="217"/>
    <n v="12382150"/>
    <n v="19.3"/>
    <n v="87709"/>
    <n v="11.5"/>
    <n v="146694"/>
    <n v="19"/>
  </r>
  <r>
    <n v="2015"/>
    <x v="0"/>
    <s v="Chine"/>
    <s v="TAO"/>
    <s v="TAO"/>
    <x v="218"/>
    <n v="18202085"/>
    <n v="10.9"/>
    <n v="155483"/>
    <n v="9.1"/>
    <n v="208064"/>
    <n v="1.8"/>
  </r>
  <r>
    <n v="2015"/>
    <x v="2"/>
    <s v="Nouvelle-Zélande"/>
    <s v="ZQN"/>
    <s v="ZQN"/>
    <x v="219"/>
    <n v="1509408"/>
    <n v="14.3"/>
    <n v="12796"/>
    <n v="9.1"/>
    <s v=" "/>
    <s v=" "/>
  </r>
  <r>
    <n v="2015"/>
    <x v="5"/>
    <s v="Equateur"/>
    <s v="UIO"/>
    <s v="UIO"/>
    <x v="220"/>
    <n v="5453978"/>
    <n v="-4.3"/>
    <n v="93619"/>
    <n v="14.3"/>
    <n v="188357"/>
    <n v="-0.1"/>
  </r>
  <r>
    <n v="2015"/>
    <x v="4"/>
    <s v="États-Unis"/>
    <s v="RDU"/>
    <s v="RDU"/>
    <x v="221"/>
    <n v="9943259"/>
    <n v="5.0999999999999996"/>
    <n v="181128"/>
    <n v="-1.3"/>
    <n v="76094"/>
    <n v="-0.1"/>
  </r>
  <r>
    <n v="2015"/>
    <x v="5"/>
    <s v="Brésil"/>
    <s v="REC"/>
    <s v="REC"/>
    <x v="222"/>
    <n v="6911408"/>
    <n v="-3.4"/>
    <n v="72080"/>
    <n v="-4.4000000000000004"/>
    <n v="39170"/>
    <s v=" "/>
  </r>
  <r>
    <n v="2015"/>
    <x v="5"/>
    <s v="Brésil"/>
    <s v="RIO"/>
    <s v="GIG"/>
    <x v="223"/>
    <n v="16940668"/>
    <n v="-1.9"/>
    <n v="142245"/>
    <n v="1.3"/>
    <n v="112795"/>
    <n v="-4.5"/>
  </r>
  <r>
    <n v="2015"/>
    <x v="5"/>
    <s v="Brésil"/>
    <s v="RIO"/>
    <s v="SDU"/>
    <x v="224"/>
    <n v="9619323"/>
    <n v="-1.3"/>
    <n v="120538"/>
    <n v="-4.2"/>
    <n v="2193"/>
    <s v=" "/>
  </r>
  <r>
    <n v="2015"/>
    <x v="0"/>
    <s v="Arabie Saoudite"/>
    <s v="RUH"/>
    <s v="RUH"/>
    <x v="225"/>
    <n v="22710691"/>
    <n v="10.7"/>
    <n v="172754"/>
    <n v="5.7"/>
    <n v="322985"/>
    <n v="-12.9"/>
  </r>
  <r>
    <n v="2015"/>
    <x v="2"/>
    <s v="Australie"/>
    <s v="ROK"/>
    <s v="ROK"/>
    <x v="226"/>
    <n v="614465"/>
    <n v="-5.4"/>
    <n v="11139"/>
    <n v="-10.9"/>
    <s v=" "/>
    <s v=" "/>
  </r>
  <r>
    <n v="2015"/>
    <x v="3"/>
    <s v="Italie"/>
    <s v="ROM"/>
    <s v="FCO"/>
    <x v="227"/>
    <n v="40422156"/>
    <n v="5"/>
    <n v="315217"/>
    <n v="2.2999999999999998"/>
    <n v="145017"/>
    <n v="1.3"/>
  </r>
  <r>
    <n v="2015"/>
    <x v="4"/>
    <s v="États-Unis"/>
    <s v="SAC"/>
    <s v="SMF"/>
    <x v="228"/>
    <n v="9608737"/>
    <n v="7.1"/>
    <s v=" "/>
    <s v=" "/>
    <n v="64064"/>
    <n v="0.8"/>
  </r>
  <r>
    <n v="2015"/>
    <x v="4"/>
    <s v="États-Unis"/>
    <s v="SLC"/>
    <s v="SLC"/>
    <x v="229"/>
    <n v="22152498"/>
    <n v="4.8"/>
    <n v="311857"/>
    <n v="-4"/>
    <n v="170684"/>
    <n v="5.5"/>
  </r>
  <r>
    <n v="2015"/>
    <x v="5"/>
    <s v="Brésil"/>
    <s v="SSA"/>
    <s v="SSA"/>
    <x v="230"/>
    <n v="9385173"/>
    <n v="5.8"/>
    <n v="97139"/>
    <n v="-9.4"/>
    <n v="19801"/>
    <s v=" "/>
  </r>
  <r>
    <n v="2015"/>
    <x v="0"/>
    <s v="Indonésie"/>
    <s v="MDC"/>
    <s v="MDC"/>
    <x v="231"/>
    <n v="2759762"/>
    <s v=" "/>
    <n v="19198"/>
    <s v=" "/>
    <n v="13297"/>
    <n v="0"/>
  </r>
  <r>
    <n v="2015"/>
    <x v="4"/>
    <s v="États-Unis"/>
    <s v="SAT"/>
    <s v="SAT"/>
    <x v="232"/>
    <n v="8507459"/>
    <n v="1.6"/>
    <n v="162935"/>
    <n v="-2.7"/>
    <n v="105546"/>
    <n v="-0.3"/>
  </r>
  <r>
    <n v="2015"/>
    <x v="4"/>
    <s v="États-Unis"/>
    <s v="SAN"/>
    <s v="SAN"/>
    <x v="233"/>
    <n v="20081258"/>
    <n v="7.1"/>
    <n v="194215"/>
    <n v="1.3"/>
    <n v="162989"/>
    <n v="4.4000000000000004"/>
  </r>
  <r>
    <n v="2015"/>
    <x v="5"/>
    <s v="Colombie"/>
    <s v="SFX"/>
    <s v="SFX"/>
    <x v="234"/>
    <n v="8526268"/>
    <n v="16.899999999999999"/>
    <n v="76153"/>
    <n v="8.3000000000000007"/>
    <n v="8135"/>
    <n v="3.8"/>
  </r>
  <r>
    <n v="2015"/>
    <x v="5"/>
    <s v="Vénézuela"/>
    <s v="SFO"/>
    <s v="SFO"/>
    <x v="235"/>
    <n v="50057887"/>
    <n v="6.2"/>
    <n v="427393"/>
    <n v="-0.3"/>
    <n v="459467"/>
    <n v="14.7"/>
  </r>
  <r>
    <n v="2015"/>
    <x v="4"/>
    <s v="États-Unis"/>
    <s v="SJC"/>
    <s v="SJC"/>
    <x v="236"/>
    <n v="9799427"/>
    <n v="4.4000000000000004"/>
    <n v="129021"/>
    <n v="3.9"/>
    <n v="48835"/>
    <n v="1"/>
  </r>
  <r>
    <n v="2015"/>
    <x v="4"/>
    <s v="États-Unis"/>
    <s v="SJU"/>
    <s v="SJU"/>
    <x v="237"/>
    <n v="8808366"/>
    <n v="2.5"/>
    <n v="152504"/>
    <n v="6"/>
    <n v="172522"/>
    <n v="18.399999999999999"/>
  </r>
  <r>
    <n v="2015"/>
    <x v="5"/>
    <s v="Bolivie"/>
    <s v="SRZ"/>
    <s v="VVI"/>
    <x v="238"/>
    <n v="2384746"/>
    <n v="1"/>
    <n v="32280"/>
    <n v="5.0999999999999996"/>
    <s v=" "/>
    <s v=" "/>
  </r>
  <r>
    <n v="2015"/>
    <x v="5"/>
    <s v="Chili"/>
    <s v="SCL"/>
    <s v="SCL"/>
    <x v="239"/>
    <n v="17230567"/>
    <n v="7.2"/>
    <n v="142438"/>
    <n v="0.8"/>
    <n v="274638"/>
    <n v="-6.4"/>
  </r>
  <r>
    <n v="2015"/>
    <x v="4"/>
    <s v="République dominicaine"/>
    <s v="SDQ"/>
    <s v="SDQ"/>
    <x v="240"/>
    <n v="3708699"/>
    <n v="2.6"/>
    <n v="37984"/>
    <n v="-1.1000000000000001"/>
    <n v="58683"/>
    <n v="5.3"/>
  </r>
  <r>
    <n v="2015"/>
    <x v="0"/>
    <s v="Chine"/>
    <s v="SYX"/>
    <s v="SYX"/>
    <x v="241"/>
    <n v="16191930"/>
    <n v="8.4"/>
    <n v="108532"/>
    <n v="6.3"/>
    <n v="85369"/>
    <n v="12.9"/>
  </r>
  <r>
    <n v="2015"/>
    <x v="5"/>
    <s v="Brésil"/>
    <s v="SAO"/>
    <s v="CGH"/>
    <x v="242"/>
    <n v="19206094"/>
    <n v="5.9"/>
    <n v="213833"/>
    <n v="4.0999999999999996"/>
    <n v="39759"/>
    <s v=" "/>
  </r>
  <r>
    <n v="2015"/>
    <x v="5"/>
    <s v="Brésil"/>
    <s v="SAO"/>
    <s v="GRU"/>
    <x v="243"/>
    <n v="39213865"/>
    <n v="-1.4"/>
    <n v="295030"/>
    <n v="-3.1"/>
    <n v="526114"/>
    <n v="-5.0999999999999996"/>
  </r>
  <r>
    <n v="2015"/>
    <x v="5"/>
    <s v="Brésil"/>
    <s v="SAO"/>
    <s v="VCP"/>
    <x v="244"/>
    <n v="10324658"/>
    <n v="4.9000000000000004"/>
    <n v="127395"/>
    <n v="-3.1"/>
    <n v="183155"/>
    <n v="-18"/>
  </r>
  <r>
    <n v="2015"/>
    <x v="0"/>
    <s v="Japon"/>
    <s v="SPK"/>
    <s v="CTS"/>
    <x v="245"/>
    <n v="20454081"/>
    <n v="6.2"/>
    <s v=" "/>
    <s v=" "/>
    <s v=" "/>
    <s v=" "/>
  </r>
  <r>
    <n v="2015"/>
    <x v="4"/>
    <s v="États-Unis"/>
    <s v="SEA"/>
    <s v="SEA"/>
    <x v="246"/>
    <n v="42340461"/>
    <n v="12.9"/>
    <n v="381408"/>
    <n v="13.1"/>
    <n v="334241"/>
    <n v="2.2999999999999998"/>
  </r>
  <r>
    <n v="2015"/>
    <x v="0"/>
    <s v="Corée du Sud"/>
    <s v="SEL"/>
    <s v="GMP"/>
    <x v="247"/>
    <n v="23163778"/>
    <n v="7.4"/>
    <n v="142863"/>
    <n v="3"/>
    <n v="271066"/>
    <n v="-0.3"/>
  </r>
  <r>
    <n v="2015"/>
    <x v="0"/>
    <s v="Corée du Sud"/>
    <s v="SEL"/>
    <s v="ICN"/>
    <x v="248"/>
    <n v="49281210"/>
    <n v="8.3000000000000007"/>
    <n v="305446"/>
    <n v="5.3"/>
    <n v="3330750"/>
    <n v="2.7"/>
  </r>
  <r>
    <n v="2015"/>
    <x v="0"/>
    <s v="Chine"/>
    <s v="SHA"/>
    <s v="ZSSS"/>
    <x v="249"/>
    <n v="39090865"/>
    <n v="2.9"/>
    <n v="256603"/>
    <n v="1.3"/>
    <n v="433600"/>
    <n v="0.3"/>
  </r>
  <r>
    <n v="2015"/>
    <x v="0"/>
    <s v="Chine"/>
    <s v="SHA"/>
    <s v="PVG"/>
    <x v="250"/>
    <n v="59910000"/>
    <n v="15.9"/>
    <n v="448371"/>
    <n v="11.5"/>
    <n v="3280800"/>
    <n v="3.1"/>
  </r>
  <r>
    <n v="2015"/>
    <x v="0"/>
    <s v="Emirats Arabes Unis"/>
    <s v="SHJ"/>
    <s v="SHJ"/>
    <x v="251"/>
    <n v="10039936"/>
    <n v="5.5"/>
    <n v="73178"/>
    <n v="1.1000000000000001"/>
    <n v="183824"/>
    <n v="-22.5"/>
  </r>
  <r>
    <n v="2015"/>
    <x v="1"/>
    <s v="Egypte"/>
    <s v="SSH"/>
    <s v="SSH"/>
    <x v="252"/>
    <n v="5777152"/>
    <n v="-7.4"/>
    <n v="41155"/>
    <n v="-4.9000000000000004"/>
    <m/>
    <m/>
  </r>
  <r>
    <n v="2015"/>
    <x v="0"/>
    <s v="Chine"/>
    <s v="SHE"/>
    <s v="SHE"/>
    <x v="253"/>
    <n v="12680118"/>
    <n v="-0.9"/>
    <n v="99563"/>
    <n v="2.5"/>
    <n v="142070"/>
    <n v="2.7"/>
  </r>
  <r>
    <n v="2015"/>
    <x v="0"/>
    <s v="Chine"/>
    <s v="SZX"/>
    <s v="SZX"/>
    <x v="254"/>
    <n v="39721619"/>
    <n v="9.5"/>
    <n v="305461"/>
    <n v="6.7"/>
    <n v="1013691"/>
    <n v="5.2"/>
  </r>
  <r>
    <n v="2015"/>
    <x v="0"/>
    <s v="Iran"/>
    <s v="SYZ"/>
    <s v="SYZ"/>
    <x v="255"/>
    <n v="2730488"/>
    <n v="11.7"/>
    <n v="27838"/>
    <n v="15"/>
    <n v="27537"/>
    <n v="6.6"/>
  </r>
  <r>
    <n v="2015"/>
    <x v="0"/>
    <s v="Singapour"/>
    <s v="SIN"/>
    <s v="SIN"/>
    <x v="256"/>
    <n v="55448964"/>
    <n v="2.5"/>
    <n v="346334"/>
    <n v="1.4"/>
    <n v="1853087"/>
    <n v="0.5"/>
  </r>
  <r>
    <n v="2015"/>
    <x v="3"/>
    <s v="France"/>
    <s v="RUN"/>
    <s v="RUN"/>
    <x v="257"/>
    <n v="2078064"/>
    <n v="3.2"/>
    <n v="26804"/>
    <n v="-16"/>
    <n v="32051"/>
    <n v="-1.3"/>
  </r>
  <r>
    <n v="2015"/>
    <x v="4"/>
    <s v="États-Unis"/>
    <s v="STL"/>
    <s v="STL"/>
    <x v="258"/>
    <n v="12720878"/>
    <n v="2.7"/>
    <n v="185865"/>
    <n v="1.1000000000000001"/>
    <n v="56300"/>
    <n v="-4.5"/>
  </r>
  <r>
    <n v="2015"/>
    <x v="0"/>
    <s v="Russie"/>
    <s v="LED"/>
    <s v="LED"/>
    <x v="259"/>
    <n v="13499755"/>
    <n v="-5.4"/>
    <n v="138327"/>
    <n v="-6.2"/>
    <n v="26769"/>
    <n v="-11.1"/>
  </r>
  <r>
    <n v="2015"/>
    <x v="3"/>
    <s v="Allemagne"/>
    <s v="STR"/>
    <s v="STR"/>
    <x v="260"/>
    <n v="10512225"/>
    <n v="8.1999999999999993"/>
    <n v="131949"/>
    <n v="4.9000000000000004"/>
    <n v="29426"/>
    <n v="-5.5"/>
  </r>
  <r>
    <n v="2015"/>
    <x v="0"/>
    <s v="Indonésie"/>
    <s v="BPN"/>
    <s v="BPN"/>
    <x v="261"/>
    <n v="7700880"/>
    <s v=" "/>
    <n v="69539"/>
    <s v=" "/>
    <n v="59005"/>
    <s v=" "/>
  </r>
  <r>
    <n v="2015"/>
    <x v="0"/>
    <s v="Indonésie"/>
    <s v="BTJ"/>
    <s v="BTJ"/>
    <x v="262"/>
    <n v="748570"/>
    <n v="4.2"/>
    <n v="6052"/>
    <n v="7"/>
    <n v="3884"/>
    <n v="4"/>
  </r>
  <r>
    <n v="2015"/>
    <x v="0"/>
    <s v="Indonésie"/>
    <s v="PLM"/>
    <s v="PLM"/>
    <x v="263"/>
    <n v="3340291"/>
    <n v="2.6"/>
    <n v="25944"/>
    <n v="11.2"/>
    <n v="14396"/>
    <n v="-5.8"/>
  </r>
  <r>
    <n v="2015"/>
    <x v="0"/>
    <s v="Indonésie"/>
    <s v="PKU"/>
    <s v="PKU"/>
    <x v="264"/>
    <n v="2670046"/>
    <n v="-10.8"/>
    <n v="19274"/>
    <n v="-24.2"/>
    <n v="9549"/>
    <n v="-17.3"/>
  </r>
  <r>
    <n v="2015"/>
    <x v="0"/>
    <s v="Indonésie"/>
    <s v="DJB"/>
    <s v="DJB"/>
    <x v="265"/>
    <n v="972505"/>
    <n v="-26.1"/>
    <n v="9486"/>
    <n v="-2.2999999999999998"/>
    <n v="5742"/>
    <n v="-20.9"/>
  </r>
  <r>
    <n v="2015"/>
    <x v="2"/>
    <s v="Australie"/>
    <s v="MCY"/>
    <s v="MCY"/>
    <x v="266"/>
    <n v="901686"/>
    <n v="3.4"/>
    <n v="6046"/>
    <n v="1"/>
    <s v=" "/>
    <s v=" "/>
  </r>
  <r>
    <n v="2015"/>
    <x v="0"/>
    <s v="Indonésie"/>
    <s v="PNK"/>
    <s v="PNK"/>
    <x v="267"/>
    <n v="2720443"/>
    <n v="19.3"/>
    <n v="25315"/>
    <n v="6.2"/>
    <n v="2513"/>
    <n v="-67.400000000000006"/>
  </r>
  <r>
    <n v="2015"/>
    <x v="0"/>
    <s v="Indonésie"/>
    <s v="SUB"/>
    <s v="SUB"/>
    <x v="268"/>
    <n v="18911256"/>
    <n v="9.1"/>
    <n v="166208"/>
    <n v="26.7"/>
    <n v="130398"/>
    <n v="31.9"/>
  </r>
  <r>
    <n v="2015"/>
    <x v="0"/>
    <s v="Indonésie"/>
    <s v="BDJ"/>
    <s v="BDJ"/>
    <x v="269"/>
    <n v="3686485"/>
    <s v=" "/>
    <n v="30475"/>
    <s v=" "/>
    <n v="20984"/>
    <n v="0"/>
  </r>
  <r>
    <n v="2015"/>
    <x v="2"/>
    <s v="Australie"/>
    <s v="SYD"/>
    <s v="SYD"/>
    <x v="270"/>
    <n v="39800976"/>
    <n v="2.8"/>
    <n v="310007"/>
    <n v="0.6"/>
    <s v=" "/>
    <s v=" "/>
  </r>
  <r>
    <n v="2015"/>
    <x v="0"/>
    <s v="Iran"/>
    <s v="TBZ"/>
    <s v="TBZ"/>
    <x v="271"/>
    <n v="1471850"/>
    <n v="3.4"/>
    <n v="10900"/>
    <n v="1.6"/>
    <n v="11799"/>
    <n v="1.8"/>
  </r>
  <r>
    <n v="2015"/>
    <x v="0"/>
    <s v="Taïwan"/>
    <s v="TPE"/>
    <s v="TPE"/>
    <x v="272"/>
    <n v="38473333"/>
    <n v="6.3"/>
    <n v="221191"/>
    <n v="5.9"/>
    <n v="2021865"/>
    <n v="-3.2"/>
  </r>
  <r>
    <n v="2015"/>
    <x v="4"/>
    <s v="États-Unis"/>
    <s v="TPA"/>
    <s v="TPA"/>
    <x v="273"/>
    <n v="18815425"/>
    <n v="7.2"/>
    <n v="189865"/>
    <n v="3.2"/>
    <n v="92190"/>
    <n v="8.5"/>
  </r>
  <r>
    <n v="2015"/>
    <x v="0"/>
    <s v="Vietnam"/>
    <s v="SGN"/>
    <s v="SGN"/>
    <x v="274"/>
    <n v="26546475"/>
    <n v="19.899999999999999"/>
    <n v="181701"/>
    <n v="17.7"/>
    <n v="430627"/>
    <n v="5.5"/>
  </r>
  <r>
    <n v="2015"/>
    <x v="0"/>
    <s v="Iran"/>
    <s v="THR"/>
    <s v="IKA"/>
    <x v="275"/>
    <n v="7243120"/>
    <n v="19.7"/>
    <n v="50423"/>
    <n v="16.7"/>
    <n v="135192"/>
    <n v="16.399999999999999"/>
  </r>
  <r>
    <n v="2015"/>
    <x v="0"/>
    <s v="Iran"/>
    <s v="THR"/>
    <s v="THR"/>
    <x v="276"/>
    <n v="13515693"/>
    <n v="-2"/>
    <n v="109750"/>
    <n v="-1.6"/>
    <n v="95157"/>
    <n v="-10.8"/>
  </r>
  <r>
    <n v="2015"/>
    <x v="0"/>
    <s v="Israël"/>
    <s v="TLV"/>
    <s v="TLV"/>
    <x v="277"/>
    <n v="16299200"/>
    <n v="9.1999999999999993"/>
    <n v="118818"/>
    <n v="5.5"/>
    <n v="287155"/>
    <n v="2.5"/>
  </r>
  <r>
    <n v="2015"/>
    <x v="0"/>
    <s v="Chine"/>
    <s v="TSN"/>
    <s v="TSN"/>
    <x v="278"/>
    <n v="14314322"/>
    <n v="18.600000000000001"/>
    <n v="125693"/>
    <n v="9.6999999999999993"/>
    <n v="217279"/>
    <n v="-6.9"/>
  </r>
  <r>
    <n v="2015"/>
    <x v="4"/>
    <s v="Mexique"/>
    <s v="TIJ"/>
    <s v="TIJ"/>
    <x v="279"/>
    <n v="4917510"/>
    <n v="10.9"/>
    <n v="52913"/>
    <n v="9.6999999999999993"/>
    <n v="18282"/>
    <n v="8.3000000000000007"/>
  </r>
  <r>
    <n v="2015"/>
    <x v="0"/>
    <s v="Indonésie"/>
    <s v="PKY"/>
    <s v="PKY"/>
    <x v="280"/>
    <n v="675157"/>
    <n v="-7.9"/>
    <n v="20387"/>
    <n v="4.0999999999999996"/>
    <n v="3829"/>
    <n v="-14.4"/>
  </r>
  <r>
    <n v="2015"/>
    <x v="0"/>
    <s v="Japon"/>
    <s v="TYO"/>
    <s v="HND"/>
    <x v="281"/>
    <n v="75316718"/>
    <n v="3.4"/>
    <n v="438542"/>
    <n v="3"/>
    <n v="1173961"/>
    <n v="6.9"/>
  </r>
  <r>
    <n v="2015"/>
    <x v="0"/>
    <s v="Japon"/>
    <s v="TYO"/>
    <s v="NRT"/>
    <x v="282"/>
    <n v="37268307"/>
    <n v="4.9000000000000004"/>
    <n v="233504"/>
    <n v="1.1000000000000001"/>
    <n v="2122317"/>
    <n v="-0.6"/>
  </r>
  <r>
    <n v="2015"/>
    <x v="4"/>
    <s v="Canada"/>
    <s v="YTO"/>
    <s v="YYZ"/>
    <x v="283"/>
    <n v="41036847"/>
    <n v="6.4"/>
    <n v="443958"/>
    <n v="2.6"/>
    <n v="434777"/>
    <n v="-3.1"/>
  </r>
  <r>
    <n v="2015"/>
    <x v="2"/>
    <s v="Australie"/>
    <s v="TSV"/>
    <s v="TSV"/>
    <x v="284"/>
    <n v="1564307"/>
    <n v="0.2"/>
    <n v="56898"/>
    <n v="0.1"/>
    <s v=" "/>
    <s v=" "/>
  </r>
  <r>
    <n v="2015"/>
    <x v="1"/>
    <s v="Tunisie"/>
    <s v="TUN"/>
    <s v="TUN"/>
    <x v="285"/>
    <n v="4602428"/>
    <n v="-10.7"/>
    <n v="52903"/>
    <n v="-13.5"/>
    <n v="26276"/>
    <n v="28.5"/>
  </r>
  <r>
    <n v="2015"/>
    <x v="0"/>
    <s v="Chine"/>
    <s v="URC"/>
    <s v="URC"/>
    <x v="286"/>
    <n v="18506463"/>
    <n v="13.5"/>
    <n v="153097"/>
    <n v="7.6"/>
    <n v="156470"/>
    <n v="-3.8"/>
  </r>
  <r>
    <n v="2015"/>
    <x v="4"/>
    <s v="Canada"/>
    <s v="YVR"/>
    <s v="YVR"/>
    <x v="287"/>
    <n v="20483710"/>
    <n v="5.0999999999999996"/>
    <n v="313943"/>
    <n v="1.2"/>
    <n v="265861"/>
    <n v="3.5"/>
  </r>
  <r>
    <n v="2015"/>
    <x v="3"/>
    <s v="Autriche"/>
    <s v="VIE"/>
    <s v="VIE"/>
    <x v="288"/>
    <n v="22775054"/>
    <n v="1.3"/>
    <n v="245418"/>
    <n v="-1.8"/>
    <n v="285426"/>
    <n v="-1.6"/>
  </r>
  <r>
    <n v="2015"/>
    <x v="5"/>
    <s v="Brésil"/>
    <s v="VIX"/>
    <s v="VIX"/>
    <x v="289"/>
    <n v="3582591"/>
    <n v="1.7"/>
    <n v="58760"/>
    <n v="-2.2999999999999998"/>
    <n v="17163"/>
    <s v=" "/>
  </r>
  <r>
    <n v="2015"/>
    <x v="3"/>
    <s v="Pologne"/>
    <s v="WAW"/>
    <s v="WAW"/>
    <x v="290"/>
    <n v="11205222"/>
    <n v="5.8"/>
    <n v="142843"/>
    <n v="1.5"/>
    <n v="72427"/>
    <n v="5.5"/>
  </r>
  <r>
    <n v="2015"/>
    <x v="4"/>
    <s v="États-Unis"/>
    <s v="WAS"/>
    <s v="IAD"/>
    <x v="291"/>
    <n v="21498902"/>
    <n v="0.4"/>
    <n v="268619"/>
    <n v="-7"/>
    <n v="262189"/>
    <n v="-2.4"/>
  </r>
  <r>
    <n v="2015"/>
    <x v="4"/>
    <s v="États-Unis"/>
    <s v="WAS"/>
    <s v="DCA"/>
    <x v="292"/>
    <n v="23007014"/>
    <n v="10.7"/>
    <n v="292487"/>
    <n v="3.3"/>
    <n v="2744"/>
    <n v="29.4"/>
  </r>
  <r>
    <n v="2015"/>
    <x v="2"/>
    <s v="Nouvelle-Zélande"/>
    <s v="WLG"/>
    <s v="WLG"/>
    <x v="293"/>
    <n v="5690602"/>
    <n v="4.7"/>
    <n v="93851"/>
    <n v="-2.8"/>
    <s v=" "/>
    <s v=" "/>
  </r>
  <r>
    <n v="2015"/>
    <x v="0"/>
    <s v="Chine"/>
    <s v="WUH"/>
    <s v="WUH"/>
    <x v="294"/>
    <n v="18942038"/>
    <n v="9.6"/>
    <n v="164524"/>
    <n v="4.4000000000000004"/>
    <n v="154656"/>
    <n v="8.1"/>
  </r>
  <r>
    <n v="2015"/>
    <x v="0"/>
    <s v="Chine"/>
    <s v="SIA"/>
    <s v="XIY"/>
    <x v="295"/>
    <n v="32970215"/>
    <n v="12.7"/>
    <n v="267102"/>
    <n v="8.6"/>
    <n v="211591"/>
    <n v="13.5"/>
  </r>
  <r>
    <n v="2015"/>
    <x v="0"/>
    <s v="Chine"/>
    <s v="XMN"/>
    <s v="XMN"/>
    <x v="296"/>
    <n v="21814244"/>
    <n v="4.5999999999999996"/>
    <n v="180112"/>
    <n v="3.3"/>
    <n v="310607"/>
    <n v="1.4"/>
  </r>
  <r>
    <n v="2015"/>
    <x v="0"/>
    <s v="Indonésie"/>
    <s v="JOG"/>
    <s v="JOG"/>
    <x v="297"/>
    <n v="4200000"/>
    <n v="-34"/>
    <n v="30200"/>
    <n v="-34.700000000000003"/>
    <n v="11820"/>
    <n v="-35.299999999999997"/>
  </r>
  <r>
    <n v="2015"/>
    <x v="0"/>
    <s v="Chine"/>
    <s v="CGO"/>
    <s v="CGO"/>
    <x v="298"/>
    <n v="17297385"/>
    <n v="9.4"/>
    <n v="154468"/>
    <n v="4.5999999999999996"/>
    <n v="403339"/>
    <n v="8.9"/>
  </r>
  <r>
    <n v="2015"/>
    <x v="3"/>
    <s v="Suisse"/>
    <s v="ZRH"/>
    <s v="ZRH"/>
    <x v="299"/>
    <n v="26272451"/>
    <n v="3.8"/>
    <n v="283530"/>
    <n v="0.1"/>
    <n v="320068"/>
    <n v="-4.4000000000000004"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n v="2014"/>
    <x v="0"/>
    <s v="Emirats Arabes Unis"/>
    <s v="AUH"/>
    <s v="AUH"/>
    <x v="2"/>
    <n v="19865127"/>
    <n v="20.2"/>
    <n v="154821"/>
    <n v="14.5"/>
    <n v="806068"/>
    <n v="13.1"/>
  </r>
  <r>
    <n v="2014"/>
    <x v="1"/>
    <s v="Nigéria"/>
    <s v="ABV"/>
    <s v="ABV"/>
    <x v="3"/>
    <n v="4159654"/>
    <n v="34.6"/>
    <n v="66022"/>
    <n v="23.9"/>
    <n v="8165"/>
    <n v="9.3000000000000007"/>
  </r>
  <r>
    <n v="2014"/>
    <x v="1"/>
    <s v="Ghana"/>
    <s v="ACC"/>
    <s v="ACC"/>
    <x v="4"/>
    <n v="2547527"/>
    <n v="-2.4"/>
    <n v="41849"/>
    <n v="-0.2"/>
    <n v="54390"/>
    <n v="24.5"/>
  </r>
  <r>
    <n v="2014"/>
    <x v="0"/>
    <s v="Indonésie"/>
    <s v="SRG"/>
    <s v="SRG"/>
    <x v="5"/>
    <n v="3497530"/>
    <n v="6.1"/>
    <n v="32220"/>
    <s v=" "/>
    <n v="13730"/>
    <s v=" "/>
  </r>
  <r>
    <n v="2014"/>
    <x v="1"/>
    <s v="Ethiopie"/>
    <s v="ADD"/>
    <s v="ADD"/>
    <x v="6"/>
    <n v="8858349"/>
    <s v=" "/>
    <n v="73460"/>
    <s v=" "/>
    <n v="176484"/>
    <s v=" "/>
  </r>
  <r>
    <n v="2014"/>
    <x v="2"/>
    <s v="Australie"/>
    <s v="ADL"/>
    <s v="ADL"/>
    <x v="7"/>
    <n v="7864396"/>
    <n v="4.0999999999999996"/>
    <n v="104969"/>
    <n v="2.9"/>
    <s v=" "/>
    <s v=" "/>
  </r>
  <r>
    <n v="2014"/>
    <x v="1"/>
    <s v="Maroc"/>
    <s v="AGA"/>
    <s v="AGA"/>
    <x v="301"/>
    <n v="1476603"/>
    <n v="-0.2"/>
    <n v="14962"/>
    <n v="1.6"/>
    <n v="353"/>
    <s v=" "/>
  </r>
  <r>
    <n v="2014"/>
    <x v="0"/>
    <s v="Iran"/>
    <s v="AWZ"/>
    <s v="AWZ"/>
    <x v="9"/>
    <n v="2172788"/>
    <n v="11.5"/>
    <n v="19102"/>
    <n v="6"/>
    <n v="19678"/>
    <n v="25.4"/>
  </r>
  <r>
    <n v="2014"/>
    <x v="1"/>
    <s v="Algérie"/>
    <s v="ALG"/>
    <s v="ALG"/>
    <x v="10"/>
    <n v="6460303"/>
    <n v="9.1"/>
    <n v="76764"/>
    <n v="5.6"/>
    <n v="36612"/>
    <n v="20.8"/>
  </r>
  <r>
    <n v="2014"/>
    <x v="3"/>
    <s v="Espagne"/>
    <s v="ALC"/>
    <s v="ALC"/>
    <x v="11"/>
    <n v="10060846"/>
    <n v="4.5"/>
    <n v="71570"/>
    <n v="4.8"/>
    <n v="2639"/>
    <n v="1.9"/>
  </r>
  <r>
    <n v="2014"/>
    <x v="0"/>
    <s v="Indonésie"/>
    <s v="AMQ"/>
    <s v="AMQ"/>
    <x v="302"/>
    <n v="1020717"/>
    <s v=" "/>
    <n v="12898"/>
    <s v=" "/>
    <n v="3672"/>
    <s v=" "/>
  </r>
  <r>
    <n v="2014"/>
    <x v="0"/>
    <s v="Jordanie"/>
    <s v="AMM"/>
    <s v="AMM"/>
    <x v="12"/>
    <n v="7089008"/>
    <n v="9"/>
    <n v="73125"/>
    <n v="7.6"/>
    <n v="93883"/>
    <n v="-1.6"/>
  </r>
  <r>
    <n v="2014"/>
    <x v="3"/>
    <s v="Pays-Bas"/>
    <s v="AMS"/>
    <s v="AMS"/>
    <x v="13"/>
    <n v="54978023"/>
    <n v="4.5999999999999996"/>
    <n v="452687"/>
    <n v="2.9"/>
    <n v="1670676"/>
    <n v="6.7"/>
  </r>
  <r>
    <n v="2014"/>
    <x v="3"/>
    <s v="Turquie"/>
    <s v="ANK"/>
    <s v="ESB"/>
    <x v="14"/>
    <n v="11073749"/>
    <n v="0.9"/>
    <n v="94418"/>
    <n v="-2.5"/>
    <n v="20694"/>
    <n v="30.4"/>
  </r>
  <r>
    <n v="2014"/>
    <x v="3"/>
    <s v="Turquie"/>
    <s v="AYT"/>
    <s v="AYT"/>
    <x v="15"/>
    <n v="28498790"/>
    <n v="4.5"/>
    <n v="177884"/>
    <n v="3.7"/>
    <n v="8535"/>
    <n v="17"/>
  </r>
  <r>
    <n v="2014"/>
    <x v="5"/>
    <s v="Chili"/>
    <s v="ANF"/>
    <s v="ANF"/>
    <x v="303"/>
    <n v="2078124"/>
    <n v="11.5"/>
    <n v="28370"/>
    <n v="3.4"/>
    <n v="4216"/>
    <n v="-5.9"/>
  </r>
  <r>
    <n v="2014"/>
    <x v="3"/>
    <s v="Suède"/>
    <s v="STO"/>
    <s v="ARN"/>
    <x v="16"/>
    <n v="22419413"/>
    <n v="8.4"/>
    <n v="114091"/>
    <n v="3.9"/>
    <n v="85309"/>
    <n v="19.399999999999999"/>
  </r>
  <r>
    <n v="2014"/>
    <x v="3"/>
    <s v="Pays-Bas"/>
    <s v="AUA"/>
    <s v="AUA"/>
    <x v="17"/>
    <n v="2528337"/>
    <n v="10.1"/>
    <n v="46301"/>
    <n v="5.4"/>
    <s v=" "/>
    <s v=" "/>
  </r>
  <r>
    <n v="2014"/>
    <x v="3"/>
    <s v="Grèce"/>
    <s v="ATH"/>
    <s v="ATH"/>
    <x v="18"/>
    <n v="15190090"/>
    <n v="21.3"/>
    <n v="156629"/>
    <n v="19"/>
    <n v="77340"/>
    <n v="3.3"/>
  </r>
  <r>
    <n v="2014"/>
    <x v="4"/>
    <s v="États-Unis"/>
    <s v="ATL"/>
    <s v="ATL"/>
    <x v="19"/>
    <n v="96178898"/>
    <n v="1.9"/>
    <n v="868121"/>
    <n v="-4.7"/>
    <n v="601269"/>
    <n v="-2.4"/>
  </r>
  <r>
    <n v="2014"/>
    <x v="2"/>
    <s v="Nouvelle-Zélande"/>
    <s v="AKL"/>
    <s v="AKL"/>
    <x v="20"/>
    <n v="15393150"/>
    <n v="5.0999999999999996"/>
    <n v="151185"/>
    <n v="-3"/>
    <s v=" "/>
    <s v=" "/>
  </r>
  <r>
    <n v="2014"/>
    <x v="4"/>
    <s v="États-Unis"/>
    <s v="AUS"/>
    <s v="AUS"/>
    <x v="21"/>
    <n v="10718854"/>
    <n v="7"/>
    <n v="182468"/>
    <n v="3.3"/>
    <n v="70494"/>
    <n v="-2"/>
  </r>
  <r>
    <n v="2014"/>
    <x v="0"/>
    <s v="Bahreïn"/>
    <s v="BAH"/>
    <s v="BAH"/>
    <x v="22"/>
    <n v="8102502"/>
    <n v="9.9"/>
    <n v="96193"/>
    <n v="5.9"/>
    <n v="219332"/>
    <n v="-10.5"/>
  </r>
  <r>
    <n v="2014"/>
    <x v="0"/>
    <s v="Indonésie"/>
    <s v="BPN"/>
    <s v="BPN"/>
    <x v="304"/>
    <n v="7700880"/>
    <n v="7"/>
    <n v="69539"/>
    <n v="-9.9"/>
    <n v="59005"/>
    <n v="0.7"/>
  </r>
  <r>
    <n v="2014"/>
    <x v="4"/>
    <s v="États-Unis"/>
    <s v="BWI"/>
    <s v="BWI"/>
    <x v="23"/>
    <n v="22312676"/>
    <n v="-0.8"/>
    <n v="245121"/>
    <n v="-5.6"/>
    <n v="105154"/>
    <n v="-3.5"/>
  </r>
  <r>
    <n v="2014"/>
    <x v="0"/>
    <s v="Indonésie"/>
    <s v="TKG"/>
    <s v="TKG"/>
    <x v="305"/>
    <n v="1540889"/>
    <s v=" "/>
    <n v="11041"/>
    <s v=" "/>
    <n v="2885"/>
    <s v=" "/>
  </r>
  <r>
    <n v="2014"/>
    <x v="0"/>
    <s v="Thaïlande"/>
    <s v="BKK"/>
    <s v="DMK"/>
    <x v="24"/>
    <n v="21546338"/>
    <n v="30.7"/>
    <n v="192442"/>
    <n v="33.5"/>
    <n v="29086"/>
    <n v="58.4"/>
  </r>
  <r>
    <n v="2014"/>
    <x v="0"/>
    <s v="Thaïlande"/>
    <s v="BKK"/>
    <s v="BKK"/>
    <x v="25"/>
    <n v="46423352"/>
    <n v="-9.8000000000000007"/>
    <n v="293534"/>
    <n v="-2.7"/>
    <n v="1231445"/>
    <n v="-0.5"/>
  </r>
  <r>
    <n v="2014"/>
    <x v="0"/>
    <s v="Indonésie"/>
    <s v="BDJ"/>
    <s v="BDJ"/>
    <x v="306"/>
    <n v="3898993"/>
    <s v=" "/>
    <n v="32013"/>
    <s v=" "/>
    <n v="12200"/>
    <s v=" "/>
  </r>
  <r>
    <n v="2014"/>
    <x v="3"/>
    <s v="Espagne"/>
    <s v="BCN"/>
    <s v="BCN"/>
    <x v="26"/>
    <n v="37540326"/>
    <n v="6.6"/>
    <n v="283850"/>
    <n v="2.7"/>
    <n v="103454"/>
    <n v="2.6"/>
  </r>
  <r>
    <n v="2014"/>
    <x v="5"/>
    <s v="Colombie"/>
    <s v="BAQ"/>
    <s v="BAQ"/>
    <x v="27"/>
    <n v="2393568"/>
    <n v="9.1"/>
    <n v="51241"/>
    <n v="15.1"/>
    <n v="33045"/>
    <n v="23.4"/>
  </r>
  <r>
    <n v="2014"/>
    <x v="0"/>
    <s v="Indonésie"/>
    <s v="BTH"/>
    <s v="BTH"/>
    <x v="307"/>
    <n v="5747170"/>
    <s v=" "/>
    <n v="48080"/>
    <s v=" "/>
    <n v="36090"/>
    <n v="-0.2"/>
  </r>
  <r>
    <n v="2014"/>
    <x v="0"/>
    <s v="Chine"/>
    <s v="BJS"/>
    <s v="PEK"/>
    <x v="28"/>
    <n v="86128313"/>
    <n v="2.9"/>
    <n v="581952"/>
    <n v="2.5"/>
    <n v="1848251"/>
    <n v="0.2"/>
  </r>
  <r>
    <n v="2014"/>
    <x v="0"/>
    <s v="Liban"/>
    <s v="BEY"/>
    <s v="BEY"/>
    <x v="29"/>
    <n v="6567877"/>
    <n v="4.8"/>
    <n v="64579"/>
    <n v="2.5"/>
    <n v="92943"/>
    <n v="-12.6"/>
  </r>
  <r>
    <n v="2014"/>
    <x v="5"/>
    <s v="Brésil"/>
    <s v="BEL"/>
    <s v="SBBE"/>
    <x v="30"/>
    <n v="3886914"/>
    <n v="0.2"/>
    <n v="55218"/>
    <n v="2.2000000000000002"/>
    <n v="9403"/>
    <s v=" "/>
  </r>
  <r>
    <n v="2014"/>
    <x v="5"/>
    <s v="Brésil"/>
    <s v="BHZ"/>
    <s v="CNF"/>
    <x v="31"/>
    <n v="10792242"/>
    <n v="2.6"/>
    <n v="104293"/>
    <n v="-4.5"/>
    <n v="14227"/>
    <n v="-16"/>
  </r>
  <r>
    <n v="2014"/>
    <x v="3"/>
    <s v="Allemagne"/>
    <s v="BER"/>
    <s v="TXL"/>
    <x v="33"/>
    <n v="20688016"/>
    <n v="5.6"/>
    <n v="182197"/>
    <n v="4.3"/>
    <n v="40908"/>
    <n v="22.8"/>
  </r>
  <r>
    <n v="2014"/>
    <x v="3"/>
    <s v="Royaume-Uni"/>
    <s v="BHX"/>
    <s v="BHX"/>
    <x v="34"/>
    <n v="9705955"/>
    <n v="6.4"/>
    <n v="96717"/>
    <n v="3.1"/>
    <n v="5143"/>
    <s v=" "/>
  </r>
  <r>
    <n v="2014"/>
    <x v="5"/>
    <s v="Colombie"/>
    <s v="BOG"/>
    <s v="BOG"/>
    <x v="35"/>
    <n v="27410908"/>
    <n v="9.6"/>
    <n v="335160"/>
    <n v="3.9"/>
    <n v="631402"/>
    <n v="1.5"/>
  </r>
  <r>
    <n v="2014"/>
    <x v="1"/>
    <s v="Egypte"/>
    <s v="HBE"/>
    <s v="HBE"/>
    <x v="36"/>
    <n v="2499032"/>
    <n v="11"/>
    <n v="26518"/>
    <n v="2"/>
    <n v="6588"/>
    <n v="34.299999999999997"/>
  </r>
  <r>
    <n v="2014"/>
    <x v="4"/>
    <s v="États-Unis"/>
    <s v="BOS"/>
    <s v="BOS"/>
    <x v="37"/>
    <n v="31634445"/>
    <n v="4.5999999999999996"/>
    <n v="363797"/>
    <n v="0.7"/>
    <n v="274917"/>
    <n v="8.6999999999999993"/>
  </r>
  <r>
    <n v="2014"/>
    <x v="5"/>
    <s v="Brésil"/>
    <s v="BSB"/>
    <s v="BSB"/>
    <x v="38"/>
    <n v="18144828"/>
    <n v="9.6"/>
    <n v="183874"/>
    <n v="2.4"/>
    <n v="40628"/>
    <n v="-13.4"/>
  </r>
  <r>
    <n v="2014"/>
    <x v="2"/>
    <s v="Australie"/>
    <s v="BNE"/>
    <s v="BNE"/>
    <x v="39"/>
    <n v="22239038"/>
    <n v="2.2000000000000002"/>
    <n v="226242"/>
    <n v="1.3"/>
    <s v=" "/>
    <s v=" "/>
  </r>
  <r>
    <n v="2014"/>
    <x v="3"/>
    <s v="Belgique"/>
    <s v="BRU"/>
    <s v="KBRU"/>
    <x v="40"/>
    <n v="21704827"/>
    <n v="14.7"/>
    <n v="231528"/>
    <n v="6.9"/>
    <n v="453954"/>
    <n v="5.6"/>
  </r>
  <r>
    <n v="2014"/>
    <x v="3"/>
    <s v="Hongrie"/>
    <s v="BUD"/>
    <s v="BUD"/>
    <x v="41"/>
    <n v="9146723"/>
    <n v="7.5"/>
    <n v="86682"/>
    <n v="3.4"/>
    <n v="89987"/>
    <n v="-2.2999999999999998"/>
  </r>
  <r>
    <n v="2014"/>
    <x v="5"/>
    <s v="Argentine"/>
    <s v="BUE"/>
    <s v="EZE"/>
    <x v="42"/>
    <n v="8600877"/>
    <n v="0.8"/>
    <n v="66329"/>
    <s v=" "/>
    <n v="185396"/>
    <s v=" "/>
  </r>
  <r>
    <n v="2014"/>
    <x v="5"/>
    <s v="Argentine"/>
    <s v="BUE"/>
    <s v="AEP"/>
    <x v="43"/>
    <n v="10252496"/>
    <n v="7.3"/>
    <n v="116219"/>
    <n v="1.7"/>
    <n v="7092"/>
    <s v=" "/>
  </r>
  <r>
    <n v="2014"/>
    <x v="2"/>
    <s v="Australie"/>
    <s v="CNS"/>
    <s v="CNS"/>
    <x v="44"/>
    <n v="4576831"/>
    <n v="7.8"/>
    <n v="88288"/>
    <n v="-0.6"/>
    <s v=" "/>
    <s v=" "/>
  </r>
  <r>
    <n v="2014"/>
    <x v="1"/>
    <s v="Egypte"/>
    <s v="CAI"/>
    <s v="CAI"/>
    <x v="45"/>
    <n v="14678066"/>
    <n v="6.6"/>
    <n v="142576"/>
    <n v="-0.1"/>
    <n v="289054"/>
    <n v="8.6999999999999993"/>
  </r>
  <r>
    <n v="2014"/>
    <x v="4"/>
    <s v="Canada"/>
    <s v="YYC"/>
    <s v="YYC"/>
    <x v="46"/>
    <n v="15242390"/>
    <n v="6.5"/>
    <n v="240030"/>
    <n v="3.2"/>
    <s v=" "/>
    <s v=" "/>
  </r>
  <r>
    <n v="2014"/>
    <x v="5"/>
    <s v="Colombie"/>
    <s v="CLO"/>
    <s v="CLO"/>
    <x v="47"/>
    <n v="4713933"/>
    <n v="7.3"/>
    <n v="73103"/>
    <n v="2.8"/>
    <n v="36449"/>
    <n v="10.5"/>
  </r>
  <r>
    <n v="2014"/>
    <x v="2"/>
    <s v="Australie"/>
    <s v="CBR"/>
    <s v="CBR"/>
    <x v="48"/>
    <n v="2800796"/>
    <n v="-4.5"/>
    <s v=" "/>
    <s v=" "/>
    <s v=" "/>
    <s v=" "/>
  </r>
  <r>
    <n v="2014"/>
    <x v="4"/>
    <s v="Mexique"/>
    <s v="CUN"/>
    <s v="CUN"/>
    <x v="49"/>
    <n v="17535579"/>
    <n v="9.3000000000000007"/>
    <n v="146238"/>
    <n v="7.7"/>
    <n v="22677"/>
    <n v="-16.3"/>
  </r>
  <r>
    <n v="2014"/>
    <x v="1"/>
    <s v="Afrique du Sud"/>
    <s v="CPT"/>
    <s v="CPT"/>
    <x v="50"/>
    <n v="8636294"/>
    <n v="3.4"/>
    <n v="90417"/>
    <n v="3.5"/>
    <s v=" "/>
    <s v=" "/>
  </r>
  <r>
    <n v="2014"/>
    <x v="5"/>
    <s v="Vénézuela"/>
    <s v="CCS"/>
    <s v="CCS"/>
    <x v="51"/>
    <n v="11956178"/>
    <s v=" "/>
    <n v="10033"/>
    <s v=" "/>
    <s v=" "/>
    <s v=" "/>
  </r>
  <r>
    <n v="2014"/>
    <x v="5"/>
    <s v="Colombie"/>
    <s v="CTG"/>
    <s v="CTG"/>
    <x v="52"/>
    <n v="3405433"/>
    <n v="1.8"/>
    <n v="40780"/>
    <n v="-4.5"/>
    <n v="10015"/>
    <n v="-6.8"/>
  </r>
  <r>
    <n v="2014"/>
    <x v="1"/>
    <s v="Maroc"/>
    <s v="CAS"/>
    <s v="CMN"/>
    <x v="53"/>
    <n v="7975344"/>
    <n v="5.5"/>
    <n v="79046"/>
    <n v="4.5"/>
    <n v="50652"/>
    <n v="45.5"/>
  </r>
  <r>
    <n v="2014"/>
    <x v="0"/>
    <s v="Chine"/>
    <s v="CSX"/>
    <s v="CSX"/>
    <x v="54"/>
    <n v="18020501"/>
    <n v="12.6"/>
    <n v="152359"/>
    <n v="10.5"/>
    <n v="125038"/>
    <n v="6.3"/>
  </r>
  <r>
    <n v="2014"/>
    <x v="4"/>
    <s v="États-Unis"/>
    <s v="CLT"/>
    <s v="CLT"/>
    <x v="55"/>
    <n v="44333475"/>
    <n v="2"/>
    <n v="545178"/>
    <n v="-2.2999999999999998"/>
    <n v="130409"/>
    <n v="23.1"/>
  </r>
  <r>
    <n v="2014"/>
    <x v="0"/>
    <s v="Corée du Sud"/>
    <s v="CJU"/>
    <s v="CJU"/>
    <x v="56"/>
    <n v="23197796"/>
    <n v="15.7"/>
    <n v="145533"/>
    <n v="11.6"/>
    <n v="275428"/>
    <n v="16.100000000000001"/>
  </r>
  <r>
    <n v="2014"/>
    <x v="0"/>
    <s v="Chine"/>
    <s v="CTU"/>
    <s v="CTU"/>
    <x v="57"/>
    <n v="37675232"/>
    <n v="12.6"/>
    <n v="270054"/>
    <n v="7.8"/>
    <n v="545011"/>
    <n v="8.6999999999999993"/>
  </r>
  <r>
    <n v="2014"/>
    <x v="0"/>
    <s v="Inde"/>
    <s v="MAA"/>
    <s v="MAA"/>
    <x v="58"/>
    <n v="13811211"/>
    <n v="6.6"/>
    <n v="124712"/>
    <n v="4.4000000000000004"/>
    <n v="300507"/>
    <n v="2.1"/>
  </r>
  <r>
    <n v="2014"/>
    <x v="4"/>
    <s v="États-Unis"/>
    <s v="CHI"/>
    <s v="MDW"/>
    <x v="59"/>
    <n v="21204642"/>
    <n v="3.6"/>
    <n v="249252"/>
    <n v="-1.1000000000000001"/>
    <n v="27686"/>
    <n v="5.8"/>
  </r>
  <r>
    <n v="2014"/>
    <x v="4"/>
    <s v="États-Unis"/>
    <s v="CHI"/>
    <s v="ORD"/>
    <x v="60"/>
    <n v="70075204"/>
    <n v="4.7"/>
    <n v="875123"/>
    <n v="-0.9"/>
    <n v="1578329"/>
    <n v="10"/>
  </r>
  <r>
    <n v="2014"/>
    <x v="0"/>
    <s v="Chine"/>
    <s v="CKG"/>
    <s v="CKG"/>
    <x v="61"/>
    <n v="29264363"/>
    <n v="15.8"/>
    <n v="238085"/>
    <n v="11"/>
    <n v="302336"/>
    <n v="7.9"/>
  </r>
  <r>
    <n v="2014"/>
    <x v="2"/>
    <s v="Nouvelle-Zélande"/>
    <s v="CHC"/>
    <s v="CHC"/>
    <x v="62"/>
    <n v="5779162"/>
    <n v="3.5"/>
    <n v="107209"/>
    <n v="1.3"/>
    <n v="25828"/>
    <n v="-4.7"/>
  </r>
  <r>
    <n v="2014"/>
    <x v="3"/>
    <s v="Allemagne"/>
    <s v="CGN"/>
    <s v="CGN"/>
    <x v="64"/>
    <n v="9450496"/>
    <n v="4.0999999999999996"/>
    <n v="123243"/>
    <n v="2.4"/>
    <n v="739440"/>
    <n v="3.1"/>
  </r>
  <r>
    <n v="2014"/>
    <x v="3"/>
    <s v="Danemark"/>
    <s v="CPH"/>
    <s v="CPH"/>
    <x v="65"/>
    <n v="25627093"/>
    <n v="6.5"/>
    <n v="251799"/>
    <n v="2.8"/>
    <n v="225139"/>
    <s v=" "/>
  </r>
  <r>
    <n v="2014"/>
    <x v="5"/>
    <s v="Brésil"/>
    <s v="CGB"/>
    <s v="CGB"/>
    <x v="66"/>
    <n v="3300489"/>
    <n v="8"/>
    <n v="64585"/>
    <n v="-1.5"/>
    <n v="3413"/>
    <s v=" "/>
  </r>
  <r>
    <n v="2014"/>
    <x v="5"/>
    <s v="Brésil"/>
    <s v="CWB"/>
    <s v="SBCT"/>
    <x v="67"/>
    <n v="7377205"/>
    <n v="3.1"/>
    <n v="78793"/>
    <n v="-4.4000000000000004"/>
    <n v="15070"/>
    <s v=" "/>
  </r>
  <r>
    <n v="2014"/>
    <x v="5"/>
    <s v="Pérou"/>
    <s v="CUZ"/>
    <s v="CUZ"/>
    <x v="68"/>
    <n v="2308110"/>
    <s v=" "/>
    <n v="26996"/>
    <s v=" "/>
    <n v="2352"/>
    <s v=" "/>
  </r>
  <r>
    <n v="2014"/>
    <x v="1"/>
    <s v="Sénégal"/>
    <s v="DKR"/>
    <s v="DKR"/>
    <x v="69"/>
    <n v="1836769"/>
    <n v="-2.2999999999999998"/>
    <n v="33605"/>
    <n v="2.8"/>
    <n v="30667"/>
    <n v="11.8"/>
  </r>
  <r>
    <n v="2014"/>
    <x v="0"/>
    <s v="Chine"/>
    <s v="DLC"/>
    <s v="DLC"/>
    <x v="70"/>
    <n v="13551223"/>
    <n v="-3.8"/>
    <n v="115284"/>
    <n v="7"/>
    <n v="133490"/>
    <n v="0.9"/>
  </r>
  <r>
    <n v="2014"/>
    <x v="4"/>
    <s v="États-Unis"/>
    <s v="DAL"/>
    <s v="DFW"/>
    <x v="71"/>
    <n v="63523685"/>
    <n v="5.0999999999999996"/>
    <n v="677693"/>
    <n v="0.3"/>
    <n v="634998"/>
    <n v="7.3"/>
  </r>
  <r>
    <n v="2014"/>
    <x v="4"/>
    <s v="États-Unis"/>
    <s v="DAL"/>
    <s v="KDAL"/>
    <x v="72"/>
    <n v="9413636"/>
    <n v="11.1"/>
    <n v="182949"/>
    <n v="3.1"/>
    <s v=" "/>
    <s v=" "/>
  </r>
  <r>
    <n v="2014"/>
    <x v="0"/>
    <s v="Arabie Saoudite"/>
    <s v="DMM"/>
    <s v="DMM"/>
    <x v="73"/>
    <n v="8141421"/>
    <n v="12"/>
    <n v="79284"/>
    <n v="8.8000000000000007"/>
    <n v="109999"/>
    <n v="-7"/>
  </r>
  <r>
    <n v="2014"/>
    <x v="1"/>
    <s v="Tanzanie"/>
    <s v="DAR"/>
    <s v="DAR"/>
    <x v="74"/>
    <n v="2478055"/>
    <n v="5.5"/>
    <n v="77990"/>
    <n v="1"/>
    <n v="21255"/>
    <n v="-2.9"/>
  </r>
  <r>
    <n v="2014"/>
    <x v="2"/>
    <s v="Australie"/>
    <s v="DRW"/>
    <s v="DRW"/>
    <x v="75"/>
    <n v="2079300"/>
    <n v="3.7"/>
    <n v="26951"/>
    <s v=" "/>
    <s v=" "/>
    <s v=" "/>
  </r>
  <r>
    <n v="2014"/>
    <x v="0"/>
    <s v="Indonésie"/>
    <s v="DEK"/>
    <s v="DEK"/>
    <x v="76"/>
    <n v="39752819"/>
    <n v="8.4"/>
    <n v="300460"/>
    <n v="4.7"/>
    <n v="647823"/>
    <n v="16.399999999999999"/>
  </r>
  <r>
    <n v="2014"/>
    <x v="0"/>
    <s v="Indonésie"/>
    <s v="DPS"/>
    <s v="DPS"/>
    <x v="77"/>
    <n v="17247150"/>
    <n v="13.3"/>
    <n v="129070"/>
    <n v="5.7"/>
    <n v="56470"/>
    <n v="-2.2000000000000002"/>
  </r>
  <r>
    <n v="2014"/>
    <x v="4"/>
    <s v="États-Unis"/>
    <s v="DEN"/>
    <s v="DEN"/>
    <x v="78"/>
    <n v="53472514"/>
    <n v="1.7"/>
    <n v="574635"/>
    <n v="-2.1"/>
    <n v="184777"/>
    <n v="-18.399999999999999"/>
  </r>
  <r>
    <n v="2014"/>
    <x v="4"/>
    <s v="États-Unis"/>
    <s v="DTT"/>
    <s v="DTW"/>
    <x v="80"/>
    <n v="32529718"/>
    <n v="0.4"/>
    <n v="392655"/>
    <n v="0.4"/>
    <n v="202032"/>
    <n v="-6.7"/>
  </r>
  <r>
    <n v="2014"/>
    <x v="1"/>
    <s v="Tunisie"/>
    <s v="DJE"/>
    <s v="DJE"/>
    <x v="308"/>
    <n v="2004261"/>
    <n v="4.5"/>
    <n v="18876"/>
    <n v="1.9"/>
    <s v=" "/>
    <s v=" "/>
  </r>
  <r>
    <n v="2014"/>
    <x v="0"/>
    <s v="Qatar"/>
    <s v="DOH"/>
    <s v="DOH"/>
    <x v="81"/>
    <n v="26483159"/>
    <n v="13.2"/>
    <n v="218204"/>
    <n v="6.1"/>
    <n v="995370"/>
    <n v="12.7"/>
  </r>
  <r>
    <n v="2014"/>
    <x v="0"/>
    <s v="Emirats Arabes Unis"/>
    <s v="DXB"/>
    <s v="DXB"/>
    <x v="82"/>
    <n v="70475636"/>
    <n v="6"/>
    <n v="357339"/>
    <n v="-3.4"/>
    <n v="2367574"/>
    <n v="-2.8"/>
  </r>
  <r>
    <n v="2014"/>
    <x v="3"/>
    <s v="Irlande"/>
    <s v="DUB"/>
    <s v="DUB"/>
    <x v="83"/>
    <n v="21710567"/>
    <n v="8.8000000000000007"/>
    <n v="180336"/>
    <n v="5.9"/>
    <n v="127371"/>
    <n v="12.2"/>
  </r>
  <r>
    <n v="2014"/>
    <x v="1"/>
    <s v="Afrique du Sud"/>
    <s v="DUR"/>
    <s v="DUR"/>
    <x v="85"/>
    <n v="4495974"/>
    <n v="-0.2"/>
    <n v="49765"/>
    <n v="0.9"/>
    <n v="9014"/>
    <n v="-3.3"/>
  </r>
  <r>
    <n v="2014"/>
    <x v="3"/>
    <s v="Allemagne"/>
    <s v="DUS"/>
    <s v="DUS"/>
    <x v="86"/>
    <n v="21850434"/>
    <n v="2.9"/>
    <n v="210732"/>
    <n v="0"/>
    <n v="97019"/>
    <n v="7.2"/>
  </r>
  <r>
    <n v="2014"/>
    <x v="3"/>
    <s v="Royaume-Uni"/>
    <s v="EDI"/>
    <s v="EDI"/>
    <x v="87"/>
    <n v="10160004"/>
    <n v="3.9"/>
    <n v="107400"/>
    <n v="-1.2"/>
    <n v="37129"/>
    <n v="-2.5"/>
  </r>
  <r>
    <n v="2014"/>
    <x v="4"/>
    <s v="Canada"/>
    <s v="YEA"/>
    <s v="YEG"/>
    <x v="309"/>
    <n v="8240161"/>
    <n v="7"/>
    <n v="161354"/>
    <n v="7.6"/>
    <n v="42622"/>
    <n v="1.4"/>
  </r>
  <r>
    <n v="2014"/>
    <x v="0"/>
    <s v="Israël"/>
    <s v="ETH"/>
    <s v="ETH"/>
    <x v="310"/>
    <n v="1492338"/>
    <n v="-5.9"/>
    <n v="19455"/>
    <n v="3.8"/>
    <s v=" "/>
    <s v=" "/>
  </r>
  <r>
    <n v="2014"/>
    <x v="1"/>
    <s v="Ouganda"/>
    <s v="EBB"/>
    <s v="EBB"/>
    <x v="89"/>
    <n v="1449824"/>
    <n v="-1"/>
    <n v="41281"/>
    <n v="-4.8"/>
    <n v="53511"/>
    <n v="-5"/>
  </r>
  <r>
    <n v="2014"/>
    <x v="5"/>
    <s v="Brésil"/>
    <s v="FLN"/>
    <s v="FLN"/>
    <x v="92"/>
    <n v="3632940"/>
    <n v="-8.8000000000000007"/>
    <n v="50707"/>
    <n v="-6.5"/>
    <n v="955"/>
    <s v=" "/>
  </r>
  <r>
    <n v="2014"/>
    <x v="4"/>
    <s v="États-Unis"/>
    <s v="FMY"/>
    <s v="RSW"/>
    <x v="93"/>
    <n v="7970493"/>
    <n v="4.4000000000000004"/>
    <n v="77154"/>
    <n v="-4.4000000000000004"/>
    <n v="15190"/>
    <n v="4.0999999999999996"/>
  </r>
  <r>
    <n v="2014"/>
    <x v="5"/>
    <s v="Brésil"/>
    <s v="FOR"/>
    <s v="FOR"/>
    <x v="94"/>
    <n v="6500649"/>
    <n v="2.4"/>
    <n v="68695"/>
    <n v="2.8"/>
    <n v="13102"/>
    <s v=" "/>
  </r>
  <r>
    <n v="2014"/>
    <x v="3"/>
    <s v="Allemagne"/>
    <s v="FRA"/>
    <s v="FRA"/>
    <x v="95"/>
    <n v="59566132"/>
    <n v="2.6"/>
    <n v="469026"/>
    <n v="-0.8"/>
    <n v="2131975"/>
    <n v="1.8"/>
  </r>
  <r>
    <n v="2014"/>
    <x v="4"/>
    <s v="États-Unis"/>
    <s v="FLL"/>
    <s v="FLL"/>
    <x v="96"/>
    <n v="24648306"/>
    <n v="4.5999999999999996"/>
    <n v="258344"/>
    <n v="1.1000000000000001"/>
    <n v="78144"/>
    <n v="2.4"/>
  </r>
  <r>
    <n v="2014"/>
    <x v="0"/>
    <s v="Japon"/>
    <s v="FUK"/>
    <s v="FUK"/>
    <x v="97"/>
    <n v="19395525"/>
    <n v="2.2999999999999998"/>
    <n v="171260"/>
    <n v="0.4"/>
    <n v="265808"/>
    <n v="4.7"/>
  </r>
  <r>
    <n v="2014"/>
    <x v="3"/>
    <s v="Suisse"/>
    <s v="GVA"/>
    <s v="GVA"/>
    <x v="98"/>
    <n v="15079355"/>
    <n v="5"/>
    <n v="143265"/>
    <n v="3.4"/>
    <n v="40305"/>
    <n v="11.1"/>
  </r>
  <r>
    <n v="2014"/>
    <x v="5"/>
    <s v="Brésil"/>
    <s v="GYN"/>
    <s v="GYN"/>
    <x v="100"/>
    <n v="3363388"/>
    <n v="12.8"/>
    <n v="65681"/>
    <n v="6.2"/>
    <n v="3755"/>
    <s v=" "/>
  </r>
  <r>
    <n v="2014"/>
    <x v="2"/>
    <s v="Australie"/>
    <s v="OOL"/>
    <s v="OOL"/>
    <x v="101"/>
    <n v="5821155"/>
    <n v="1.3"/>
    <n v="70868"/>
    <n v="5.0999999999999996"/>
    <s v=" "/>
    <s v=" "/>
  </r>
  <r>
    <n v="2014"/>
    <x v="3"/>
    <s v="Espagne"/>
    <s v="LPA"/>
    <s v="LPA"/>
    <x v="102"/>
    <n v="10311195"/>
    <n v="5.6"/>
    <n v="102211"/>
    <n v="7"/>
    <n v="21827"/>
    <n v="4.5999999999999996"/>
  </r>
  <r>
    <n v="2014"/>
    <x v="4"/>
    <s v="Mexique"/>
    <s v="GDL"/>
    <s v="GDL"/>
    <x v="103"/>
    <n v="8731050"/>
    <n v="7.1"/>
    <n v="140034"/>
    <n v="5.8"/>
    <n v="142630"/>
    <n v="9.4"/>
  </r>
  <r>
    <n v="2014"/>
    <x v="0"/>
    <s v="Chine"/>
    <s v="CAN"/>
    <s v="CAN"/>
    <x v="104"/>
    <n v="54780346"/>
    <n v="4.4000000000000004"/>
    <n v="412210"/>
    <n v="4.5"/>
    <n v="1454044"/>
    <n v="11"/>
  </r>
  <r>
    <n v="2014"/>
    <x v="4"/>
    <s v="Guatemala"/>
    <s v="GUA"/>
    <s v="GUA"/>
    <x v="311"/>
    <n v="2107670"/>
    <s v=" "/>
    <n v="99583"/>
    <s v=" "/>
    <n v="25376"/>
    <s v=" "/>
  </r>
  <r>
    <n v="2014"/>
    <x v="5"/>
    <s v="Equateur"/>
    <s v="GYE"/>
    <s v="GYE"/>
    <x v="105"/>
    <n v="3974705"/>
    <n v="2.4"/>
    <n v="81644"/>
    <n v="-2.6"/>
    <n v="38113"/>
    <n v="-20"/>
  </r>
  <r>
    <n v="2014"/>
    <x v="0"/>
    <s v="Chine"/>
    <s v="KWE"/>
    <s v="KWE"/>
    <x v="106"/>
    <n v="12525537"/>
    <n v="19.600000000000001"/>
    <n v="113424"/>
    <n v="21.1"/>
    <n v="82063"/>
    <n v="6"/>
  </r>
  <r>
    <n v="2014"/>
    <x v="0"/>
    <s v="Chine"/>
    <s v="HAK"/>
    <s v="HAK"/>
    <x v="107"/>
    <n v="13853859"/>
    <n v="16.100000000000001"/>
    <n v="105861"/>
    <n v="12.1"/>
    <n v="121131"/>
    <n v="8.3000000000000007"/>
  </r>
  <r>
    <n v="2014"/>
    <x v="3"/>
    <s v="Allemagne"/>
    <s v="HAM"/>
    <s v="HAM"/>
    <x v="108"/>
    <n v="14760267"/>
    <n v="9.3000000000000007"/>
    <n v="153876"/>
    <n v="7"/>
    <n v="29120"/>
    <n v="3"/>
  </r>
  <r>
    <n v="2014"/>
    <x v="1"/>
    <s v="Tunisie"/>
    <s v="NBE"/>
    <s v="NBE"/>
    <x v="312"/>
    <n v="2225714"/>
    <n v="-2.5"/>
    <n v="14908"/>
    <n v="-19.600000000000001"/>
    <s v=" "/>
    <s v=" "/>
  </r>
  <r>
    <n v="2014"/>
    <x v="0"/>
    <s v="Chine"/>
    <s v="HGH"/>
    <s v="HGH"/>
    <x v="109"/>
    <n v="25525862"/>
    <n v="15.4"/>
    <n v="213268"/>
    <n v="11.9"/>
    <n v="398558"/>
    <n v="8.3000000000000007"/>
  </r>
  <r>
    <n v="2014"/>
    <x v="0"/>
    <s v="Chine"/>
    <s v="HRB"/>
    <s v="HRB"/>
    <x v="110"/>
    <n v="12239026"/>
    <n v="19.3"/>
    <n v="97746"/>
    <n v="15.6"/>
    <n v="106560"/>
    <n v="15.4"/>
  </r>
  <r>
    <n v="2014"/>
    <x v="4"/>
    <s v="Cuba"/>
    <s v="HAV"/>
    <s v="HAV"/>
    <x v="313"/>
    <n v="4100000"/>
    <s v=" "/>
    <n v="35000"/>
    <s v=" "/>
    <n v="15000"/>
    <s v=" "/>
  </r>
  <r>
    <n v="2014"/>
    <x v="3"/>
    <s v="Finlande"/>
    <s v="HEL"/>
    <s v="EFHK"/>
    <x v="111"/>
    <n v="15943075"/>
    <n v="4.4000000000000004"/>
    <n v="163161"/>
    <n v="-0.4"/>
    <n v="189248"/>
    <n v="-0.4"/>
  </r>
  <r>
    <n v="2014"/>
    <x v="0"/>
    <s v="Vietnam"/>
    <s v="SGN"/>
    <s v="SGN"/>
    <x v="314"/>
    <n v="22140348"/>
    <n v="10.5"/>
    <n v="154378"/>
    <n v="10.199999999999999"/>
    <n v="408006"/>
    <n v="8.6"/>
  </r>
  <r>
    <n v="2014"/>
    <x v="2"/>
    <s v="Australie"/>
    <s v="HBA"/>
    <s v="HBA"/>
    <x v="112"/>
    <n v="2117315"/>
    <n v="2.5"/>
    <n v="19271"/>
    <n v="-0.8"/>
    <s v=" "/>
    <s v=" "/>
  </r>
  <r>
    <n v="2014"/>
    <x v="0"/>
    <s v="Hong Kong"/>
    <s v="HKG"/>
    <s v="HKG"/>
    <x v="113"/>
    <n v="63367000"/>
    <n v="5.8"/>
    <n v="390955"/>
    <n v="5.0999999999999996"/>
    <n v="4376000"/>
    <n v="6.2"/>
  </r>
  <r>
    <n v="2014"/>
    <x v="4"/>
    <s v="États-Unis"/>
    <s v="HNL"/>
    <s v="HNL"/>
    <x v="114"/>
    <n v="19776751"/>
    <s v=" "/>
    <n v="280545"/>
    <s v=" "/>
    <n v="412807"/>
    <s v=" "/>
  </r>
  <r>
    <n v="2014"/>
    <x v="4"/>
    <s v="États-Unis"/>
    <s v="HOU"/>
    <s v="IAH"/>
    <x v="115"/>
    <n v="41239700"/>
    <n v="3.6"/>
    <n v="511870"/>
    <n v="0.5"/>
    <n v="461013"/>
    <n v="8"/>
  </r>
  <r>
    <n v="2014"/>
    <x v="4"/>
    <s v="États-Unis"/>
    <s v="HOU"/>
    <s v="KHOU"/>
    <x v="116"/>
    <n v="11945825"/>
    <n v="7.5"/>
    <n v="222028"/>
    <n v="-1.9"/>
    <n v="12704"/>
    <n v="-1.6"/>
  </r>
  <r>
    <n v="2014"/>
    <x v="1"/>
    <s v="Egypte"/>
    <s v="HRG"/>
    <s v="HRG"/>
    <x v="117"/>
    <n v="7222540"/>
    <n v="24.9"/>
    <n v="46333"/>
    <n v="17.5"/>
    <s v=" "/>
    <s v=" "/>
  </r>
  <r>
    <n v="2014"/>
    <x v="0"/>
    <s v="Indonésie"/>
    <s v="BDO"/>
    <s v="BDO"/>
    <x v="118"/>
    <n v="2911549"/>
    <n v="18.2"/>
    <n v="22260"/>
    <n v="12.9"/>
    <n v="5816"/>
    <s v=" "/>
  </r>
  <r>
    <n v="2014"/>
    <x v="0"/>
    <s v="Iran"/>
    <s v="IFN"/>
    <s v="IFN"/>
    <x v="119"/>
    <n v="2214539"/>
    <n v="12"/>
    <n v="18313"/>
    <n v="9.6"/>
    <n v="22751"/>
    <n v="19.899999999999999"/>
  </r>
  <r>
    <n v="2014"/>
    <x v="3"/>
    <s v="Turquie"/>
    <s v="IST"/>
    <s v="KIST"/>
    <x v="120"/>
    <n v="56715541"/>
    <n v="10.5"/>
    <n v="439532"/>
    <n v="8.1999999999999993"/>
    <n v="754379"/>
    <n v="16"/>
  </r>
  <r>
    <n v="2014"/>
    <x v="3"/>
    <s v="Turquie"/>
    <s v="IST"/>
    <s v="SAW"/>
    <x v="121"/>
    <n v="23510637"/>
    <n v="26.3"/>
    <n v="186152"/>
    <n v="23.6"/>
    <n v="39533"/>
    <n v="20.2"/>
  </r>
  <r>
    <n v="2014"/>
    <x v="3"/>
    <s v="Turquie"/>
    <s v="IZM"/>
    <s v="ADB"/>
    <x v="122"/>
    <n v="11000775"/>
    <n v="7.2"/>
    <n v="81756"/>
    <n v="6.4"/>
    <n v="23773"/>
    <n v="8.8000000000000007"/>
  </r>
  <r>
    <n v="2014"/>
    <x v="0"/>
    <s v="Indonésie"/>
    <s v="JKT"/>
    <s v="HLP"/>
    <x v="123"/>
    <n v="1517175"/>
    <s v=" "/>
    <n v="26344"/>
    <s v=" "/>
    <s v=" "/>
    <s v=" "/>
  </r>
  <r>
    <n v="2014"/>
    <x v="0"/>
    <s v="Indonésie"/>
    <s v="JKT"/>
    <s v="CGK"/>
    <x v="124"/>
    <n v="57005406"/>
    <n v="-5.2"/>
    <n v="382287"/>
    <n v="-4.2"/>
    <n v="602284"/>
    <n v="-7.5"/>
  </r>
  <r>
    <n v="2014"/>
    <x v="0"/>
    <s v="Indonésie"/>
    <s v="DJB"/>
    <s v="DJB"/>
    <x v="315"/>
    <n v="1291630"/>
    <n v="0.9"/>
    <n v="9460"/>
    <n v="23.8"/>
    <n v="7050"/>
    <n v="8.3000000000000007"/>
  </r>
  <r>
    <n v="2014"/>
    <x v="0"/>
    <s v="Indonésie"/>
    <s v="DJJ"/>
    <s v="DJJ"/>
    <x v="316"/>
    <n v="1606360"/>
    <s v=" "/>
    <n v="54791"/>
    <s v=" "/>
    <n v="91765"/>
    <s v=" "/>
  </r>
  <r>
    <n v="2014"/>
    <x v="0"/>
    <s v="Arabie Saoudite"/>
    <s v="GIZ"/>
    <s v="GIZ"/>
    <x v="317"/>
    <n v="1553265"/>
    <n v="21.3"/>
    <n v="11888"/>
    <n v="25.3"/>
    <n v="2732"/>
    <n v="11.2"/>
  </r>
  <r>
    <n v="2014"/>
    <x v="0"/>
    <s v="Arabie Saoudite"/>
    <s v="JED"/>
    <s v="JED"/>
    <x v="125"/>
    <n v="26569650"/>
    <n v="19.399999999999999"/>
    <n v="182877"/>
    <n v="10.7"/>
    <n v="205619"/>
    <n v="-4.5999999999999996"/>
  </r>
  <r>
    <n v="2014"/>
    <x v="1"/>
    <s v="Afrique du Sud"/>
    <s v="JNB"/>
    <s v="JNB"/>
    <x v="126"/>
    <n v="19164108"/>
    <n v="1.3"/>
    <n v="216392"/>
    <n v="6.7"/>
    <n v="286358"/>
    <n v="-7.4"/>
  </r>
  <r>
    <n v="2014"/>
    <x v="4"/>
    <s v="Costa Rica"/>
    <s v="SJO"/>
    <s v="SJO"/>
    <x v="127"/>
    <n v="3540666"/>
    <n v="5.0999999999999996"/>
    <n v="69758"/>
    <n v="11.6"/>
    <n v="75918"/>
    <n v="-1.4"/>
  </r>
  <r>
    <n v="2014"/>
    <x v="4"/>
    <s v="États-Unis"/>
    <s v="MKC"/>
    <s v="MCI"/>
    <x v="129"/>
    <n v="10166881"/>
    <n v="3"/>
    <n v="126757"/>
    <n v="-1.9"/>
    <n v="94188"/>
    <n v="-5.2"/>
  </r>
  <r>
    <n v="2014"/>
    <x v="0"/>
    <s v="Inde"/>
    <s v="BLR"/>
    <s v="BLR"/>
    <x v="130"/>
    <n v="14470900"/>
    <n v="13.2"/>
    <n v="130025"/>
    <n v="13.1"/>
    <n v="260425"/>
    <n v="9.3000000000000007"/>
  </r>
  <r>
    <n v="2014"/>
    <x v="0"/>
    <s v="Iran"/>
    <s v="KIH"/>
    <s v="KIH"/>
    <x v="132"/>
    <n v="2698354"/>
    <n v="2.1"/>
    <n v="23005"/>
    <n v="3.4"/>
    <n v="28958"/>
    <n v="6.4"/>
  </r>
  <r>
    <n v="2014"/>
    <x v="0"/>
    <s v="Inde"/>
    <s v="CCU"/>
    <s v="CCU"/>
    <x v="133"/>
    <n v="10716982"/>
    <n v="4.2"/>
    <n v="96315"/>
    <n v="-0.4"/>
    <n v="136225"/>
    <n v="5.4"/>
  </r>
  <r>
    <n v="2014"/>
    <x v="0"/>
    <s v="Malaisie"/>
    <s v="KUL"/>
    <s v="KUL"/>
    <x v="134"/>
    <n v="48930409"/>
    <n v="3"/>
    <n v="340821"/>
    <n v="4.3"/>
    <n v="787841"/>
    <n v="10.5"/>
  </r>
  <r>
    <n v="2014"/>
    <x v="0"/>
    <s v="Chine"/>
    <s v="KMG"/>
    <s v="KMG"/>
    <x v="136"/>
    <n v="32230883"/>
    <n v="8.6"/>
    <n v="270529"/>
    <n v="5.9"/>
    <n v="316672"/>
    <n v="7.8"/>
  </r>
  <r>
    <n v="2014"/>
    <x v="0"/>
    <s v="Indonésie"/>
    <s v="KOE"/>
    <s v="KOE"/>
    <x v="318"/>
    <n v="1348822"/>
    <s v=" "/>
    <n v="20288"/>
    <s v=" "/>
    <n v="5968"/>
    <s v=" "/>
  </r>
  <r>
    <n v="2014"/>
    <x v="0"/>
    <s v="Koweït"/>
    <s v="KWI"/>
    <s v="KWI"/>
    <x v="137"/>
    <n v="10375463"/>
    <n v="10.5"/>
    <n v="91992"/>
    <n v="11.2"/>
    <n v="189477"/>
    <n v="6.6"/>
  </r>
  <r>
    <n v="2014"/>
    <x v="1"/>
    <s v="Nigéria"/>
    <s v="LOS"/>
    <s v="LOS"/>
    <x v="138"/>
    <n v="7561369"/>
    <n v="20.2"/>
    <n v="0"/>
    <s v=" "/>
    <n v="174457"/>
    <n v="1.1000000000000001"/>
  </r>
  <r>
    <n v="2014"/>
    <x v="4"/>
    <s v="États-Unis"/>
    <s v="LAS"/>
    <s v="KLAS"/>
    <x v="139"/>
    <n v="42869517"/>
    <n v="2.4"/>
    <n v="522399"/>
    <n v="0.3"/>
    <n v="98658"/>
    <n v="6.1"/>
  </r>
  <r>
    <n v="2014"/>
    <x v="2"/>
    <s v="Australie"/>
    <s v="LST"/>
    <s v="LST"/>
    <x v="140"/>
    <n v="1289182"/>
    <n v="2.5"/>
    <n v="14642"/>
    <n v="-1.8"/>
    <s v=" "/>
    <s v=" "/>
  </r>
  <r>
    <n v="2014"/>
    <x v="5"/>
    <s v="Pérou"/>
    <s v="LIM"/>
    <s v="LIM"/>
    <x v="141"/>
    <n v="15664993"/>
    <n v="5.0999999999999996"/>
    <n v="155094"/>
    <n v="1.3"/>
    <n v="302405"/>
    <n v="2"/>
  </r>
  <r>
    <n v="2014"/>
    <x v="3"/>
    <s v="Portugal"/>
    <s v="LIS"/>
    <s v="LIS"/>
    <x v="142"/>
    <n v="18142245"/>
    <n v="13.3"/>
    <n v="156992"/>
    <n v="7.3"/>
    <n v="103143"/>
    <n v="6.1"/>
  </r>
  <r>
    <n v="2014"/>
    <x v="0"/>
    <s v="Indonésie"/>
    <s v="LOP"/>
    <s v="LOP"/>
    <x v="143"/>
    <n v="2393010"/>
    <n v="10.7"/>
    <n v="25460"/>
    <n v="-5.5"/>
    <n v="7370"/>
    <n v="6.7"/>
  </r>
  <r>
    <n v="2014"/>
    <x v="3"/>
    <s v="Royaume-Uni"/>
    <s v="LON"/>
    <s v="LGW"/>
    <x v="144"/>
    <n v="38103667"/>
    <n v="7.5"/>
    <n v="259904"/>
    <n v="3.7"/>
    <n v="93808"/>
    <n v="-7.4"/>
  </r>
  <r>
    <n v="2014"/>
    <x v="3"/>
    <s v="Royaume-Uni"/>
    <s v="LON"/>
    <s v="LHR"/>
    <x v="145"/>
    <n v="73405330"/>
    <n v="1.4"/>
    <n v="472611"/>
    <n v="0.2"/>
    <n v="1588476"/>
    <n v="4.9000000000000004"/>
  </r>
  <r>
    <n v="2014"/>
    <x v="3"/>
    <s v="Royaume-Uni"/>
    <s v="LTN"/>
    <s v="LTN"/>
    <x v="146"/>
    <n v="10484937"/>
    <n v="8.1"/>
    <n v="97805"/>
    <n v="6.5"/>
    <n v="27414"/>
    <n v="-5.7"/>
  </r>
  <r>
    <n v="2014"/>
    <x v="3"/>
    <s v="Royaume-Uni"/>
    <s v="LON"/>
    <s v="STN"/>
    <x v="147"/>
    <n v="19941593"/>
    <n v="11.7"/>
    <n v="155289"/>
    <n v="8.6"/>
    <n v="225646"/>
    <n v="-4.7"/>
  </r>
  <r>
    <n v="2014"/>
    <x v="4"/>
    <s v="États-Unis"/>
    <s v="LAX"/>
    <s v="KLAX"/>
    <x v="148"/>
    <n v="70662212"/>
    <n v="6"/>
    <n v="634500"/>
    <n v="5.5"/>
    <n v="2001152"/>
    <n v="14.5"/>
  </r>
  <r>
    <n v="2014"/>
    <x v="4"/>
    <s v="Mexique"/>
    <s v="SJD"/>
    <s v="SJD"/>
    <x v="149"/>
    <n v="3284871"/>
    <n v="-3"/>
    <n v="36315"/>
    <n v="-5.0999999999999996"/>
    <n v="6328"/>
    <s v=" "/>
  </r>
  <r>
    <n v="2014"/>
    <x v="2"/>
    <s v="Australie"/>
    <s v="MKY"/>
    <s v="MKY"/>
    <x v="150"/>
    <n v="959934"/>
    <n v="-12.4"/>
    <n v="29420"/>
    <n v="-11.6"/>
    <n v="752"/>
    <n v="-34"/>
  </r>
  <r>
    <n v="2014"/>
    <x v="0"/>
    <s v="Arabie Saoudite"/>
    <s v="MED"/>
    <s v="MED"/>
    <x v="151"/>
    <n v="5685812"/>
    <n v="27.9"/>
    <n v="48600"/>
    <n v="25"/>
    <n v="9391"/>
    <n v="20.100000000000001"/>
  </r>
  <r>
    <n v="2014"/>
    <x v="3"/>
    <s v="Espagne"/>
    <s v="MAD"/>
    <s v="LEMD"/>
    <x v="152"/>
    <n v="41810167"/>
    <n v="5.3"/>
    <n v="341904"/>
    <n v="2.9"/>
    <n v="394576"/>
    <n v="5.6"/>
  </r>
  <r>
    <n v="2014"/>
    <x v="0"/>
    <s v="Indonésie"/>
    <s v="UPG"/>
    <s v="UPG"/>
    <x v="153"/>
    <n v="8773830"/>
    <n v="-7"/>
    <n v="82450"/>
    <n v="-12.9"/>
    <n v="52920"/>
    <n v="-2.2000000000000002"/>
  </r>
  <r>
    <n v="2014"/>
    <x v="3"/>
    <s v="Espagne"/>
    <s v="AGP"/>
    <s v="AGP"/>
    <x v="154"/>
    <n v="13727104"/>
    <n v="6.4"/>
    <n v="108263"/>
    <n v="5.8"/>
    <n v="2638"/>
    <n v="-7.6"/>
  </r>
  <r>
    <n v="2014"/>
    <x v="0"/>
    <s v="Indonésie"/>
    <s v="MDC"/>
    <s v="MDC"/>
    <x v="319"/>
    <n v="2886590"/>
    <n v="19.8"/>
    <n v="18790"/>
    <n v="-5"/>
    <n v="12830"/>
    <n v="2.9"/>
  </r>
  <r>
    <n v="2014"/>
    <x v="5"/>
    <s v="Brésil"/>
    <s v="MAO"/>
    <s v="MAO"/>
    <x v="155"/>
    <n v="3358041"/>
    <n v="3"/>
    <n v="54864"/>
    <n v="-0.5"/>
    <n v="13797"/>
    <s v=" "/>
  </r>
  <r>
    <n v="2014"/>
    <x v="3"/>
    <s v="Royaume-Uni"/>
    <s v="MAN"/>
    <s v="MAN"/>
    <x v="156"/>
    <n v="21989682"/>
    <n v="6"/>
    <n v="170378"/>
    <n v="0.7"/>
    <n v="93923"/>
    <n v="-3.3"/>
  </r>
  <r>
    <n v="2014"/>
    <x v="0"/>
    <s v="Philippines"/>
    <s v="MNL"/>
    <s v="MNL"/>
    <x v="157"/>
    <n v="34091159"/>
    <n v="3.7"/>
    <n v="266260"/>
    <n v="-1.9"/>
    <n v="519737"/>
    <n v="13.6"/>
  </r>
  <r>
    <n v="2014"/>
    <x v="1"/>
    <s v="Maroc"/>
    <s v="RAK"/>
    <s v="RAK"/>
    <x v="158"/>
    <n v="4063490"/>
    <n v="6.1"/>
    <n v="36177"/>
    <n v="5.0999999999999996"/>
    <n v="646"/>
    <n v="-30.5"/>
  </r>
  <r>
    <n v="2014"/>
    <x v="0"/>
    <s v="Iran"/>
    <s v="MHD"/>
    <s v="MHD"/>
    <x v="159"/>
    <n v="8068867"/>
    <n v="15.5"/>
    <n v="55678"/>
    <n v="12.4"/>
    <n v="78144"/>
    <n v="26.7"/>
  </r>
  <r>
    <n v="2014"/>
    <x v="1"/>
    <s v="Ile Maurice"/>
    <s v="MRU"/>
    <s v="MRU"/>
    <x v="160"/>
    <n v="2762935"/>
    <n v="1.3"/>
    <n v="17161"/>
    <n v="-5.2"/>
    <s v=" "/>
    <s v=" "/>
  </r>
  <r>
    <n v="2014"/>
    <x v="0"/>
    <s v="Indonésie"/>
    <s v="KNO"/>
    <s v="KNO"/>
    <x v="320"/>
    <n v="8017480"/>
    <n v="-4.2"/>
    <n v="63320"/>
    <n v="-10.1"/>
    <n v="42480"/>
    <n v="-4.9000000000000004"/>
  </r>
  <r>
    <n v="2014"/>
    <x v="5"/>
    <s v="Colombie"/>
    <s v="MDE"/>
    <s v="KMDE"/>
    <x v="161"/>
    <n v="6567564"/>
    <n v="0.2"/>
    <n v="74835"/>
    <n v="0.7"/>
    <n v="116693"/>
    <n v="6.7"/>
  </r>
  <r>
    <n v="2014"/>
    <x v="2"/>
    <s v="Australie"/>
    <s v="MEL"/>
    <s v="MEL"/>
    <x v="162"/>
    <n v="31386794"/>
    <n v="3.9"/>
    <n v="227697"/>
    <n v="4.2"/>
    <s v=" "/>
    <s v=" "/>
  </r>
  <r>
    <n v="2014"/>
    <x v="4"/>
    <s v="Mexique"/>
    <s v="MEX"/>
    <s v="MEX"/>
    <x v="163"/>
    <n v="34252381"/>
    <n v="8.6"/>
    <n v="406340"/>
    <n v="4.4000000000000004"/>
    <n v="396732"/>
    <n v="5.4"/>
  </r>
  <r>
    <n v="2014"/>
    <x v="4"/>
    <s v="États-Unis"/>
    <s v="MIA"/>
    <s v="MIA"/>
    <x v="164"/>
    <n v="40941879"/>
    <n v="0.9"/>
    <n v="402973"/>
    <n v="1"/>
    <n v="1998782"/>
    <n v="2.8"/>
  </r>
  <r>
    <n v="2014"/>
    <x v="3"/>
    <s v="Italie"/>
    <s v="MIL"/>
    <s v="MXP"/>
    <x v="165"/>
    <n v="18838661"/>
    <n v="5"/>
    <n v="166509"/>
    <n v="1.1000000000000001"/>
    <n v="469657"/>
    <n v="9.1"/>
  </r>
  <r>
    <n v="2014"/>
    <x v="0"/>
    <s v="Indonésie"/>
    <s v="PDG"/>
    <s v="PDG"/>
    <x v="166"/>
    <n v="2602465"/>
    <n v="-7.2"/>
    <n v="16945"/>
    <n v="-9.8000000000000007"/>
    <n v="10833"/>
    <n v="-6.5"/>
  </r>
  <r>
    <n v="2014"/>
    <x v="4"/>
    <s v="États-Unis"/>
    <s v="MSP"/>
    <s v="MSP"/>
    <x v="167"/>
    <n v="35147083"/>
    <n v="3.7"/>
    <n v="412586"/>
    <n v="-4.3"/>
    <n v="203129"/>
    <n v="0.9"/>
  </r>
  <r>
    <n v="2014"/>
    <x v="4"/>
    <s v="Jamaïque"/>
    <s v="MBJ"/>
    <s v="MBJ"/>
    <x v="168"/>
    <n v="3619013"/>
    <n v="4.3"/>
    <n v="40795"/>
    <n v="3.3"/>
    <n v="6236"/>
    <n v="12"/>
  </r>
  <r>
    <n v="2014"/>
    <x v="4"/>
    <s v="Mexique"/>
    <s v="MTY"/>
    <s v="MTY"/>
    <x v="169"/>
    <n v="7157217"/>
    <n v="10.9"/>
    <n v="102462"/>
    <n v="13.6"/>
    <n v="44817"/>
    <n v="-2.7"/>
  </r>
  <r>
    <n v="2014"/>
    <x v="4"/>
    <s v="Canada"/>
    <s v="YMQ"/>
    <s v="YUL"/>
    <x v="170"/>
    <n v="14725699"/>
    <n v="4.5"/>
    <n v="217204"/>
    <n v="-2.2000000000000002"/>
    <s v=" "/>
    <s v=" "/>
  </r>
  <r>
    <n v="2014"/>
    <x v="0"/>
    <s v="Russie"/>
    <s v="MOW"/>
    <s v="DME"/>
    <x v="171"/>
    <n v="33039531"/>
    <n v="7.4"/>
    <n v="277785"/>
    <n v="5.4"/>
    <n v="187093"/>
    <n v="-6.7"/>
  </r>
  <r>
    <n v="2014"/>
    <x v="0"/>
    <s v="Russie"/>
    <s v="MOW"/>
    <s v="SVO"/>
    <x v="172"/>
    <n v="31567974"/>
    <n v="7.9"/>
    <n v="255570"/>
    <n v="4.8"/>
    <n v="184039"/>
    <n v="-25.1"/>
  </r>
  <r>
    <n v="2014"/>
    <x v="0"/>
    <s v="Russie"/>
    <s v="MOW"/>
    <s v="VKO"/>
    <x v="173"/>
    <n v="12731813"/>
    <n v="13.9"/>
    <n v="165087"/>
    <n v="1"/>
    <n v="44036"/>
    <n v="3.4"/>
  </r>
  <r>
    <n v="2014"/>
    <x v="0"/>
    <s v="Inde"/>
    <s v="BOM"/>
    <s v="BOM"/>
    <x v="174"/>
    <n v="34993738"/>
    <n v="9.5"/>
    <n v="266201"/>
    <n v="-1.2"/>
    <n v="648147"/>
    <n v="-0.6"/>
  </r>
  <r>
    <n v="2014"/>
    <x v="3"/>
    <s v="Allemagne"/>
    <s v="MUC"/>
    <s v="MUC"/>
    <x v="175"/>
    <n v="39700515"/>
    <n v="2.7"/>
    <n v="376678"/>
    <n v="-1.4"/>
    <n v="309361"/>
    <n v="7.5"/>
  </r>
  <r>
    <n v="2014"/>
    <x v="0"/>
    <s v="Oman"/>
    <s v="MCT"/>
    <s v="MCT"/>
    <x v="176"/>
    <n v="8713102"/>
    <n v="4.8"/>
    <n v="82405"/>
    <n v="1.4"/>
    <n v="122163"/>
    <n v="1.8"/>
  </r>
  <r>
    <n v="2014"/>
    <x v="0"/>
    <s v="Indonésie"/>
    <s v="NBX"/>
    <s v="NBX"/>
    <x v="321"/>
    <n v="1423312"/>
    <s v=" "/>
    <n v="22560"/>
    <s v=" "/>
    <n v="5690"/>
    <s v=" "/>
  </r>
  <r>
    <n v="2014"/>
    <x v="2"/>
    <s v="Fidji"/>
    <s v="NAN"/>
    <s v="NAN"/>
    <x v="177"/>
    <n v="2091719"/>
    <n v="5.5"/>
    <n v="72461"/>
    <n v="19.5"/>
    <s v=" "/>
    <s v=" "/>
  </r>
  <r>
    <n v="2014"/>
    <x v="1"/>
    <s v="Kenya"/>
    <s v="NBO"/>
    <s v="NBO"/>
    <x v="178"/>
    <n v="6386456"/>
    <n v="7.4"/>
    <n v="99725"/>
    <n v="9.5"/>
    <n v="259143"/>
    <n v="5.7"/>
  </r>
  <r>
    <n v="2014"/>
    <x v="0"/>
    <s v="Indonésie"/>
    <s v="NPO"/>
    <s v="NPO"/>
    <x v="322"/>
    <n v="4610026"/>
    <s v=" "/>
    <n v="401"/>
    <s v=" "/>
    <s v=" "/>
    <s v=" "/>
  </r>
  <r>
    <n v="2014"/>
    <x v="0"/>
    <s v="Chine"/>
    <s v="NKG"/>
    <s v="NKG"/>
    <x v="179"/>
    <n v="16283816"/>
    <n v="8.5"/>
    <n v="144278"/>
    <n v="6.9"/>
    <n v="304325"/>
    <n v="19"/>
  </r>
  <r>
    <n v="2014"/>
    <x v="4"/>
    <s v="États-Unis"/>
    <s v="BNA"/>
    <s v="BNA"/>
    <x v="180"/>
    <n v="11041543"/>
    <n v="6.7"/>
    <n v="176269"/>
    <n v="0.3"/>
    <n v="39889"/>
    <n v="-17.3"/>
  </r>
  <r>
    <n v="2014"/>
    <x v="4"/>
    <s v="Bahamas"/>
    <s v="NAS"/>
    <s v="NAS"/>
    <x v="181"/>
    <n v="3253796"/>
    <n v="2.2999999999999998"/>
    <n v="136948"/>
    <n v="3"/>
    <s v=" "/>
    <s v=" "/>
  </r>
  <r>
    <n v="2014"/>
    <x v="4"/>
    <s v="États-Unis"/>
    <s v="MSY"/>
    <s v="MSY"/>
    <x v="182"/>
    <n v="9782139"/>
    <n v="4.7"/>
    <n v="115812"/>
    <n v="-13.2"/>
    <n v="40113"/>
    <n v="-4.7"/>
  </r>
  <r>
    <n v="2014"/>
    <x v="4"/>
    <s v="États-Unis"/>
    <s v="NYC"/>
    <s v="JFK"/>
    <x v="183"/>
    <n v="53635346"/>
    <n v="6.4"/>
    <n v="422912"/>
    <n v="4.0999999999999996"/>
    <n v="1315590"/>
    <n v="1.8"/>
  </r>
  <r>
    <n v="2014"/>
    <x v="4"/>
    <s v="États-Unis"/>
    <s v="NYC"/>
    <s v="LGA"/>
    <x v="184"/>
    <n v="27377425"/>
    <n v="2.5"/>
    <n v="368684"/>
    <n v="-0.8"/>
    <n v="7926"/>
    <n v="3.2"/>
  </r>
  <r>
    <n v="2014"/>
    <x v="4"/>
    <s v="États-Unis"/>
    <s v="NYC"/>
    <s v="EWR"/>
    <x v="185"/>
    <n v="36026864"/>
    <n v="2.9"/>
    <n v="398630"/>
    <n v="-3.7"/>
    <n v="648517"/>
    <n v="-0.6"/>
  </r>
  <r>
    <n v="2014"/>
    <x v="2"/>
    <s v="Australie"/>
    <s v="NTL"/>
    <s v="NTL"/>
    <x v="186"/>
    <n v="1164960"/>
    <n v="-2.8"/>
    <n v="15852"/>
    <n v="-22.2"/>
    <n v="360"/>
    <s v=" "/>
  </r>
  <r>
    <n v="2014"/>
    <x v="3"/>
    <s v="France"/>
    <s v="NCE"/>
    <s v="NCE"/>
    <x v="187"/>
    <n v="11660208"/>
    <n v="0.9"/>
    <n v="169993"/>
    <n v="-2.2000000000000002"/>
    <n v="16695"/>
    <n v="-6.2"/>
  </r>
  <r>
    <n v="2014"/>
    <x v="0"/>
    <s v="Vietnam"/>
    <s v="HAN"/>
    <s v="HAN"/>
    <x v="188"/>
    <n v="12847056"/>
    <s v=" "/>
    <n v="89835"/>
    <s v=" "/>
    <n v="352322"/>
    <s v=" "/>
  </r>
  <r>
    <n v="2014"/>
    <x v="4"/>
    <s v="États-Unis"/>
    <s v="OAK"/>
    <s v="OAK"/>
    <x v="189"/>
    <n v="10336788"/>
    <n v="6.1"/>
    <n v="205900"/>
    <n v="2.2999999999999998"/>
    <n v="535391"/>
    <n v="10.6"/>
  </r>
  <r>
    <n v="2014"/>
    <x v="0"/>
    <s v="Japon"/>
    <s v="OKA"/>
    <s v="OKA"/>
    <x v="190"/>
    <n v="17278115"/>
    <n v="7.7"/>
    <n v="153972"/>
    <n v="4.5"/>
    <n v="419802"/>
    <n v="8.1"/>
  </r>
  <r>
    <n v="2014"/>
    <x v="0"/>
    <s v="Indonésie"/>
    <s v="SNA"/>
    <s v="SNA"/>
    <x v="192"/>
    <n v="9386033"/>
    <n v="1.7"/>
    <n v="269189"/>
    <n v="8.6999999999999993"/>
    <n v="15493"/>
    <n v="-13.1"/>
  </r>
  <r>
    <n v="2014"/>
    <x v="4"/>
    <s v="États-Unis"/>
    <s v="ORL"/>
    <s v="MCO"/>
    <x v="193"/>
    <n v="35714091"/>
    <n v="2.7"/>
    <n v="289979"/>
    <n v="-0.5"/>
    <n v="156875"/>
    <n v="1.3"/>
  </r>
  <r>
    <n v="2014"/>
    <x v="0"/>
    <s v="Japon"/>
    <s v="OSA"/>
    <s v="ITM"/>
    <x v="194"/>
    <n v="14526575"/>
    <n v="5.0999999999999996"/>
    <n v="139084"/>
    <n v="2.2000000000000002"/>
    <n v="143301"/>
    <n v="4"/>
  </r>
  <r>
    <n v="2014"/>
    <x v="0"/>
    <s v="Japon"/>
    <s v="OSA"/>
    <s v="KIX"/>
    <x v="195"/>
    <n v="19350593"/>
    <n v="8.6"/>
    <n v="141565"/>
    <n v="7.3"/>
    <n v="745898"/>
    <n v="9.3000000000000007"/>
  </r>
  <r>
    <n v="2014"/>
    <x v="3"/>
    <s v="Norvège"/>
    <s v="OSL"/>
    <s v="KOSL"/>
    <x v="196"/>
    <n v="24269233"/>
    <n v="4.8"/>
    <n v="245059"/>
    <n v="2.2000000000000002"/>
    <n v="125965"/>
    <n v="5.0999999999999996"/>
  </r>
  <r>
    <n v="2014"/>
    <x v="0"/>
    <s v="Indonésie"/>
    <s v="PLM"/>
    <s v="PLM"/>
    <x v="323"/>
    <n v="2669840"/>
    <n v="-7.2"/>
    <n v="16826"/>
    <n v="-21"/>
    <n v="10360"/>
    <n v="-26.5"/>
  </r>
  <r>
    <n v="2014"/>
    <x v="3"/>
    <s v="Espagne"/>
    <s v="PMI"/>
    <s v="KPMI"/>
    <x v="197"/>
    <n v="23112700"/>
    <n v="1.5"/>
    <n v="172628"/>
    <n v="1.5"/>
    <n v="13104"/>
    <n v="-7.9"/>
  </r>
  <r>
    <n v="2014"/>
    <x v="0"/>
    <s v="Indonésie"/>
    <s v="PLW"/>
    <s v="PLW"/>
    <x v="324"/>
    <n v="1570610"/>
    <s v=" "/>
    <n v="103340"/>
    <s v=" "/>
    <n v="2040"/>
    <n v="-52.5"/>
  </r>
  <r>
    <n v="2014"/>
    <x v="4"/>
    <s v="Panama"/>
    <s v="PTY"/>
    <s v="PTY"/>
    <x v="198"/>
    <n v="8537373"/>
    <n v="9.6999999999999993"/>
    <n v="134418"/>
    <n v="10.8"/>
    <n v="105793"/>
    <n v="-4"/>
  </r>
  <r>
    <n v="2014"/>
    <x v="0"/>
    <s v="Indonésie"/>
    <s v="PGK"/>
    <s v="PGK"/>
    <x v="325"/>
    <n v="1394400"/>
    <n v="-4.8"/>
    <n v="10630"/>
    <n v="-10.199999999999999"/>
    <n v="7170"/>
    <n v="14"/>
  </r>
  <r>
    <n v="2014"/>
    <x v="2"/>
    <s v="Polynésie"/>
    <s v="PPT"/>
    <s v="PPT"/>
    <x v="199"/>
    <n v="1172291"/>
    <n v="1.9"/>
    <n v="18700"/>
    <n v="1.2"/>
    <n v="12503"/>
    <n v="9.1999999999999993"/>
  </r>
  <r>
    <n v="2014"/>
    <x v="3"/>
    <s v="France"/>
    <s v="PAR"/>
    <s v="CDG"/>
    <x v="200"/>
    <n v="63813756"/>
    <n v="2.8"/>
    <n v="471382"/>
    <n v="-1.4"/>
    <n v="2086487"/>
    <n v="0.8"/>
  </r>
  <r>
    <n v="2014"/>
    <x v="3"/>
    <s v="France"/>
    <s v="PAR"/>
    <s v="ORY"/>
    <x v="201"/>
    <n v="28862586"/>
    <n v="2.1"/>
    <n v="231017"/>
    <n v="-1.1000000000000001"/>
    <n v="115241"/>
    <n v="9"/>
  </r>
  <r>
    <n v="2014"/>
    <x v="0"/>
    <s v="Indonésie"/>
    <s v="PKU"/>
    <s v="PKU"/>
    <x v="326"/>
    <n v="2914518"/>
    <n v="-10.5"/>
    <n v="23992"/>
    <n v="-20.100000000000001"/>
    <n v="11423"/>
    <n v="-13.9"/>
  </r>
  <r>
    <n v="2014"/>
    <x v="2"/>
    <s v="Australie"/>
    <s v="PER"/>
    <s v="PER"/>
    <x v="203"/>
    <n v="12895390"/>
    <n v="-0.1"/>
    <n v="98968"/>
    <n v="-1.1000000000000001"/>
    <s v=" "/>
    <s v=" "/>
  </r>
  <r>
    <n v="2014"/>
    <x v="4"/>
    <s v="États-Unis"/>
    <s v="PHL"/>
    <s v="PHL"/>
    <x v="204"/>
    <n v="30740685"/>
    <n v="0.8"/>
    <n v="419253"/>
    <n v="-3.1"/>
    <n v="395276"/>
    <n v="4"/>
  </r>
  <r>
    <n v="2014"/>
    <x v="4"/>
    <s v="États-Unis"/>
    <s v="PHX"/>
    <s v="KPHX"/>
    <x v="205"/>
    <n v="42125212"/>
    <n v="4.4000000000000004"/>
    <n v="430461"/>
    <n v="-0.8"/>
    <n v="283432"/>
    <n v="-6.9"/>
  </r>
  <r>
    <n v="2014"/>
    <x v="0"/>
    <s v="Thaïlande"/>
    <s v="HKT"/>
    <s v="HKT"/>
    <x v="206"/>
    <n v="11401498"/>
    <n v="0.5"/>
    <n v="77250"/>
    <n v="6.4"/>
    <n v="40318"/>
    <n v="16.5"/>
  </r>
  <r>
    <n v="2014"/>
    <x v="4"/>
    <s v="États-Unis"/>
    <s v="PIT"/>
    <s v="PIT"/>
    <x v="207"/>
    <n v="7998970"/>
    <n v="1.5"/>
    <n v="135293"/>
    <n v="-2.9"/>
    <n v="75657"/>
    <n v="-3.2"/>
  </r>
  <r>
    <n v="2014"/>
    <x v="0"/>
    <s v="Indonésie"/>
    <s v="PNK"/>
    <s v="PNK"/>
    <x v="327"/>
    <n v="2262990"/>
    <n v="-1.8"/>
    <n v="23674"/>
    <n v="3.9"/>
    <n v="5894"/>
    <n v="-23.8"/>
  </r>
  <r>
    <n v="2014"/>
    <x v="0"/>
    <s v="Papouasie-Nouvelle-Guinée"/>
    <s v="POM"/>
    <s v="POM"/>
    <x v="210"/>
    <n v="1606168"/>
    <s v=" "/>
    <n v="53154"/>
    <s v=" "/>
    <n v="0"/>
    <s v=" "/>
  </r>
  <r>
    <n v="2014"/>
    <x v="4"/>
    <s v="Trinidad et Tobago"/>
    <s v="POS"/>
    <s v="POS"/>
    <x v="211"/>
    <n v="2964298"/>
    <n v="5.3"/>
    <n v="65964"/>
    <n v="0"/>
    <n v="44810"/>
    <n v="-4.5999999999999996"/>
  </r>
  <r>
    <n v="2014"/>
    <x v="4"/>
    <s v="États-Unis"/>
    <s v="PDX"/>
    <s v="PDX"/>
    <x v="212"/>
    <n v="15916512"/>
    <n v="5.9"/>
    <n v="216253"/>
    <n v="3"/>
    <n v="207786"/>
    <n v="4.2"/>
  </r>
  <r>
    <n v="2014"/>
    <x v="5"/>
    <s v="Brésil"/>
    <s v="POA"/>
    <s v="POA"/>
    <x v="213"/>
    <n v="8447307"/>
    <n v="5.7"/>
    <n v="92960"/>
    <n v="-1.5"/>
    <n v="4154"/>
    <s v=" "/>
  </r>
  <r>
    <n v="2014"/>
    <x v="3"/>
    <s v="République tchèque"/>
    <s v="PRG"/>
    <s v="PRG"/>
    <x v="214"/>
    <n v="11149926"/>
    <n v="1.6"/>
    <n v="125437"/>
    <n v="-2.5"/>
    <n v="51466"/>
    <n v="-0.8"/>
  </r>
  <r>
    <n v="2014"/>
    <x v="4"/>
    <s v="Mexique"/>
    <s v="PVR"/>
    <s v="PVR"/>
    <x v="215"/>
    <n v="3114150"/>
    <n v="17.2"/>
    <n v="44412"/>
    <n v="11.6"/>
    <n v="1750"/>
    <n v="4.2"/>
  </r>
  <r>
    <n v="2014"/>
    <x v="4"/>
    <s v="République dominicaine"/>
    <s v="PUJ"/>
    <s v="PUJ"/>
    <x v="216"/>
    <n v="5826081"/>
    <n v="8.6999999999999993"/>
    <n v="58000"/>
    <n v="11.7"/>
    <n v="22525"/>
    <n v="12.5"/>
  </r>
  <r>
    <n v="2014"/>
    <x v="0"/>
    <s v="Corée du Sud"/>
    <s v="PUS"/>
    <s v="PUS"/>
    <x v="217"/>
    <n v="10378866"/>
    <n v="7.3"/>
    <n v="78646"/>
    <n v="1.3"/>
    <n v="123253"/>
    <n v="6.1"/>
  </r>
  <r>
    <n v="2014"/>
    <x v="0"/>
    <s v="Chine"/>
    <s v="TAO"/>
    <s v="TAO"/>
    <x v="218"/>
    <n v="16411789"/>
    <n v="13.1"/>
    <n v="142452"/>
    <n v="9.8000000000000007"/>
    <n v="204419"/>
    <n v="9.8000000000000007"/>
  </r>
  <r>
    <n v="2014"/>
    <x v="2"/>
    <s v="Nouvelle-Zélande"/>
    <s v="ZQN"/>
    <s v="ZQN"/>
    <x v="219"/>
    <n v="1320731"/>
    <n v="8.6999999999999993"/>
    <n v="11728"/>
    <n v="5"/>
    <s v=" "/>
    <s v=" "/>
  </r>
  <r>
    <n v="2014"/>
    <x v="5"/>
    <s v="Equateur"/>
    <s v="UIO"/>
    <s v="UIO"/>
    <x v="220"/>
    <n v="5700000"/>
    <n v="1.7"/>
    <n v="64000"/>
    <n v="-6.6"/>
    <n v="202000"/>
    <n v="11.2"/>
  </r>
  <r>
    <n v="2014"/>
    <x v="4"/>
    <s v="États-Unis"/>
    <s v="RDU"/>
    <s v="RDU"/>
    <x v="221"/>
    <n v="9545360"/>
    <n v="3.8"/>
    <n v="183557"/>
    <n v="-1.1000000000000001"/>
    <n v="76198"/>
    <n v="-0.7"/>
  </r>
  <r>
    <n v="2014"/>
    <x v="5"/>
    <s v="Brésil"/>
    <s v="REC"/>
    <s v="REC"/>
    <x v="222"/>
    <n v="7157805"/>
    <n v="0.7"/>
    <n v="75419"/>
    <n v="-7.8"/>
    <n v="8077"/>
    <s v=" "/>
  </r>
  <r>
    <n v="2014"/>
    <x v="5"/>
    <s v="Brésil"/>
    <s v="RIO"/>
    <s v="GIG"/>
    <x v="223"/>
    <n v="17358610"/>
    <n v="1"/>
    <n v="140735"/>
    <n v="-1.8"/>
    <n v="118102"/>
    <n v="2.8"/>
  </r>
  <r>
    <n v="2014"/>
    <x v="5"/>
    <s v="Brésil"/>
    <s v="RIO"/>
    <s v="SDU"/>
    <x v="224"/>
    <n v="9741219"/>
    <n v="5.8"/>
    <n v="125798"/>
    <n v="-1.2"/>
    <n v="997"/>
    <s v=" "/>
  </r>
  <r>
    <n v="2014"/>
    <x v="0"/>
    <s v="Arabie Saoudite"/>
    <s v="RUH"/>
    <s v="RUH"/>
    <x v="225"/>
    <n v="20522773"/>
    <n v="7.4"/>
    <n v="163383"/>
    <n v="1.3"/>
    <n v="370776"/>
    <n v="-15.6"/>
  </r>
  <r>
    <n v="2014"/>
    <x v="3"/>
    <s v="Italie"/>
    <s v="ROM"/>
    <s v="FCO"/>
    <x v="227"/>
    <n v="38506467"/>
    <n v="6.5"/>
    <n v="308144"/>
    <n v="3.3"/>
    <n v="143088"/>
    <n v="0.8"/>
  </r>
  <r>
    <n v="2014"/>
    <x v="4"/>
    <s v="États-Unis"/>
    <s v="SAC"/>
    <s v="SMF"/>
    <x v="228"/>
    <n v="8972756"/>
    <n v="3.3"/>
    <n v="294438"/>
    <n v="-0.8"/>
    <n v="63577"/>
    <n v="-6.4"/>
  </r>
  <r>
    <n v="2014"/>
    <x v="4"/>
    <s v="États-Unis"/>
    <s v="SPN"/>
    <s v="SPN"/>
    <x v="328"/>
    <n v="1133143"/>
    <s v=" "/>
    <n v="35244"/>
    <s v=" "/>
    <n v="1474"/>
    <s v=" "/>
  </r>
  <r>
    <n v="2014"/>
    <x v="4"/>
    <s v="États-Unis"/>
    <s v="SLC"/>
    <s v="SLC"/>
    <x v="229"/>
    <n v="21141610"/>
    <n v="4.7"/>
    <n v="324955"/>
    <n v="-1.7"/>
    <n v="161833"/>
    <n v="-2.7"/>
  </r>
  <r>
    <n v="2014"/>
    <x v="5"/>
    <s v="Brésil"/>
    <s v="SSA"/>
    <s v="SSA"/>
    <x v="230"/>
    <n v="8872474"/>
    <n v="-1.5"/>
    <n v="107253"/>
    <n v="-0.7"/>
    <n v="4766"/>
    <s v=" "/>
  </r>
  <r>
    <n v="2014"/>
    <x v="4"/>
    <s v="États-Unis"/>
    <s v="SAT"/>
    <s v="SAT"/>
    <x v="232"/>
    <n v="8369628"/>
    <n v="1.4"/>
    <n v="172620"/>
    <n v="0.8"/>
    <n v="105800"/>
    <n v="0.7"/>
  </r>
  <r>
    <n v="2014"/>
    <x v="4"/>
    <s v="États-Unis"/>
    <s v="SAN"/>
    <s v="SAN"/>
    <x v="233"/>
    <n v="18762590"/>
    <n v="5.9"/>
    <n v="191639"/>
    <n v="2"/>
    <n v="156587"/>
    <n v="5.4"/>
  </r>
  <r>
    <n v="2014"/>
    <x v="5"/>
    <s v="Vénézuela"/>
    <s v="SFO"/>
    <s v="SFO"/>
    <x v="235"/>
    <n v="47114631"/>
    <n v="4.8"/>
    <n v="428820"/>
    <n v="2.2999999999999998"/>
    <n v="400615"/>
    <n v="10.1"/>
  </r>
  <r>
    <n v="2014"/>
    <x v="4"/>
    <s v="États-Unis"/>
    <s v="SJC"/>
    <s v="SJC"/>
    <x v="236"/>
    <n v="9385212"/>
    <n v="6.9"/>
    <n v="124134"/>
    <n v="1"/>
    <n v="48335"/>
    <n v="13.8"/>
  </r>
  <r>
    <n v="2014"/>
    <x v="4"/>
    <s v="États-Unis"/>
    <s v="SJU"/>
    <s v="SJU"/>
    <x v="237"/>
    <n v="8593517"/>
    <n v="3.5"/>
    <n v="143926"/>
    <n v="7.7"/>
    <n v="145677"/>
    <n v="1.9"/>
  </r>
  <r>
    <n v="2014"/>
    <x v="0"/>
    <s v="Yemen"/>
    <s v="SAH"/>
    <s v="SAH"/>
    <x v="329"/>
    <n v="1795041"/>
    <s v=" "/>
    <n v="21986"/>
    <s v=" "/>
    <n v="18388"/>
    <s v=" "/>
  </r>
  <r>
    <n v="2014"/>
    <x v="5"/>
    <s v="Chili"/>
    <s v="SCL"/>
    <s v="SCL"/>
    <x v="239"/>
    <n v="16068242"/>
    <n v="4.9000000000000004"/>
    <n v="132852"/>
    <n v="0.3"/>
    <n v="293461"/>
    <n v="0.1"/>
  </r>
  <r>
    <n v="2014"/>
    <x v="4"/>
    <s v="République dominicaine"/>
    <s v="SDQ"/>
    <s v="SDQ"/>
    <x v="240"/>
    <n v="3614433"/>
    <n v="8.9"/>
    <n v="38416"/>
    <n v="4"/>
    <n v="55753"/>
    <n v="9.1999999999999993"/>
  </r>
  <r>
    <n v="2014"/>
    <x v="0"/>
    <s v="Chine"/>
    <s v="SYX"/>
    <s v="SYX"/>
    <x v="241"/>
    <n v="14942356"/>
    <n v="16.100000000000001"/>
    <n v="102074"/>
    <n v="12.5"/>
    <n v="75646"/>
    <n v="20.2"/>
  </r>
  <r>
    <n v="2014"/>
    <x v="5"/>
    <s v="Brésil"/>
    <s v="SAO"/>
    <s v="CGH"/>
    <x v="242"/>
    <n v="18134071"/>
    <n v="6.4"/>
    <n v="205410"/>
    <n v="-2"/>
    <n v="15294"/>
    <s v=" "/>
  </r>
  <r>
    <n v="2014"/>
    <x v="5"/>
    <s v="Brésil"/>
    <s v="SAO"/>
    <s v="GRU"/>
    <x v="243"/>
    <n v="39773716"/>
    <n v="10.6"/>
    <n v="304559"/>
    <n v="7.2"/>
    <n v="560096"/>
    <n v="5.3"/>
  </r>
  <r>
    <n v="2014"/>
    <x v="5"/>
    <s v="Brésil"/>
    <s v="SAO"/>
    <s v="VCP"/>
    <x v="244"/>
    <n v="9827195"/>
    <n v="5.3"/>
    <n v="131531"/>
    <n v="3.4"/>
    <n v="223281"/>
    <n v="-13.7"/>
  </r>
  <r>
    <n v="2014"/>
    <x v="0"/>
    <s v="Japon"/>
    <s v="SPK"/>
    <s v="CTS"/>
    <x v="245"/>
    <n v="19260602"/>
    <n v="3.1"/>
    <n v="136597"/>
    <n v="1.7"/>
    <n v="233990"/>
    <n v="3.1"/>
  </r>
  <r>
    <n v="2014"/>
    <x v="4"/>
    <s v="États-Unis"/>
    <s v="SEA"/>
    <s v="SEA"/>
    <x v="246"/>
    <n v="37494191"/>
    <n v="7.8"/>
    <n v="340478"/>
    <n v="7.3"/>
    <n v="319224"/>
    <n v="9.1"/>
  </r>
  <r>
    <n v="2014"/>
    <x v="0"/>
    <s v="Corée du Sud"/>
    <s v="SEL"/>
    <s v="GMP"/>
    <x v="247"/>
    <n v="21566946"/>
    <n v="8.4"/>
    <n v="138706"/>
    <n v="3"/>
    <n v="271990"/>
    <n v="10.5"/>
  </r>
  <r>
    <n v="2014"/>
    <x v="0"/>
    <s v="Corée du Sud"/>
    <s v="SEL"/>
    <s v="ICN"/>
    <x v="248"/>
    <n v="45512099"/>
    <n v="9.6999999999999993"/>
    <n v="290043"/>
    <n v="6.9"/>
    <n v="3243110"/>
    <n v="31.6"/>
  </r>
  <r>
    <n v="2014"/>
    <x v="0"/>
    <s v="Chine"/>
    <s v="SHA"/>
    <s v="ZSSS"/>
    <x v="249"/>
    <n v="37971135"/>
    <n v="6.7"/>
    <n v="253325"/>
    <n v="3.9"/>
    <n v="432176"/>
    <n v="-0.7"/>
  </r>
  <r>
    <n v="2014"/>
    <x v="0"/>
    <s v="Chine"/>
    <s v="SHA"/>
    <s v="PVG"/>
    <x v="250"/>
    <n v="51687894"/>
    <n v="9.5"/>
    <n v="402105"/>
    <n v="8.3000000000000007"/>
    <n v="3181654"/>
    <n v="8.6"/>
  </r>
  <r>
    <n v="2014"/>
    <x v="0"/>
    <s v="Emirats Arabes Unis"/>
    <s v="SHJ"/>
    <s v="SHJ"/>
    <x v="251"/>
    <n v="9516600"/>
    <n v="11.8"/>
    <n v="72375"/>
    <n v="5.9"/>
    <n v="240250"/>
    <n v="-8.1"/>
  </r>
  <r>
    <n v="2014"/>
    <x v="1"/>
    <s v="Egypte"/>
    <s v="SSH"/>
    <s v="SSH"/>
    <x v="252"/>
    <n v="6235912"/>
    <n v="4.8"/>
    <n v="43858"/>
    <n v="1.1000000000000001"/>
    <s v=" "/>
    <s v=" "/>
  </r>
  <r>
    <n v="2014"/>
    <x v="0"/>
    <s v="Chine"/>
    <s v="SHE"/>
    <s v="SHE"/>
    <x v="253"/>
    <n v="12800272"/>
    <n v="5.7"/>
    <n v="97172"/>
    <n v="5.3"/>
    <n v="138318"/>
    <n v="1.7"/>
  </r>
  <r>
    <n v="2014"/>
    <x v="0"/>
    <s v="Chine"/>
    <s v="SZX"/>
    <s v="SZX"/>
    <x v="254"/>
    <n v="36272701"/>
    <n v="12.4"/>
    <n v="286346"/>
    <n v="11.2"/>
    <n v="963871"/>
    <n v="5.5"/>
  </r>
  <r>
    <n v="2014"/>
    <x v="0"/>
    <s v="Iran"/>
    <s v="SYZ"/>
    <s v="SYZ"/>
    <x v="255"/>
    <n v="2444884"/>
    <n v="9"/>
    <n v="24203"/>
    <n v="-0.1"/>
    <n v="25839"/>
    <n v="7.8"/>
  </r>
  <r>
    <n v="2014"/>
    <x v="0"/>
    <s v="Singapour"/>
    <s v="SIN"/>
    <s v="SIN"/>
    <x v="256"/>
    <n v="54093070"/>
    <n v="0.7"/>
    <n v="341386"/>
    <n v="-0.7"/>
    <n v="1843799"/>
    <n v="-0.3"/>
  </r>
  <r>
    <n v="2014"/>
    <x v="0"/>
    <s v="Indonésie"/>
    <s v="SOC"/>
    <s v="SOC"/>
    <x v="330"/>
    <n v="1511228"/>
    <s v=" "/>
    <n v="12147"/>
    <s v=" "/>
    <n v="5294"/>
    <s v=" "/>
  </r>
  <r>
    <n v="2014"/>
    <x v="3"/>
    <s v="France"/>
    <s v="RUN"/>
    <s v="RUN"/>
    <x v="257"/>
    <n v="2012890"/>
    <n v="0.6"/>
    <n v="12227"/>
    <n v="-2.1"/>
    <n v="32466"/>
    <n v="7"/>
  </r>
  <r>
    <n v="2014"/>
    <x v="4"/>
    <s v="États-Unis"/>
    <s v="STL"/>
    <s v="STL"/>
    <x v="258"/>
    <n v="12384339"/>
    <n v="-1.5"/>
    <n v="183920"/>
    <n v="-2.2999999999999998"/>
    <n v="58958"/>
    <n v="-8.6999999999999993"/>
  </r>
  <r>
    <n v="2014"/>
    <x v="0"/>
    <s v="Russie"/>
    <s v="LED"/>
    <s v="LED"/>
    <x v="259"/>
    <n v="14264732"/>
    <n v="11"/>
    <n v="147421"/>
    <n v="7.2"/>
    <n v="30111"/>
    <n v="-1.5"/>
  </r>
  <r>
    <n v="2014"/>
    <x v="3"/>
    <s v="Allemagne"/>
    <s v="STR"/>
    <s v="STR"/>
    <x v="260"/>
    <n v="9718438"/>
    <n v="1.5"/>
    <n v="124452"/>
    <n v="-0.1"/>
    <n v="31143"/>
    <n v="4.8"/>
  </r>
  <r>
    <n v="2014"/>
    <x v="0"/>
    <s v="Indonésie"/>
    <s v="SUB"/>
    <s v="SUB"/>
    <x v="268"/>
    <n v="17294870"/>
    <n v="-2.2000000000000002"/>
    <n v="129260"/>
    <n v="-4.0999999999999996"/>
    <n v="98360"/>
    <n v="1.9"/>
  </r>
  <r>
    <n v="2014"/>
    <x v="2"/>
    <s v="Australie"/>
    <s v="SYD"/>
    <s v="SYD"/>
    <x v="270"/>
    <n v="38733110"/>
    <n v="1.5"/>
    <n v="308185"/>
    <n v="0.6"/>
    <s v=" "/>
    <s v=" "/>
  </r>
  <r>
    <n v="2014"/>
    <x v="0"/>
    <s v="Iran"/>
    <s v="TBZ"/>
    <s v="TBZ"/>
    <x v="271"/>
    <n v="1423871"/>
    <n v="20.9"/>
    <n v="10730"/>
    <n v="12"/>
    <n v="11589"/>
    <n v="28.2"/>
  </r>
  <r>
    <n v="2014"/>
    <x v="0"/>
    <s v="Taïwan"/>
    <s v="TPE"/>
    <s v="TPE"/>
    <x v="272"/>
    <n v="36206645"/>
    <n v="11"/>
    <n v="208874"/>
    <n v="7.5"/>
    <n v="2088727"/>
    <n v="6.2"/>
  </r>
  <r>
    <n v="2014"/>
    <x v="4"/>
    <s v="États-Unis"/>
    <s v="TPA"/>
    <s v="TPA"/>
    <x v="273"/>
    <n v="17552822"/>
    <n v="3.7"/>
    <n v="182229"/>
    <n v="-2.2000000000000002"/>
    <n v="85020"/>
    <n v="0.2"/>
  </r>
  <r>
    <n v="2014"/>
    <x v="0"/>
    <s v="Iran"/>
    <s v="THR"/>
    <s v="IKA"/>
    <x v="275"/>
    <n v="6049062"/>
    <n v="27.2"/>
    <n v="43224"/>
    <n v="21"/>
    <n v="116185"/>
    <n v="23.3"/>
  </r>
  <r>
    <n v="2014"/>
    <x v="0"/>
    <s v="Iran"/>
    <s v="THR"/>
    <s v="THR"/>
    <x v="276"/>
    <n v="13791033"/>
    <n v="8.9"/>
    <n v="111486"/>
    <n v="5.0999999999999996"/>
    <n v="106709"/>
    <n v="12.1"/>
  </r>
  <r>
    <n v="2014"/>
    <x v="0"/>
    <s v="Israël"/>
    <s v="TLV"/>
    <s v="LLBG"/>
    <x v="331"/>
    <n v="14925369"/>
    <n v="4.9000000000000004"/>
    <n v="112653"/>
    <n v="7.4"/>
    <n v="280305"/>
    <n v="1"/>
  </r>
  <r>
    <n v="2014"/>
    <x v="3"/>
    <s v="Espagne"/>
    <s v="TCI"/>
    <s v="TFS"/>
    <x v="332"/>
    <n v="9144316"/>
    <n v="5.4"/>
    <n v="60290"/>
    <n v="7.7"/>
    <n v="3395"/>
    <n v="-0.5"/>
  </r>
  <r>
    <n v="2014"/>
    <x v="0"/>
    <s v="Chine"/>
    <s v="TSN"/>
    <s v="TSN"/>
    <x v="278"/>
    <n v="12073041"/>
    <n v="20.3"/>
    <n v="114557"/>
    <n v="13.7"/>
    <n v="233359"/>
    <n v="8.8000000000000007"/>
  </r>
  <r>
    <n v="2014"/>
    <x v="4"/>
    <s v="Mexique"/>
    <s v="TIJ"/>
    <s v="TIJ"/>
    <x v="279"/>
    <n v="4435923"/>
    <n v="2.8"/>
    <n v="48238"/>
    <n v="-0.2"/>
    <n v="16887"/>
    <n v="-0.2"/>
  </r>
  <r>
    <n v="2014"/>
    <x v="0"/>
    <s v="Japon"/>
    <s v="TYO"/>
    <s v="HND"/>
    <x v="281"/>
    <n v="72826862"/>
    <n v="6.2"/>
    <n v="425604"/>
    <n v="5.5"/>
    <n v="1098182"/>
    <n v="15.1"/>
  </r>
  <r>
    <n v="2014"/>
    <x v="0"/>
    <s v="Japon"/>
    <s v="TYO"/>
    <s v="NRT"/>
    <x v="282"/>
    <n v="35535206"/>
    <n v="0.6"/>
    <n v="231047"/>
    <n v="3.4"/>
    <n v="2133542"/>
    <n v="5.6"/>
  </r>
  <r>
    <n v="2014"/>
    <x v="4"/>
    <s v="Canada"/>
    <s v="YTO"/>
    <s v="YYZ"/>
    <x v="283"/>
    <n v="38572555"/>
    <n v="6.8"/>
    <n v="432827"/>
    <n v="0.2"/>
    <n v="448541"/>
    <n v="9.1"/>
  </r>
  <r>
    <n v="2014"/>
    <x v="2"/>
    <s v="Australie"/>
    <s v="TSV"/>
    <s v="TSV"/>
    <x v="284"/>
    <n v="1560957"/>
    <n v="-5.0999999999999996"/>
    <n v="56834"/>
    <n v="-5.6"/>
    <s v=" "/>
    <s v=" "/>
  </r>
  <r>
    <n v="2014"/>
    <x v="1"/>
    <s v="Tunisie"/>
    <s v="TUN"/>
    <s v="TUN"/>
    <x v="285"/>
    <n v="5151632"/>
    <n v="-5"/>
    <n v="61152"/>
    <n v="-6.8"/>
    <n v="20442"/>
    <n v="8.6"/>
  </r>
  <r>
    <n v="2014"/>
    <x v="0"/>
    <s v="Chine"/>
    <s v="URC"/>
    <s v="URC"/>
    <x v="286"/>
    <n v="16311140"/>
    <n v="6.2"/>
    <n v="142266"/>
    <n v="4.7"/>
    <n v="162711"/>
    <n v="6.2"/>
  </r>
  <r>
    <n v="2014"/>
    <x v="4"/>
    <s v="Canada"/>
    <s v="YVR"/>
    <s v="YVR"/>
    <x v="287"/>
    <n v="19478685"/>
    <n v="7.5"/>
    <n v="310139"/>
    <n v="3.2"/>
    <n v="256935"/>
    <n v="12.6"/>
  </r>
  <r>
    <n v="2014"/>
    <x v="3"/>
    <s v="Autriche"/>
    <s v="VIE"/>
    <s v="VIE"/>
    <x v="288"/>
    <n v="22483158"/>
    <n v="2.2000000000000002"/>
    <n v="249989"/>
    <n v="-0.1"/>
    <n v="290116"/>
    <n v="8.1999999999999993"/>
  </r>
  <r>
    <n v="2014"/>
    <x v="5"/>
    <s v="Brésil"/>
    <s v="VIX"/>
    <s v="VIX"/>
    <x v="289"/>
    <n v="3521431"/>
    <n v="1.1000000000000001"/>
    <n v="60144"/>
    <n v="2.8"/>
    <n v="7"/>
    <s v=" "/>
  </r>
  <r>
    <n v="2014"/>
    <x v="3"/>
    <s v="Pologne"/>
    <s v="WAW"/>
    <s v="WAW"/>
    <x v="290"/>
    <n v="10590473"/>
    <n v="-0.9"/>
    <n v="140724"/>
    <n v="-2.4"/>
    <n v="68672"/>
    <n v="6.8"/>
  </r>
  <r>
    <n v="2014"/>
    <x v="4"/>
    <s v="États-Unis"/>
    <s v="WAS"/>
    <s v="IAD"/>
    <x v="291"/>
    <n v="21420385"/>
    <n v="-1.7"/>
    <n v="289306"/>
    <n v="-5.7"/>
    <n v="256358"/>
    <n v="-4.7"/>
  </r>
  <r>
    <n v="2014"/>
    <x v="4"/>
    <s v="États-Unis"/>
    <s v="WAS"/>
    <s v="DCA"/>
    <x v="292"/>
    <n v="20784384"/>
    <n v="1.9"/>
    <n v="283174"/>
    <n v="-3.2"/>
    <n v="2101"/>
    <n v="10.4"/>
  </r>
  <r>
    <n v="2014"/>
    <x v="2"/>
    <s v="Nouvelle-Zélande"/>
    <s v="WLG"/>
    <s v="WLG"/>
    <x v="293"/>
    <n v="5483883"/>
    <s v=" "/>
    <n v="86936"/>
    <s v=" "/>
    <s v=" "/>
    <s v=" "/>
  </r>
  <r>
    <n v="2014"/>
    <x v="0"/>
    <s v="Chine"/>
    <s v="WUH"/>
    <s v="WUH"/>
    <x v="294"/>
    <n v="17277104"/>
    <n v="10"/>
    <n v="157596"/>
    <n v="6.1"/>
    <n v="143030"/>
    <n v="10.5"/>
  </r>
  <r>
    <n v="2014"/>
    <x v="0"/>
    <s v="Chine"/>
    <s v="SIA"/>
    <s v="XIY"/>
    <x v="295"/>
    <n v="29260755"/>
    <n v="12.3"/>
    <n v="245971"/>
    <n v="8.8000000000000007"/>
    <n v="186413"/>
    <n v="4.2"/>
  </r>
  <r>
    <n v="2014"/>
    <x v="0"/>
    <s v="Chine"/>
    <s v="XMN"/>
    <s v="XMN"/>
    <x v="296"/>
    <n v="20863786"/>
    <n v="5.6"/>
    <n v="174315"/>
    <n v="4.5"/>
    <n v="306385"/>
    <n v="2.2999999999999998"/>
  </r>
  <r>
    <n v="2014"/>
    <x v="0"/>
    <s v="Indonésie"/>
    <s v="JOG"/>
    <s v="JOG"/>
    <x v="297"/>
    <n v="8729930"/>
    <s v=" "/>
    <n v="45820"/>
    <n v="1.4"/>
    <n v="17760"/>
    <n v="22.2"/>
  </r>
  <r>
    <n v="2014"/>
    <x v="0"/>
    <s v="Chine"/>
    <s v="CGO"/>
    <s v="CGO"/>
    <x v="298"/>
    <n v="15805443"/>
    <n v="20.3"/>
    <n v="147696"/>
    <n v="15.5"/>
    <n v="370421"/>
    <n v="44.9"/>
  </r>
  <r>
    <n v="2014"/>
    <x v="3"/>
    <s v="Suisse"/>
    <s v="ZRH"/>
    <s v="ZRH"/>
    <x v="299"/>
    <n v="25507671"/>
    <n v="2.2999999999999998"/>
    <n v="230652"/>
    <n v="1"/>
    <n v="331973"/>
    <n v="1.5"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  <r>
    <m/>
    <x v="6"/>
    <e v="#N/A"/>
    <m/>
    <m/>
    <x v="30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2D2574-7C2C-4354-AB08-2F4B66CD9DB7}" name="Tableau croisé dynamique8" cacheId="2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1">
  <location ref="A3:C336" firstHeaderRow="1" firstDataRow="1" firstDataCol="2"/>
  <pivotFields count="12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1"/>
        <item x="4"/>
        <item x="5"/>
        <item x="0"/>
        <item x="3"/>
        <item x="2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33">
        <item x="0"/>
        <item x="1"/>
        <item x="2"/>
        <item x="3"/>
        <item x="4"/>
        <item x="5"/>
        <item x="6"/>
        <item x="7"/>
        <item x="8"/>
        <item x="301"/>
        <item x="9"/>
        <item x="10"/>
        <item x="11"/>
        <item x="302"/>
        <item x="12"/>
        <item x="13"/>
        <item x="14"/>
        <item x="15"/>
        <item x="303"/>
        <item x="16"/>
        <item x="17"/>
        <item x="18"/>
        <item x="19"/>
        <item x="20"/>
        <item x="21"/>
        <item x="22"/>
        <item x="304"/>
        <item x="23"/>
        <item x="305"/>
        <item x="24"/>
        <item x="25"/>
        <item x="306"/>
        <item x="26"/>
        <item x="27"/>
        <item x="30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308"/>
        <item x="81"/>
        <item x="82"/>
        <item x="83"/>
        <item x="84"/>
        <item x="85"/>
        <item x="86"/>
        <item x="87"/>
        <item x="309"/>
        <item x="88"/>
        <item x="310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311"/>
        <item x="105"/>
        <item x="106"/>
        <item x="107"/>
        <item x="108"/>
        <item x="312"/>
        <item x="109"/>
        <item x="110"/>
        <item x="313"/>
        <item x="111"/>
        <item x="314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315"/>
        <item x="316"/>
        <item x="317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318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319"/>
        <item x="155"/>
        <item x="156"/>
        <item x="157"/>
        <item x="158"/>
        <item x="159"/>
        <item x="160"/>
        <item x="32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321"/>
        <item x="177"/>
        <item x="178"/>
        <item x="322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323"/>
        <item x="197"/>
        <item x="324"/>
        <item x="198"/>
        <item x="325"/>
        <item x="199"/>
        <item x="200"/>
        <item x="201"/>
        <item x="202"/>
        <item x="326"/>
        <item x="203"/>
        <item x="204"/>
        <item x="205"/>
        <item x="206"/>
        <item x="207"/>
        <item x="208"/>
        <item x="327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328"/>
        <item x="229"/>
        <item x="230"/>
        <item x="231"/>
        <item x="232"/>
        <item x="233"/>
        <item x="234"/>
        <item x="235"/>
        <item x="236"/>
        <item x="237"/>
        <item x="329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330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331"/>
        <item x="277"/>
        <item x="332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5"/>
  </rowFields>
  <rowItems count="333">
    <i>
      <x/>
      <x v="1"/>
    </i>
    <i r="1">
      <x v="3"/>
    </i>
    <i r="1">
      <x v="4"/>
    </i>
    <i r="1">
      <x v="6"/>
    </i>
    <i r="1">
      <x v="9"/>
    </i>
    <i r="1">
      <x v="11"/>
    </i>
    <i r="1">
      <x v="43"/>
    </i>
    <i r="1">
      <x v="52"/>
    </i>
    <i r="1">
      <x v="57"/>
    </i>
    <i r="1">
      <x v="60"/>
    </i>
    <i r="1">
      <x v="76"/>
    </i>
    <i r="1">
      <x v="81"/>
    </i>
    <i r="1">
      <x v="88"/>
    </i>
    <i r="1">
      <x v="93"/>
    </i>
    <i r="1">
      <x v="99"/>
    </i>
    <i r="1">
      <x v="120"/>
    </i>
    <i r="1">
      <x v="131"/>
    </i>
    <i r="1">
      <x v="143"/>
    </i>
    <i r="1">
      <x v="148"/>
    </i>
    <i r="1">
      <x v="156"/>
    </i>
    <i r="1">
      <x v="177"/>
    </i>
    <i r="1">
      <x v="179"/>
    </i>
    <i r="1">
      <x v="199"/>
    </i>
    <i r="1">
      <x v="213"/>
    </i>
    <i r="1">
      <x v="236"/>
    </i>
    <i r="1">
      <x v="281"/>
    </i>
    <i r="1">
      <x v="317"/>
    </i>
    <i>
      <x v="1"/>
      <x v="22"/>
    </i>
    <i r="1">
      <x v="24"/>
    </i>
    <i r="1">
      <x v="27"/>
    </i>
    <i r="1">
      <x v="44"/>
    </i>
    <i r="1">
      <x v="53"/>
    </i>
    <i r="1">
      <x v="56"/>
    </i>
    <i r="1">
      <x v="62"/>
    </i>
    <i r="1">
      <x v="66"/>
    </i>
    <i r="1">
      <x v="67"/>
    </i>
    <i r="1">
      <x v="70"/>
    </i>
    <i r="1">
      <x v="78"/>
    </i>
    <i r="1">
      <x v="79"/>
    </i>
    <i r="1">
      <x v="85"/>
    </i>
    <i r="1">
      <x v="87"/>
    </i>
    <i r="1">
      <x v="96"/>
    </i>
    <i r="1">
      <x v="103"/>
    </i>
    <i r="1">
      <x v="106"/>
    </i>
    <i r="1">
      <x v="113"/>
    </i>
    <i r="1">
      <x v="115"/>
    </i>
    <i r="1">
      <x v="123"/>
    </i>
    <i r="1">
      <x v="128"/>
    </i>
    <i r="1">
      <x v="129"/>
    </i>
    <i r="1">
      <x v="130"/>
    </i>
    <i r="1">
      <x v="144"/>
    </i>
    <i r="1">
      <x v="146"/>
    </i>
    <i r="1">
      <x v="157"/>
    </i>
    <i r="1">
      <x v="166"/>
    </i>
    <i r="1">
      <x v="167"/>
    </i>
    <i r="1">
      <x v="183"/>
    </i>
    <i r="1">
      <x v="184"/>
    </i>
    <i r="1">
      <x v="187"/>
    </i>
    <i r="1">
      <x v="188"/>
    </i>
    <i r="1">
      <x v="189"/>
    </i>
    <i r="1">
      <x v="190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11"/>
    </i>
    <i r="1">
      <x v="215"/>
    </i>
    <i r="1">
      <x v="222"/>
    </i>
    <i r="1">
      <x v="230"/>
    </i>
    <i r="1">
      <x v="231"/>
    </i>
    <i r="1">
      <x v="233"/>
    </i>
    <i r="1">
      <x v="238"/>
    </i>
    <i r="1">
      <x v="239"/>
    </i>
    <i r="1">
      <x v="242"/>
    </i>
    <i r="1">
      <x v="243"/>
    </i>
    <i r="1">
      <x v="248"/>
    </i>
    <i r="1">
      <x v="255"/>
    </i>
    <i r="1">
      <x v="256"/>
    </i>
    <i r="1">
      <x v="257"/>
    </i>
    <i r="1">
      <x v="260"/>
    </i>
    <i r="1">
      <x v="261"/>
    </i>
    <i r="1">
      <x v="264"/>
    </i>
    <i r="1">
      <x v="265"/>
    </i>
    <i r="1">
      <x v="269"/>
    </i>
    <i r="1">
      <x v="275"/>
    </i>
    <i r="1">
      <x v="288"/>
    </i>
    <i r="1">
      <x v="303"/>
    </i>
    <i r="1">
      <x v="311"/>
    </i>
    <i r="1">
      <x v="315"/>
    </i>
    <i r="1">
      <x v="319"/>
    </i>
    <i r="1">
      <x v="323"/>
    </i>
    <i r="1">
      <x v="324"/>
    </i>
    <i>
      <x v="2"/>
      <x v="18"/>
    </i>
    <i r="1">
      <x v="33"/>
    </i>
    <i r="1">
      <x v="37"/>
    </i>
    <i r="1">
      <x v="38"/>
    </i>
    <i r="1">
      <x v="42"/>
    </i>
    <i r="1">
      <x v="45"/>
    </i>
    <i r="1">
      <x v="49"/>
    </i>
    <i r="1">
      <x v="50"/>
    </i>
    <i r="1">
      <x v="54"/>
    </i>
    <i r="1">
      <x v="58"/>
    </i>
    <i r="1">
      <x v="59"/>
    </i>
    <i r="1">
      <x v="73"/>
    </i>
    <i r="1">
      <x v="74"/>
    </i>
    <i r="1">
      <x v="75"/>
    </i>
    <i r="1">
      <x v="102"/>
    </i>
    <i r="1">
      <x v="104"/>
    </i>
    <i r="1">
      <x v="110"/>
    </i>
    <i r="1">
      <x v="116"/>
    </i>
    <i r="1">
      <x v="159"/>
    </i>
    <i r="1">
      <x v="174"/>
    </i>
    <i r="1">
      <x v="181"/>
    </i>
    <i r="1">
      <x v="240"/>
    </i>
    <i r="1">
      <x v="247"/>
    </i>
    <i r="1">
      <x v="249"/>
    </i>
    <i r="1">
      <x v="250"/>
    </i>
    <i r="1">
      <x v="251"/>
    </i>
    <i r="1">
      <x v="258"/>
    </i>
    <i r="1">
      <x v="262"/>
    </i>
    <i r="1">
      <x v="263"/>
    </i>
    <i r="1">
      <x v="267"/>
    </i>
    <i r="1">
      <x v="268"/>
    </i>
    <i r="1">
      <x v="271"/>
    </i>
    <i r="1">
      <x v="272"/>
    </i>
    <i r="1">
      <x v="273"/>
    </i>
    <i r="1">
      <x v="321"/>
    </i>
    <i>
      <x v="3"/>
      <x/>
    </i>
    <i r="1">
      <x v="2"/>
    </i>
    <i r="1">
      <x v="5"/>
    </i>
    <i r="1">
      <x v="8"/>
    </i>
    <i r="1">
      <x v="10"/>
    </i>
    <i r="1">
      <x v="13"/>
    </i>
    <i r="1">
      <x v="14"/>
    </i>
    <i r="1">
      <x v="25"/>
    </i>
    <i r="1">
      <x v="26"/>
    </i>
    <i r="1">
      <x v="28"/>
    </i>
    <i r="1">
      <x v="29"/>
    </i>
    <i r="1">
      <x v="30"/>
    </i>
    <i r="1">
      <x v="31"/>
    </i>
    <i r="1">
      <x v="34"/>
    </i>
    <i r="1">
      <x v="35"/>
    </i>
    <i r="1">
      <x v="36"/>
    </i>
    <i r="1">
      <x v="61"/>
    </i>
    <i r="1">
      <x v="63"/>
    </i>
    <i r="1">
      <x v="64"/>
    </i>
    <i r="1">
      <x v="65"/>
    </i>
    <i r="1">
      <x v="68"/>
    </i>
    <i r="1">
      <x v="77"/>
    </i>
    <i r="1">
      <x v="80"/>
    </i>
    <i r="1">
      <x v="83"/>
    </i>
    <i r="1">
      <x v="84"/>
    </i>
    <i r="1">
      <x v="86"/>
    </i>
    <i r="1">
      <x v="89"/>
    </i>
    <i r="1">
      <x v="90"/>
    </i>
    <i r="1">
      <x v="97"/>
    </i>
    <i r="1">
      <x v="98"/>
    </i>
    <i r="1">
      <x v="100"/>
    </i>
    <i r="1">
      <x v="101"/>
    </i>
    <i r="1">
      <x v="107"/>
    </i>
    <i r="1">
      <x v="109"/>
    </i>
    <i r="1">
      <x v="114"/>
    </i>
    <i r="1">
      <x v="117"/>
    </i>
    <i r="1">
      <x v="118"/>
    </i>
    <i r="1">
      <x v="121"/>
    </i>
    <i r="1">
      <x v="122"/>
    </i>
    <i r="1">
      <x v="125"/>
    </i>
    <i r="1">
      <x v="127"/>
    </i>
    <i r="1">
      <x v="132"/>
    </i>
    <i r="1">
      <x v="133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5"/>
    </i>
    <i r="1">
      <x v="147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61"/>
    </i>
    <i r="1">
      <x v="169"/>
    </i>
    <i r="1">
      <x v="171"/>
    </i>
    <i r="1">
      <x v="173"/>
    </i>
    <i r="1">
      <x v="176"/>
    </i>
    <i r="1">
      <x v="178"/>
    </i>
    <i r="1">
      <x v="180"/>
    </i>
    <i r="1">
      <x v="186"/>
    </i>
    <i r="1">
      <x v="191"/>
    </i>
    <i r="1">
      <x v="192"/>
    </i>
    <i r="1">
      <x v="193"/>
    </i>
    <i r="1">
      <x v="194"/>
    </i>
    <i r="1">
      <x v="196"/>
    </i>
    <i r="1">
      <x v="197"/>
    </i>
    <i r="1">
      <x v="200"/>
    </i>
    <i r="1">
      <x v="201"/>
    </i>
    <i r="1">
      <x v="210"/>
    </i>
    <i r="1">
      <x v="212"/>
    </i>
    <i r="1">
      <x v="214"/>
    </i>
    <i r="1">
      <x v="216"/>
    </i>
    <i r="1">
      <x v="217"/>
    </i>
    <i r="1">
      <x v="219"/>
    </i>
    <i r="1">
      <x v="221"/>
    </i>
    <i r="1">
      <x v="223"/>
    </i>
    <i r="1">
      <x v="227"/>
    </i>
    <i r="1">
      <x v="228"/>
    </i>
    <i r="1">
      <x v="232"/>
    </i>
    <i r="1">
      <x v="235"/>
    </i>
    <i r="1">
      <x v="237"/>
    </i>
    <i r="1">
      <x v="244"/>
    </i>
    <i r="1">
      <x v="245"/>
    </i>
    <i r="1">
      <x v="252"/>
    </i>
    <i r="1">
      <x v="259"/>
    </i>
    <i r="1">
      <x v="266"/>
    </i>
    <i r="1">
      <x v="270"/>
    </i>
    <i r="1">
      <x v="274"/>
    </i>
    <i r="1">
      <x v="276"/>
    </i>
    <i r="1">
      <x v="277"/>
    </i>
    <i r="1">
      <x v="278"/>
    </i>
    <i r="1">
      <x v="279"/>
    </i>
    <i r="1">
      <x v="280"/>
    </i>
    <i r="1">
      <x v="282"/>
    </i>
    <i r="1">
      <x v="283"/>
    </i>
    <i r="1">
      <x v="284"/>
    </i>
    <i r="1">
      <x v="285"/>
    </i>
    <i r="1">
      <x v="286"/>
    </i>
    <i r="1">
      <x v="289"/>
    </i>
    <i r="1">
      <x v="291"/>
    </i>
    <i r="1">
      <x v="292"/>
    </i>
    <i r="1">
      <x v="293"/>
    </i>
    <i r="1">
      <x v="294"/>
    </i>
    <i r="1">
      <x v="295"/>
    </i>
    <i r="1">
      <x v="297"/>
    </i>
    <i r="1">
      <x v="298"/>
    </i>
    <i r="1">
      <x v="299"/>
    </i>
    <i r="1">
      <x v="301"/>
    </i>
    <i r="1">
      <x v="302"/>
    </i>
    <i r="1">
      <x v="304"/>
    </i>
    <i r="1">
      <x v="305"/>
    </i>
    <i r="1">
      <x v="306"/>
    </i>
    <i r="1">
      <x v="307"/>
    </i>
    <i r="1">
      <x v="308"/>
    </i>
    <i r="1">
      <x v="310"/>
    </i>
    <i r="1">
      <x v="312"/>
    </i>
    <i r="1">
      <x v="313"/>
    </i>
    <i r="1">
      <x v="314"/>
    </i>
    <i r="1">
      <x v="318"/>
    </i>
    <i r="1">
      <x v="326"/>
    </i>
    <i r="1">
      <x v="327"/>
    </i>
    <i r="1">
      <x v="328"/>
    </i>
    <i r="1">
      <x v="329"/>
    </i>
    <i r="1">
      <x v="330"/>
    </i>
    <i>
      <x v="4"/>
      <x v="12"/>
    </i>
    <i r="1">
      <x v="15"/>
    </i>
    <i r="1">
      <x v="16"/>
    </i>
    <i r="1">
      <x v="17"/>
    </i>
    <i r="1">
      <x v="19"/>
    </i>
    <i r="1">
      <x v="20"/>
    </i>
    <i r="1">
      <x v="21"/>
    </i>
    <i r="1">
      <x v="32"/>
    </i>
    <i r="1">
      <x v="39"/>
    </i>
    <i r="1">
      <x v="40"/>
    </i>
    <i r="1">
      <x v="41"/>
    </i>
    <i r="1">
      <x v="47"/>
    </i>
    <i r="1">
      <x v="48"/>
    </i>
    <i r="1">
      <x v="71"/>
    </i>
    <i r="1">
      <x v="72"/>
    </i>
    <i r="1">
      <x v="91"/>
    </i>
    <i r="1">
      <x v="94"/>
    </i>
    <i r="1">
      <x v="95"/>
    </i>
    <i r="1">
      <x v="105"/>
    </i>
    <i r="1">
      <x v="108"/>
    </i>
    <i r="1">
      <x v="112"/>
    </i>
    <i r="1">
      <x v="119"/>
    </i>
    <i r="1">
      <x v="124"/>
    </i>
    <i r="1">
      <x v="134"/>
    </i>
    <i r="1">
      <x v="135"/>
    </i>
    <i r="1">
      <x v="136"/>
    </i>
    <i r="1">
      <x v="160"/>
    </i>
    <i r="1">
      <x v="162"/>
    </i>
    <i r="1">
      <x v="163"/>
    </i>
    <i r="1">
      <x v="164"/>
    </i>
    <i r="1">
      <x v="165"/>
    </i>
    <i r="1">
      <x v="170"/>
    </i>
    <i r="1">
      <x v="172"/>
    </i>
    <i r="1">
      <x v="175"/>
    </i>
    <i r="1">
      <x v="185"/>
    </i>
    <i r="1">
      <x v="195"/>
    </i>
    <i r="1">
      <x v="209"/>
    </i>
    <i r="1">
      <x v="218"/>
    </i>
    <i r="1">
      <x v="220"/>
    </i>
    <i r="1">
      <x v="225"/>
    </i>
    <i r="1">
      <x v="226"/>
    </i>
    <i r="1">
      <x v="234"/>
    </i>
    <i r="1">
      <x v="241"/>
    </i>
    <i r="1">
      <x v="254"/>
    </i>
    <i r="1">
      <x v="287"/>
    </i>
    <i r="1">
      <x v="290"/>
    </i>
    <i r="1">
      <x v="309"/>
    </i>
    <i r="1">
      <x v="320"/>
    </i>
    <i r="1">
      <x v="322"/>
    </i>
    <i r="1">
      <x v="331"/>
    </i>
    <i>
      <x v="5"/>
      <x v="7"/>
    </i>
    <i r="1">
      <x v="23"/>
    </i>
    <i r="1">
      <x v="46"/>
    </i>
    <i r="1">
      <x v="51"/>
    </i>
    <i r="1">
      <x v="55"/>
    </i>
    <i r="1">
      <x v="69"/>
    </i>
    <i r="1">
      <x v="82"/>
    </i>
    <i r="1">
      <x v="92"/>
    </i>
    <i r="1">
      <x v="111"/>
    </i>
    <i r="1">
      <x v="126"/>
    </i>
    <i r="1">
      <x v="158"/>
    </i>
    <i r="1">
      <x v="168"/>
    </i>
    <i r="1">
      <x v="182"/>
    </i>
    <i r="1">
      <x v="198"/>
    </i>
    <i r="1">
      <x v="208"/>
    </i>
    <i r="1">
      <x v="224"/>
    </i>
    <i r="1">
      <x v="229"/>
    </i>
    <i r="1">
      <x v="246"/>
    </i>
    <i r="1">
      <x v="253"/>
    </i>
    <i r="1">
      <x v="296"/>
    </i>
    <i r="1">
      <x v="300"/>
    </i>
    <i r="1">
      <x v="316"/>
    </i>
    <i r="1">
      <x v="325"/>
    </i>
    <i>
      <x v="6"/>
      <x v="332"/>
    </i>
  </rowItems>
  <colItems count="1">
    <i/>
  </colItems>
  <dataFields count="1">
    <dataField name="Somme de Passagers" fld="6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B2690881-9CAC-4BE2-8FA7-09E3D80B6FB1}" name="aéroport_2101" displayName="aéroport_2101" ref="A1:K2" insertRow="1" totalsRowShown="0" headerRowDxfId="122" headerRowBorderDxfId="121" tableBorderDxfId="120">
  <autoFilter ref="A1:K2" xr:uid="{F5C35AE2-5292-41B7-9C05-6F9B9E9BBAEC}"/>
  <tableColumns count="11">
    <tableColumn id="1" xr3:uid="{E2270F56-9458-4ABA-8281-F0731DE11B56}" name="Continent"/>
    <tableColumn id="2" xr3:uid="{4BC64551-4B2B-4B50-A506-2B35FAE3A77E}" name="Pays"/>
    <tableColumn id="3" xr3:uid="{0000CF87-7013-45F4-ADC6-A9B05F1BB5A9}" name="Code ville"/>
    <tableColumn id="4" xr3:uid="{EA60540F-9853-4B53-9788-B462694F129A}" name="Code aéroport"/>
    <tableColumn id="5" xr3:uid="{4ABFE63D-18C1-4E98-823E-83A67CBEA460}" name="Ville/Nom d'aéroport"/>
    <tableColumn id="6" xr3:uid="{296CC96B-4377-4481-A25E-201B4AC81FF5}" name="Passagers"/>
    <tableColumn id="7" xr3:uid="{9783BE36-158C-4C3C-B622-E8D5FCC1B19F}" name="Variation PAX Année précédente"/>
    <tableColumn id="8" xr3:uid="{277FFC2D-45FB-49B2-B65C-B9E94E416866}" name="Mouvement"/>
    <tableColumn id="9" xr3:uid="{2AC78F7D-E80A-4F0C-8F67-6662FAA039D2}" name="Variation MVT Année précédente "/>
    <tableColumn id="10" xr3:uid="{68BBD778-2B22-4CA9-8727-FA6B938D2D26}" name="Cargo en tonnes"/>
    <tableColumn id="11" xr3:uid="{8E994A11-AAD0-47C0-8770-6F7BEE51AA61}" name="Variation CARGO Année précéden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55DC89-A3DE-445F-A747-899FE4687E95}" name="aéroport_21012" displayName="aéroport_21012" ref="A1:K2" totalsRowShown="0" headerRowDxfId="119" headerRowBorderDxfId="118" tableBorderDxfId="117">
  <autoFilter ref="A1:K2" xr:uid="{F5C35AE2-5292-41B7-9C05-6F9B9E9BBAEC}"/>
  <tableColumns count="11">
    <tableColumn id="1" xr3:uid="{8E32BD2B-2967-42AB-9450-7AEBAAA5ADE5}" name="Continent"/>
    <tableColumn id="2" xr3:uid="{399BA71B-A47C-4FD1-86A8-664599300CA1}" name="Pays"/>
    <tableColumn id="3" xr3:uid="{6C729AAB-7EFA-470F-8B0A-A85099605385}" name="Code ville"/>
    <tableColumn id="4" xr3:uid="{C8C7A8AE-60BF-46B5-9F5B-322B728BE5F0}" name="Code aéroport"/>
    <tableColumn id="5" xr3:uid="{019128A2-6F52-4276-B28A-93DA5397F5F5}" name="Ville/Nom d'aéroport"/>
    <tableColumn id="6" xr3:uid="{D18FA7F5-B69A-495A-AB1C-0972EEA6A587}" name="Passagers"/>
    <tableColumn id="7" xr3:uid="{2AEB9D4B-28F8-487F-A8FA-95DF0DDDA62E}" name="Variation PAX Année précédente"/>
    <tableColumn id="8" xr3:uid="{561964D2-4828-4F28-9A40-83CC8A853DE9}" name="Mouvement"/>
    <tableColumn id="9" xr3:uid="{C03CF1BC-4D44-456F-890C-C078CFFE57E2}" name="Variation MVT Année précédente "/>
    <tableColumn id="10" xr3:uid="{4280E18A-0A99-400C-841F-A645249C321E}" name="Cargo en tonnes"/>
    <tableColumn id="11" xr3:uid="{9A2A659D-A4DF-471A-A400-61FACAD79C44}" name="Variation CARGO Année précéden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F6B1F3-E744-4C3D-A510-E0A31714EAC1}" name="Tab_TOUS" displayName="Tab_TOUS" ref="A1:L1000" totalsRowShown="0" headerRowDxfId="116" dataDxfId="114" headerRowBorderDxfId="115" tableBorderDxfId="113" totalsRowBorderDxfId="112">
  <autoFilter ref="A1:L1000" xr:uid="{0F24848E-DEA8-4E3D-9466-CAE7ECD09D9E}"/>
  <sortState ref="B2:L301">
    <sortCondition ref="F2:F989"/>
  </sortState>
  <tableColumns count="12">
    <tableColumn id="11" xr3:uid="{56EE7B3E-EE24-4E86-97B1-8FC0ACD19314}" name="ANNEE" dataDxfId="0"/>
    <tableColumn id="3" xr3:uid="{155C2965-E8F0-4B38-B4C5-A0BECA8B91AD}" name="Continent" dataDxfId="111">
      <calculatedColumnFormula>VLOOKUP(Tab_TOUS[Pays],Pays_Continent!A:B,2,FALSE)</calculatedColumnFormula>
    </tableColumn>
    <tableColumn id="12" xr3:uid="{4D99D26F-45B1-433A-ACB6-498BC32F7538}" name="Pays" dataDxfId="110">
      <calculatedColumnFormula>VLOOKUP(Tab_TOUS[[#This Row],[Ville/Nom d''aéroport]],Ville_Pays!A:B,2,FALSE)</calculatedColumnFormula>
    </tableColumn>
    <tableColumn id="1" xr3:uid="{B3E03E7C-301B-44FA-B49C-01991F0EDBD0}" name="Code ville" dataDxfId="109"/>
    <tableColumn id="2" xr3:uid="{958B3309-931C-45E9-8A84-43FE6A4FA920}" name="Code aéroport" dataDxfId="108"/>
    <tableColumn id="10" xr3:uid="{8A1E3E51-A53E-48AA-8E61-A24A1B1B1501}" name="Ville/Nom d'aéroport" dataDxfId="107"/>
    <tableColumn id="4" xr3:uid="{5EF077AB-4304-481D-9DBD-3EE0863F0490}" name="Passagers" dataDxfId="106"/>
    <tableColumn id="5" xr3:uid="{71C49ABD-6E8A-44D8-898C-BE74EA26861E}" name="Variation PAX Année précédente" dataDxfId="105"/>
    <tableColumn id="6" xr3:uid="{7ED4A072-6D61-4866-80B8-BF1F470AAB5E}" name="Mouvement" dataDxfId="104"/>
    <tableColumn id="7" xr3:uid="{08004DDB-9D61-49C7-B7C4-2065A67DCDE7}" name="Variation MVT Année précédente " dataDxfId="103"/>
    <tableColumn id="8" xr3:uid="{F7D7D58A-6111-41E0-AB52-0A4C927CCB21}" name="Cargo en tonnes" dataDxfId="102"/>
    <tableColumn id="9" xr3:uid="{5728FC58-C058-49D8-9FCE-9E7F31470ED7}" name="Variation CARGO Année précédente" dataDxfId="10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5D0EE9B-0BC5-4313-91D9-16E5B91F44CE}" name="aéroports_2014" displayName="aéroports_2014" ref="A1:K301" totalsRowShown="0" headerRowDxfId="100" dataDxfId="98" headerRowBorderDxfId="99" tableBorderDxfId="97" totalsRowBorderDxfId="96">
  <autoFilter ref="A1:K301" xr:uid="{F49D4890-119A-440A-9EFE-52512A267464}">
    <filterColumn colId="7">
      <customFilters>
        <customFilter operator="greaterThan" val="100000"/>
      </customFilters>
    </filterColumn>
  </autoFilter>
  <sortState ref="A2:K301">
    <sortCondition ref="E2:E1000"/>
  </sortState>
  <tableColumns count="11">
    <tableColumn id="12" xr3:uid="{B459C804-E889-4799-A29D-7AD44B71C495}" name="Continent" dataDxfId="95">
      <calculatedColumnFormula>VLOOKUP(aéroports_2014[Pays],Pays_Continent!A:B,2,FALSE)</calculatedColumnFormula>
    </tableColumn>
    <tableColumn id="13" xr3:uid="{DC90ADC8-67F7-49F1-B9AF-D2DF09073B2B}" name="Pays" dataDxfId="94">
      <calculatedColumnFormula>VLOOKUP(aéroports_2014[[#This Row],[Ville/Nom d''aéroport]],Ville_Pays!A:B,2,FALSE)</calculatedColumnFormula>
    </tableColumn>
    <tableColumn id="1" xr3:uid="{EF2CC8A6-3A71-4E6D-8F16-60C7BBE86311}" name="Code ville" dataDxfId="93"/>
    <tableColumn id="2" xr3:uid="{C1FE1693-8357-474C-A915-407D89BAF35C}" name="Code aéroport" dataDxfId="92"/>
    <tableColumn id="11" xr3:uid="{952BFFE0-9C39-4843-9930-58D7D79DD907}" name="Ville/Nom d'aéroport" dataDxfId="91"/>
    <tableColumn id="4" xr3:uid="{517B2532-72E4-4D51-95D9-B5B62298B88F}" name="Passagers" dataDxfId="90"/>
    <tableColumn id="5" xr3:uid="{FF108BEF-3390-49BF-93F5-85938B4A157D}" name="Variation PAX Année précédente" dataDxfId="89"/>
    <tableColumn id="6" xr3:uid="{DD7BCB65-A0A6-4ED4-8C54-9DC76E0B4FC3}" name="Mouvement" dataDxfId="88"/>
    <tableColumn id="7" xr3:uid="{FF3F5A71-90E2-4BAD-85FA-1D56E5FBBDF7}" name="Variation MVT Année précédente" dataDxfId="87"/>
    <tableColumn id="8" xr3:uid="{99A8D654-71D2-4957-A2A6-B1AC5B5E09DD}" name="Cargo en tonnes" dataDxfId="86"/>
    <tableColumn id="9" xr3:uid="{D44E2258-14A0-4F1D-BC1C-01246952B263}" name="Variation CARGO Année précédente" dataDxfId="8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FF6DDEA-8D19-4505-A481-76B5C84E8335}" name="aéroports_2013" displayName="aéroports_2013" ref="A1:K301" totalsRowShown="0" headerRowDxfId="84" dataDxfId="82" headerRowBorderDxfId="83" tableBorderDxfId="81" totalsRowBorderDxfId="80">
  <autoFilter ref="A1:K301" xr:uid="{067A1CB3-C56D-49FD-9DC5-C91327C08A04}"/>
  <sortState ref="A2:K301">
    <sortCondition ref="E2:E1000"/>
  </sortState>
  <tableColumns count="11">
    <tableColumn id="3" xr3:uid="{ACDC796A-C9F3-430E-A466-0F75939369BD}" name="Continent" dataDxfId="79">
      <calculatedColumnFormula>VLOOKUP(aéroports_2013[Pays],Pays_Continent!A:B,2,FALSE)</calculatedColumnFormula>
    </tableColumn>
    <tableColumn id="10" xr3:uid="{F3FE44F4-1648-4DEA-875F-316190E93234}" name="Pays" dataDxfId="78">
      <calculatedColumnFormula>VLOOKUP(aéroports_2013[[#This Row],[Ville/Nom d''aéroport]],Ville_Pays!A:B,2,FALSE)</calculatedColumnFormula>
    </tableColumn>
    <tableColumn id="1" xr3:uid="{B9A4C839-3C91-4B99-8993-91BA5005A312}" name="Code ville" dataDxfId="77"/>
    <tableColumn id="2" xr3:uid="{6699235A-3A1F-47BE-A668-8A0750848262}" name="Code aéroport" dataDxfId="76"/>
    <tableColumn id="11" xr3:uid="{B1F560B8-5CC9-4523-BAA0-3EB6B3117281}" name="Ville/Nom d'aéroport" dataDxfId="75"/>
    <tableColumn id="4" xr3:uid="{501545E0-CEC7-41B9-8D97-B9A0204C2A48}" name="Passagers" dataDxfId="74"/>
    <tableColumn id="5" xr3:uid="{5E1FD7F9-78E8-4C07-9BBE-A5D029E45EEB}" name="Variation PAX Année précédente" dataDxfId="73"/>
    <tableColumn id="6" xr3:uid="{2C0CF823-F709-4A6D-AA3E-E4370A933665}" name="Mouvement" dataDxfId="72"/>
    <tableColumn id="7" xr3:uid="{0F1A8569-EE78-4670-8AD1-06C1F45937E4}" name="Variation MVT Année précédente" dataDxfId="71"/>
    <tableColumn id="8" xr3:uid="{746F24A9-B7DB-4EB9-8E7C-F3C4DC454861}" name="Cargo en tonnes" dataDxfId="70"/>
    <tableColumn id="9" xr3:uid="{911ED9B1-CE0C-4A11-8743-1B4BA270F259}" name="Variation CARGO Année précédente" dataDxfId="6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FA9A189-664A-47E8-8CF9-62565064588E}" name="aéroports_2012" displayName="aéroports_2012" ref="A1:K301" totalsRowShown="0" headerRowDxfId="68" dataDxfId="66" headerRowBorderDxfId="67" tableBorderDxfId="65" totalsRowBorderDxfId="64">
  <autoFilter ref="A1:K301" xr:uid="{EEE32DAF-B406-4EEC-8BD2-980CE370987B}"/>
  <sortState ref="A2:K301">
    <sortCondition ref="E2:E1000"/>
  </sortState>
  <tableColumns count="11">
    <tableColumn id="11" xr3:uid="{FA13DAB7-A51F-4388-94F5-039B923F4D2C}" name="Continent" dataDxfId="63">
      <calculatedColumnFormula>VLOOKUP(aéroports_2012[[#This Row],[Pays]],Pays_Continent!A:B,2,FALSE)</calculatedColumnFormula>
    </tableColumn>
    <tableColumn id="10" xr3:uid="{C7E08AE1-A755-4946-B890-8E97983F64B3}" name="Pays" dataDxfId="62">
      <calculatedColumnFormula>VLOOKUP(aéroports_2012[[#This Row],[Ville/Nom d''aéroport]],Ville_Pays!A:B,2,FALSE)</calculatedColumnFormula>
    </tableColumn>
    <tableColumn id="1" xr3:uid="{099ED632-C85A-49C1-A656-8D7FDA9A1D37}" name="Code ville" dataDxfId="61"/>
    <tableColumn id="2" xr3:uid="{A954863F-8E88-4F55-AEBB-986FFC0CCF37}" name="Code aéroport" dataDxfId="60"/>
    <tableColumn id="3" xr3:uid="{5463C446-DE80-439B-A3CB-AA3F15331BF1}" name="Ville/Nom d'aéroport" dataDxfId="59"/>
    <tableColumn id="4" xr3:uid="{C109A657-6F6B-40B5-A915-5750FC9E4828}" name="Passagers" dataDxfId="58"/>
    <tableColumn id="5" xr3:uid="{A705BE4D-463E-4E34-B759-6B8D33F3B326}" name="Variation PAX Année précédente" dataDxfId="57"/>
    <tableColumn id="6" xr3:uid="{46F1A45D-2F09-4158-A904-0249A3E2FB13}" name="Mouvement" dataDxfId="56"/>
    <tableColumn id="7" xr3:uid="{D56BB697-FAA0-4F0E-8039-66A77CDF3EAB}" name="Variation Année précédente" dataDxfId="55"/>
    <tableColumn id="8" xr3:uid="{2255E2C8-01CD-4A6D-AA23-F910CEE9C89F}" name="Cargo en tonnes" dataDxfId="54"/>
    <tableColumn id="9" xr3:uid="{E5F1160C-0E61-4E87-A338-1B0FC761CD0A}" name="Variation CARGO Année précédente" dataDxfId="5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8C6C78F-6248-4A10-9CA6-5AE2D2270657}" name="aéroports_2011" displayName="aéroports_2011" ref="A1:K301" totalsRowShown="0" headerRowDxfId="52" dataDxfId="50" headerRowBorderDxfId="51" tableBorderDxfId="49" totalsRowBorderDxfId="48">
  <autoFilter ref="A1:K301" xr:uid="{28E5FF50-2FCB-4E0A-AEEF-FD61CE4A318D}"/>
  <sortState ref="A2:K301">
    <sortCondition ref="E2:E1000"/>
  </sortState>
  <tableColumns count="11">
    <tableColumn id="10" xr3:uid="{7BF8FFA3-5B0B-49D6-A9AC-B04BAAE04C9C}" name="Continent" dataDxfId="47">
      <calculatedColumnFormula>VLOOKUP(aéroports_2011[Pays],Pays_Continent!A:B,2,FALSE)</calculatedColumnFormula>
    </tableColumn>
    <tableColumn id="11" xr3:uid="{ABA355D5-E9C7-429F-989F-5FEE9C9206AB}" name="Pays" dataDxfId="46">
      <calculatedColumnFormula>VLOOKUP(aéroports_2011[[#This Row],[Ville/Nom d''aéroport]],Ville_Pays!A:B,2,FALSE)</calculatedColumnFormula>
    </tableColumn>
    <tableColumn id="1" xr3:uid="{A019D085-AD5C-4B9D-9720-ACDE7775089B}" name="Code ville" dataDxfId="45"/>
    <tableColumn id="2" xr3:uid="{DFFB144A-BBF7-48D4-98BF-096482E442AF}" name="Code aéroport" dataDxfId="44"/>
    <tableColumn id="3" xr3:uid="{AF195D22-AE29-49AE-8E38-DBBAA793B937}" name="Ville/Nom d'aéroport" dataDxfId="43"/>
    <tableColumn id="4" xr3:uid="{9BE5D32D-703F-4748-A894-BCC756730FFE}" name="Passagers" dataDxfId="42"/>
    <tableColumn id="5" xr3:uid="{C6B0AB1D-88BD-4DA1-9405-238E9B4740B0}" name="Variation PAX Année précédente" dataDxfId="41"/>
    <tableColumn id="6" xr3:uid="{976F1CC8-ED8A-4225-A6C8-298F3C54ADB9}" name="Mouvement" dataDxfId="40"/>
    <tableColumn id="7" xr3:uid="{DFF0147E-32F4-4DF4-ACA8-CC49A43D3CF1}" name="Variation MVT Année précédente" dataDxfId="39"/>
    <tableColumn id="8" xr3:uid="{28C5974C-0A8A-45C4-853B-803A511101DD}" name="Cargo en tonnes" dataDxfId="38"/>
    <tableColumn id="9" xr3:uid="{CBF7DA34-E76A-4ED4-B2A3-1B870F95BA62}" name="Variation CARGO Année précédente" dataDxfId="3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68E12E7-60E5-49D2-AAE6-C895D5D4A012}" name="Pays_continent" displayName="Pays_continent" ref="A1:B221" totalsRowShown="0" headerRowDxfId="36" headerRowCellStyle="Normal 2" dataCellStyle="Normal 2">
  <autoFilter ref="A1:B221" xr:uid="{6910BCB9-DFE3-4EFE-ACD1-DB1D077C7F75}"/>
  <tableColumns count="2">
    <tableColumn id="1" xr3:uid="{FE7481F1-5696-416E-B5B9-1D0D315EB4AC}" name="Colonne1" dataDxfId="35" dataCellStyle="Normal 2"/>
    <tableColumn id="2" xr3:uid="{EDFDFE1E-50EA-49B8-B0A8-D99C42FB87EE}" name="Colonne2" dataDxfId="34" dataCellStyle="Normal 2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87853C5-DECB-4906-AFC3-388E1208690E}" name="pays_ville" displayName="pays_ville" ref="A1:B433" totalsRowShown="0">
  <autoFilter ref="A1:B433" xr:uid="{26039204-44A9-427E-AA5E-D17C2B32ED22}"/>
  <tableColumns count="2">
    <tableColumn id="1" xr3:uid="{9D2C655D-AC93-4087-926F-5686861AC969}" name="ville" dataDxfId="33"/>
    <tableColumn id="2" xr3:uid="{2442065B-1F10-41A6-B14F-F72B62ADFB96}" name="Pays" dataDxfId="32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0A708BF-DD00-491B-AE11-6D9305DD1611}" name="Continent" displayName="Continent" ref="C1:C8" totalsRowShown="0" headerRowDxfId="31" dataDxfId="30" headerRowCellStyle="Normal 2">
  <autoFilter ref="C1:C8" xr:uid="{55E720C2-183D-40CA-A01C-D4D0C18E7D25}"/>
  <tableColumns count="1">
    <tableColumn id="1" xr3:uid="{2CC00E37-9866-47C8-9FCC-7476935DF9A4}" name="Continent" dataDxfId="29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E7D17A7-5414-4468-95B7-7B65C4E00C17}" name="Pays" displayName="Pays" ref="D1:D1048576" totalsRowShown="0" headerRowDxfId="28" dataDxfId="27" headerRowCellStyle="Normal 2">
  <autoFilter ref="D1:D1048576" xr:uid="{BFBA86B1-67B3-42B6-88FF-EE7D1F60E873}"/>
  <tableColumns count="1">
    <tableColumn id="1" xr3:uid="{1C3A2170-1785-4020-BA7E-2A2CFAA062A4}" name="Pays" dataDxfId="26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3982BE4-4262-4741-8AC3-58BC69690A64}" name="compagnies" displayName="compagnies" ref="F1:F53" totalsRowShown="0" headerRowDxfId="25" dataDxfId="23" headerRowBorderDxfId="24" tableBorderDxfId="22" totalsRowBorderDxfId="21">
  <autoFilter ref="F1:F53" xr:uid="{83B45C2B-82D0-4C56-87C4-D4263893463A}"/>
  <sortState ref="F2:F53">
    <sortCondition ref="F1:F53"/>
  </sortState>
  <tableColumns count="1">
    <tableColumn id="1" xr3:uid="{70742317-9ABA-4BBD-836D-C5977F83DB3C}" name="Compagnie" dataDxfId="20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6EC0CC40-02FB-46E5-A6D5-B21C7FE55223}" name="code_ville" displayName="code_ville" ref="H1:H339" totalsRowShown="0" headerRowDxfId="19" dataDxfId="18" tableBorderDxfId="17">
  <autoFilter ref="H1:H339" xr:uid="{D3C41529-0A1F-4EFC-BFE0-1066E22F9045}"/>
  <sortState ref="H2:H339">
    <sortCondition ref="H1:H339"/>
  </sortState>
  <tableColumns count="1">
    <tableColumn id="1" xr3:uid="{F5197EAC-9D79-4DFA-B7B1-83D24B647464}" name="Code ville" dataDxfId="1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FD58AEB-3C07-46D9-8D0B-04B3146A4374}" name="code_aéroport" displayName="code_aéroport" ref="J1:J368" totalsRowShown="0" headerRowDxfId="15" dataDxfId="13" headerRowBorderDxfId="14" tableBorderDxfId="12" totalsRowBorderDxfId="11">
  <autoFilter ref="J1:J368" xr:uid="{18A170A8-70BD-457D-B8F7-72BC3B07E7D0}"/>
  <sortState ref="J2:J368">
    <sortCondition ref="J1:J368"/>
  </sortState>
  <tableColumns count="1">
    <tableColumn id="1" xr3:uid="{8724812D-75DA-4DA3-B7F3-1AC7876A7C55}" name="Code aéroport" dataDxfId="10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601D328-B396-4099-BC2C-CF26200EF669}" name="ville_nom_aeroport" displayName="ville_nom_aeroport" ref="L1:L392" totalsRowShown="0" headerRowDxfId="9" dataDxfId="8">
  <autoFilter ref="L1:L392" xr:uid="{EDED1060-63DE-4F96-8DB8-553F83F38378}"/>
  <tableColumns count="1">
    <tableColumn id="1" xr3:uid="{2A3BFFC0-7DA1-4036-9EA9-857E740DAB08}" name="Ville/Nom d'aéroport" dataDxfId="7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B12A5B93-2CDA-4998-BA3D-58DEF5200ED3}" name="nom_feuilles" displayName="nom_feuilles" ref="P1:P7" totalsRowShown="0">
  <autoFilter ref="P1:P7" xr:uid="{83433231-DEDA-4FC5-AE70-D46390D32C0F}"/>
  <sortState ref="P2:P7">
    <sortCondition ref="P1:P7"/>
  </sortState>
  <tableColumns count="1">
    <tableColumn id="2" xr3:uid="{B562D57D-E25A-4D9B-8057-BCFFE44CE453}" name="année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6.xml"/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14.xml"/><Relationship Id="rId5" Type="http://schemas.openxmlformats.org/officeDocument/2006/relationships/table" Target="../tables/table13.xml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1BB68-923A-4FA7-80FA-3D4B1E653D88}">
  <sheetPr codeName="Feuil6"/>
  <dimension ref="A1:K1"/>
  <sheetViews>
    <sheetView workbookViewId="0">
      <selection activeCell="Q18" sqref="Q18"/>
    </sheetView>
  </sheetViews>
  <sheetFormatPr baseColWidth="10" defaultRowHeight="15" x14ac:dyDescent="0.25"/>
  <cols>
    <col min="4" max="4" width="9.140625" customWidth="1"/>
    <col min="5" max="5" width="20.140625" customWidth="1"/>
    <col min="7" max="7" width="11.28515625" customWidth="1"/>
    <col min="8" max="8" width="12.85546875" customWidth="1"/>
    <col min="9" max="9" width="9.5703125" customWidth="1"/>
    <col min="10" max="10" width="15.85546875" customWidth="1"/>
    <col min="11" max="11" width="12.85546875" customWidth="1"/>
  </cols>
  <sheetData>
    <row r="1" spans="1:11" ht="53.25" customHeight="1" x14ac:dyDescent="0.25">
      <c r="A1" s="91" t="s">
        <v>880</v>
      </c>
      <c r="B1" s="92" t="s">
        <v>662</v>
      </c>
      <c r="C1" s="93" t="s">
        <v>661</v>
      </c>
      <c r="D1" s="94" t="s">
        <v>954</v>
      </c>
      <c r="E1" s="91" t="s">
        <v>955</v>
      </c>
      <c r="F1" s="94" t="s">
        <v>956</v>
      </c>
      <c r="G1" s="91" t="s">
        <v>1124</v>
      </c>
      <c r="H1" s="94" t="s">
        <v>957</v>
      </c>
      <c r="I1" s="91" t="s">
        <v>1125</v>
      </c>
      <c r="J1" s="94" t="s">
        <v>1004</v>
      </c>
      <c r="K1" s="91" t="s">
        <v>1126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4B3C2-38B0-4158-9BD8-FEA736359EE1}">
  <sheetPr codeName="Feuil1"/>
  <dimension ref="D1:K27"/>
  <sheetViews>
    <sheetView topLeftCell="C1" zoomScaleNormal="100" workbookViewId="0">
      <selection activeCell="I16" sqref="I16"/>
    </sheetView>
  </sheetViews>
  <sheetFormatPr baseColWidth="10" defaultRowHeight="15" x14ac:dyDescent="0.25"/>
  <cols>
    <col min="3" max="3" width="43.140625" customWidth="1"/>
    <col min="5" max="5" width="15.28515625" customWidth="1"/>
    <col min="6" max="6" width="10.85546875" customWidth="1"/>
    <col min="7" max="7" width="17.85546875" customWidth="1"/>
    <col min="8" max="8" width="22" customWidth="1"/>
    <col min="9" max="9" width="12.28515625" customWidth="1"/>
    <col min="10" max="10" width="13.28515625" customWidth="1"/>
    <col min="11" max="11" width="18.28515625" customWidth="1"/>
  </cols>
  <sheetData>
    <row r="1" spans="4:11" ht="24.75" customHeight="1" x14ac:dyDescent="0.25"/>
    <row r="13" spans="4:11" ht="20.25" x14ac:dyDescent="0.3">
      <c r="G13" s="90"/>
      <c r="H13" s="90" t="s">
        <v>1130</v>
      </c>
    </row>
    <row r="15" spans="4:11" ht="18" customHeight="1" x14ac:dyDescent="0.25">
      <c r="D15" s="21" t="s">
        <v>1123</v>
      </c>
      <c r="E15" s="21" t="s">
        <v>662</v>
      </c>
      <c r="F15" s="21" t="s">
        <v>661</v>
      </c>
      <c r="G15" s="21" t="s">
        <v>954</v>
      </c>
      <c r="H15" s="21" t="s">
        <v>955</v>
      </c>
      <c r="I15" s="21" t="s">
        <v>956</v>
      </c>
      <c r="J15" s="21" t="s">
        <v>957</v>
      </c>
      <c r="K15" s="21" t="s">
        <v>1004</v>
      </c>
    </row>
    <row r="16" spans="4:11" ht="21.75" customHeight="1" x14ac:dyDescent="0.25">
      <c r="D16" s="21">
        <v>2018</v>
      </c>
      <c r="E16" s="21"/>
      <c r="F16" s="21"/>
      <c r="G16" s="21"/>
      <c r="H16" s="21"/>
      <c r="I16" s="96"/>
      <c r="J16" s="96"/>
      <c r="K16" s="96"/>
    </row>
    <row r="20" spans="4:11" ht="20.25" x14ac:dyDescent="0.3">
      <c r="H20" s="90" t="s">
        <v>1122</v>
      </c>
    </row>
    <row r="22" spans="4:11" x14ac:dyDescent="0.25">
      <c r="D22" s="21" t="s">
        <v>1123</v>
      </c>
      <c r="E22" s="21" t="s">
        <v>662</v>
      </c>
      <c r="F22" s="21" t="s">
        <v>661</v>
      </c>
      <c r="G22" s="21" t="s">
        <v>954</v>
      </c>
      <c r="H22" s="21" t="s">
        <v>955</v>
      </c>
      <c r="I22" s="21" t="s">
        <v>956</v>
      </c>
      <c r="J22" s="21" t="s">
        <v>957</v>
      </c>
      <c r="K22" s="21" t="s">
        <v>1004</v>
      </c>
    </row>
    <row r="23" spans="4:11" ht="19.5" customHeight="1" x14ac:dyDescent="0.25">
      <c r="D23" s="21"/>
      <c r="E23" s="21"/>
      <c r="F23" s="21"/>
      <c r="G23" s="21"/>
      <c r="H23" s="21"/>
      <c r="I23" s="96"/>
      <c r="J23" s="96"/>
      <c r="K23" s="96"/>
    </row>
    <row r="26" spans="4:11" x14ac:dyDescent="0.25">
      <c r="I26" t="s">
        <v>1131</v>
      </c>
    </row>
    <row r="27" spans="4:11" x14ac:dyDescent="0.25">
      <c r="I27" t="s">
        <v>1132</v>
      </c>
    </row>
  </sheetData>
  <dataConsolidate/>
  <pageMargins left="0.7" right="0.7" top="0.75" bottom="0.75" header="0.3" footer="0.3"/>
  <pageSetup paperSize="9" orientation="portrait" horizontalDpi="4294967293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6E2DB055-AAC3-4164-860A-4C92A7147CF4}">
          <x14:formula1>
            <xm:f>Listes!$L$2:$L$392</xm:f>
          </x14:formula1>
          <xm:sqref>H16 H23</xm:sqref>
        </x14:dataValidation>
        <x14:dataValidation type="list" allowBlank="1" showInputMessage="1" xr:uid="{230AC960-AD2D-4326-AD39-88B14BF60A56}">
          <x14:formula1>
            <xm:f>Listes!$D$2:$D$220</xm:f>
          </x14:formula1>
          <xm:sqref>E16 E23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C6464-42AE-4C2D-BF3A-A98190BD2866}">
  <sheetPr codeName="Feuil8"/>
  <dimension ref="A1:K2"/>
  <sheetViews>
    <sheetView workbookViewId="0">
      <selection activeCell="Q18" sqref="Q18"/>
    </sheetView>
  </sheetViews>
  <sheetFormatPr baseColWidth="10" defaultRowHeight="15" x14ac:dyDescent="0.25"/>
  <cols>
    <col min="4" max="4" width="9.140625" customWidth="1"/>
    <col min="5" max="5" width="20.140625" customWidth="1"/>
    <col min="7" max="7" width="11.28515625" customWidth="1"/>
    <col min="8" max="8" width="12.85546875" customWidth="1"/>
    <col min="9" max="9" width="9.5703125" customWidth="1"/>
    <col min="10" max="10" width="15.85546875" customWidth="1"/>
    <col min="11" max="11" width="12.85546875" customWidth="1"/>
  </cols>
  <sheetData>
    <row r="1" spans="1:11" ht="53.25" customHeight="1" x14ac:dyDescent="0.25">
      <c r="A1" s="91" t="s">
        <v>880</v>
      </c>
      <c r="B1" s="92" t="s">
        <v>662</v>
      </c>
      <c r="C1" s="93" t="s">
        <v>661</v>
      </c>
      <c r="D1" s="94" t="s">
        <v>954</v>
      </c>
      <c r="E1" s="91" t="s">
        <v>955</v>
      </c>
      <c r="F1" s="94" t="s">
        <v>956</v>
      </c>
      <c r="G1" s="91" t="s">
        <v>1124</v>
      </c>
      <c r="H1" s="94" t="s">
        <v>957</v>
      </c>
      <c r="I1" s="91" t="s">
        <v>1125</v>
      </c>
      <c r="J1" s="94" t="s">
        <v>1004</v>
      </c>
      <c r="K1" s="91" t="s">
        <v>1126</v>
      </c>
    </row>
    <row r="2" spans="1:11" x14ac:dyDescent="0.25">
      <c r="A2" t="s">
        <v>680</v>
      </c>
      <c r="B2" t="s">
        <v>746</v>
      </c>
      <c r="E2" t="s">
        <v>440</v>
      </c>
      <c r="F2">
        <v>10000000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21AE6-4798-41FC-A16F-D09221AEFE47}">
  <dimension ref="A3:C336"/>
  <sheetViews>
    <sheetView tabSelected="1" workbookViewId="0">
      <selection activeCell="A3" sqref="A3"/>
    </sheetView>
  </sheetViews>
  <sheetFormatPr baseColWidth="10" defaultRowHeight="15" x14ac:dyDescent="0.25"/>
  <cols>
    <col min="1" max="1" width="17.5703125" bestFit="1" customWidth="1"/>
    <col min="2" max="2" width="35.85546875" bestFit="1" customWidth="1"/>
    <col min="3" max="3" width="19.5703125" bestFit="1" customWidth="1"/>
  </cols>
  <sheetData>
    <row r="3" spans="1:3" x14ac:dyDescent="0.25">
      <c r="A3" s="112" t="s">
        <v>880</v>
      </c>
      <c r="B3" s="112" t="s">
        <v>955</v>
      </c>
      <c r="C3" t="s">
        <v>1134</v>
      </c>
    </row>
    <row r="4" spans="1:3" x14ac:dyDescent="0.25">
      <c r="A4" t="s">
        <v>680</v>
      </c>
      <c r="B4" t="s">
        <v>885</v>
      </c>
      <c r="C4" s="113">
        <v>1525971</v>
      </c>
    </row>
    <row r="5" spans="1:3" x14ac:dyDescent="0.25">
      <c r="A5" t="s">
        <v>680</v>
      </c>
      <c r="B5" t="s">
        <v>436</v>
      </c>
      <c r="C5" s="113">
        <v>8391782</v>
      </c>
    </row>
    <row r="6" spans="1:3" x14ac:dyDescent="0.25">
      <c r="A6" t="s">
        <v>680</v>
      </c>
      <c r="B6" t="s">
        <v>440</v>
      </c>
      <c r="C6" s="113">
        <v>4897645</v>
      </c>
    </row>
    <row r="7" spans="1:3" x14ac:dyDescent="0.25">
      <c r="A7" t="s">
        <v>680</v>
      </c>
      <c r="B7" t="s">
        <v>1087</v>
      </c>
      <c r="C7" s="113">
        <v>15789393</v>
      </c>
    </row>
    <row r="8" spans="1:3" x14ac:dyDescent="0.25">
      <c r="A8" t="s">
        <v>680</v>
      </c>
      <c r="B8" t="s">
        <v>453</v>
      </c>
      <c r="C8" s="113">
        <v>1476603</v>
      </c>
    </row>
    <row r="9" spans="1:3" x14ac:dyDescent="0.25">
      <c r="A9" t="s">
        <v>680</v>
      </c>
      <c r="B9" t="s">
        <v>429</v>
      </c>
      <c r="C9" s="113">
        <v>13344385</v>
      </c>
    </row>
    <row r="10" spans="1:3" x14ac:dyDescent="0.25">
      <c r="A10" t="s">
        <v>680</v>
      </c>
      <c r="B10" t="s">
        <v>448</v>
      </c>
      <c r="C10" s="113">
        <v>5295545</v>
      </c>
    </row>
    <row r="11" spans="1:3" x14ac:dyDescent="0.25">
      <c r="A11" t="s">
        <v>680</v>
      </c>
      <c r="B11" t="s">
        <v>415</v>
      </c>
      <c r="C11" s="113">
        <v>30343150</v>
      </c>
    </row>
    <row r="12" spans="1:3" x14ac:dyDescent="0.25">
      <c r="A12" t="s">
        <v>680</v>
      </c>
      <c r="B12" t="s">
        <v>418</v>
      </c>
      <c r="C12" s="113">
        <v>18043669</v>
      </c>
    </row>
    <row r="13" spans="1:3" x14ac:dyDescent="0.25">
      <c r="A13" t="s">
        <v>680</v>
      </c>
      <c r="B13" t="s">
        <v>1093</v>
      </c>
      <c r="C13" s="113">
        <v>16158600</v>
      </c>
    </row>
    <row r="14" spans="1:3" x14ac:dyDescent="0.25">
      <c r="A14" t="s">
        <v>680</v>
      </c>
      <c r="B14" t="s">
        <v>449</v>
      </c>
      <c r="C14" s="113">
        <v>3691588</v>
      </c>
    </row>
    <row r="15" spans="1:3" x14ac:dyDescent="0.25">
      <c r="A15" t="s">
        <v>680</v>
      </c>
      <c r="B15" t="s">
        <v>445</v>
      </c>
      <c r="C15" s="113">
        <v>4974449</v>
      </c>
    </row>
    <row r="16" spans="1:3" x14ac:dyDescent="0.25">
      <c r="A16" t="s">
        <v>680</v>
      </c>
      <c r="B16" t="s">
        <v>447</v>
      </c>
      <c r="C16" s="113">
        <v>2004261</v>
      </c>
    </row>
    <row r="17" spans="1:3" x14ac:dyDescent="0.25">
      <c r="A17" t="s">
        <v>680</v>
      </c>
      <c r="B17" t="s">
        <v>433</v>
      </c>
      <c r="C17" s="113">
        <v>9285353</v>
      </c>
    </row>
    <row r="18" spans="1:3" x14ac:dyDescent="0.25">
      <c r="A18" t="s">
        <v>680</v>
      </c>
      <c r="B18" t="s">
        <v>903</v>
      </c>
      <c r="C18" s="113">
        <v>2970293</v>
      </c>
    </row>
    <row r="19" spans="1:3" x14ac:dyDescent="0.25">
      <c r="A19" t="s">
        <v>680</v>
      </c>
      <c r="B19" t="s">
        <v>1020</v>
      </c>
      <c r="C19" s="113">
        <v>2225714</v>
      </c>
    </row>
    <row r="20" spans="1:3" x14ac:dyDescent="0.25">
      <c r="A20" t="s">
        <v>680</v>
      </c>
      <c r="B20" t="s">
        <v>423</v>
      </c>
      <c r="C20" s="113">
        <v>13986537</v>
      </c>
    </row>
    <row r="21" spans="1:3" x14ac:dyDescent="0.25">
      <c r="A21" t="s">
        <v>680</v>
      </c>
      <c r="B21" t="s">
        <v>412</v>
      </c>
      <c r="C21" s="113">
        <v>39240458</v>
      </c>
    </row>
    <row r="22" spans="1:3" x14ac:dyDescent="0.25">
      <c r="A22" t="s">
        <v>680</v>
      </c>
      <c r="B22" t="s">
        <v>916</v>
      </c>
      <c r="C22" s="113">
        <v>2795913</v>
      </c>
    </row>
    <row r="23" spans="1:3" x14ac:dyDescent="0.25">
      <c r="A23" t="s">
        <v>680</v>
      </c>
      <c r="B23" t="s">
        <v>422</v>
      </c>
      <c r="C23" s="113">
        <v>14449364</v>
      </c>
    </row>
    <row r="24" spans="1:3" x14ac:dyDescent="0.25">
      <c r="A24" t="s">
        <v>680</v>
      </c>
      <c r="B24" t="s">
        <v>437</v>
      </c>
      <c r="C24" s="113">
        <v>8066170</v>
      </c>
    </row>
    <row r="25" spans="1:3" x14ac:dyDescent="0.25">
      <c r="A25" t="s">
        <v>680</v>
      </c>
      <c r="B25" t="s">
        <v>438</v>
      </c>
      <c r="C25" s="113">
        <v>5862935</v>
      </c>
    </row>
    <row r="26" spans="1:3" x14ac:dyDescent="0.25">
      <c r="A26" t="s">
        <v>680</v>
      </c>
      <c r="B26" t="s">
        <v>426</v>
      </c>
      <c r="C26" s="113">
        <v>12866881</v>
      </c>
    </row>
    <row r="27" spans="1:3" x14ac:dyDescent="0.25">
      <c r="A27" t="s">
        <v>680</v>
      </c>
      <c r="B27" t="s">
        <v>923</v>
      </c>
      <c r="C27" s="113">
        <v>1564950</v>
      </c>
    </row>
    <row r="28" spans="1:3" x14ac:dyDescent="0.25">
      <c r="A28" t="s">
        <v>680</v>
      </c>
      <c r="B28" t="s">
        <v>622</v>
      </c>
      <c r="C28" s="113">
        <v>1581073</v>
      </c>
    </row>
    <row r="29" spans="1:3" x14ac:dyDescent="0.25">
      <c r="A29" t="s">
        <v>680</v>
      </c>
      <c r="B29" t="s">
        <v>425</v>
      </c>
      <c r="C29" s="113">
        <v>12013064</v>
      </c>
    </row>
    <row r="30" spans="1:3" x14ac:dyDescent="0.25">
      <c r="A30" t="s">
        <v>680</v>
      </c>
      <c r="B30" t="s">
        <v>432</v>
      </c>
      <c r="C30" s="113">
        <v>9754060</v>
      </c>
    </row>
    <row r="31" spans="1:3" x14ac:dyDescent="0.25">
      <c r="A31" t="s">
        <v>684</v>
      </c>
      <c r="B31" t="s">
        <v>540</v>
      </c>
      <c r="C31" s="113">
        <v>197670004</v>
      </c>
    </row>
    <row r="32" spans="1:3" x14ac:dyDescent="0.25">
      <c r="A32" t="s">
        <v>684</v>
      </c>
      <c r="B32" t="s">
        <v>567</v>
      </c>
      <c r="C32" s="113">
        <v>22616813</v>
      </c>
    </row>
    <row r="33" spans="1:3" x14ac:dyDescent="0.25">
      <c r="A33" t="s">
        <v>684</v>
      </c>
      <c r="B33" t="s">
        <v>556</v>
      </c>
      <c r="C33" s="113">
        <v>46136208</v>
      </c>
    </row>
    <row r="34" spans="1:3" x14ac:dyDescent="0.25">
      <c r="A34" t="s">
        <v>684</v>
      </c>
      <c r="B34" t="s">
        <v>553</v>
      </c>
      <c r="C34" s="113">
        <v>65084025</v>
      </c>
    </row>
    <row r="35" spans="1:3" x14ac:dyDescent="0.25">
      <c r="A35" t="s">
        <v>684</v>
      </c>
      <c r="B35" t="s">
        <v>564</v>
      </c>
      <c r="C35" s="113">
        <v>30702551</v>
      </c>
    </row>
    <row r="36" spans="1:3" x14ac:dyDescent="0.25">
      <c r="A36" t="s">
        <v>684</v>
      </c>
      <c r="B36" t="s">
        <v>502</v>
      </c>
      <c r="C36" s="113">
        <v>37234760</v>
      </c>
    </row>
    <row r="37" spans="1:3" x14ac:dyDescent="0.25">
      <c r="A37" t="s">
        <v>684</v>
      </c>
      <c r="B37" t="s">
        <v>546</v>
      </c>
      <c r="C37" s="113">
        <v>89210102</v>
      </c>
    </row>
    <row r="38" spans="1:3" x14ac:dyDescent="0.25">
      <c r="A38" t="s">
        <v>684</v>
      </c>
      <c r="B38" t="s">
        <v>558</v>
      </c>
      <c r="C38" s="113">
        <v>43426141</v>
      </c>
    </row>
    <row r="39" spans="1:3" x14ac:dyDescent="0.25">
      <c r="A39" t="s">
        <v>684</v>
      </c>
      <c r="B39" t="s">
        <v>541</v>
      </c>
      <c r="C39" s="113">
        <v>147024708</v>
      </c>
    </row>
    <row r="40" spans="1:3" x14ac:dyDescent="0.25">
      <c r="A40" t="s">
        <v>684</v>
      </c>
      <c r="B40" t="s">
        <v>1064</v>
      </c>
      <c r="C40" s="113">
        <v>8117899</v>
      </c>
    </row>
    <row r="41" spans="1:3" x14ac:dyDescent="0.25">
      <c r="A41" t="s">
        <v>684</v>
      </c>
      <c r="B41" t="s">
        <v>542</v>
      </c>
      <c r="C41" s="113">
        <v>127701303</v>
      </c>
    </row>
    <row r="42" spans="1:3" x14ac:dyDescent="0.25">
      <c r="A42" t="s">
        <v>684</v>
      </c>
      <c r="B42" t="s">
        <v>571</v>
      </c>
      <c r="C42" s="113">
        <v>23911134</v>
      </c>
    </row>
    <row r="43" spans="1:3" x14ac:dyDescent="0.25">
      <c r="A43" t="s">
        <v>684</v>
      </c>
      <c r="B43" t="s">
        <v>543</v>
      </c>
      <c r="C43" s="113">
        <v>107487016</v>
      </c>
    </row>
    <row r="44" spans="1:3" x14ac:dyDescent="0.25">
      <c r="A44" t="s">
        <v>684</v>
      </c>
      <c r="B44" t="s">
        <v>551</v>
      </c>
      <c r="C44" s="113">
        <v>65961106</v>
      </c>
    </row>
    <row r="45" spans="1:3" x14ac:dyDescent="0.25">
      <c r="A45" t="s">
        <v>684</v>
      </c>
      <c r="B45" t="s">
        <v>1095</v>
      </c>
      <c r="C45" s="113">
        <v>8240161</v>
      </c>
    </row>
    <row r="46" spans="1:3" x14ac:dyDescent="0.25">
      <c r="A46" t="s">
        <v>684</v>
      </c>
      <c r="B46" t="s">
        <v>930</v>
      </c>
      <c r="C46" s="113">
        <v>16342294</v>
      </c>
    </row>
    <row r="47" spans="1:3" x14ac:dyDescent="0.25">
      <c r="A47" t="s">
        <v>684</v>
      </c>
      <c r="B47" t="s">
        <v>555</v>
      </c>
      <c r="C47" s="113">
        <v>51589977</v>
      </c>
    </row>
    <row r="48" spans="1:3" x14ac:dyDescent="0.25">
      <c r="A48" t="s">
        <v>684</v>
      </c>
      <c r="B48" t="s">
        <v>510</v>
      </c>
      <c r="C48" s="113">
        <v>18528525</v>
      </c>
    </row>
    <row r="49" spans="1:3" x14ac:dyDescent="0.25">
      <c r="A49" t="s">
        <v>684</v>
      </c>
      <c r="B49" t="s">
        <v>1046</v>
      </c>
      <c r="C49" s="113">
        <v>2107670</v>
      </c>
    </row>
    <row r="50" spans="1:3" x14ac:dyDescent="0.25">
      <c r="A50" t="s">
        <v>684</v>
      </c>
      <c r="B50" t="s">
        <v>1038</v>
      </c>
      <c r="C50" s="113">
        <v>4100000</v>
      </c>
    </row>
    <row r="51" spans="1:3" x14ac:dyDescent="0.25">
      <c r="A51" t="s">
        <v>684</v>
      </c>
      <c r="B51" t="s">
        <v>907</v>
      </c>
      <c r="C51" s="113">
        <v>39749661</v>
      </c>
    </row>
    <row r="52" spans="1:3" x14ac:dyDescent="0.25">
      <c r="A52" t="s">
        <v>684</v>
      </c>
      <c r="B52" t="s">
        <v>1069</v>
      </c>
      <c r="C52" s="113">
        <v>84262924</v>
      </c>
    </row>
    <row r="53" spans="1:3" x14ac:dyDescent="0.25">
      <c r="A53" t="s">
        <v>684</v>
      </c>
      <c r="B53" t="s">
        <v>1068</v>
      </c>
      <c r="C53" s="113">
        <v>24076324</v>
      </c>
    </row>
    <row r="54" spans="1:3" x14ac:dyDescent="0.25">
      <c r="A54" t="s">
        <v>684</v>
      </c>
      <c r="B54" t="s">
        <v>1060</v>
      </c>
      <c r="C54" s="113">
        <v>7260765</v>
      </c>
    </row>
    <row r="55" spans="1:3" x14ac:dyDescent="0.25">
      <c r="A55" t="s">
        <v>684</v>
      </c>
      <c r="B55" t="s">
        <v>919</v>
      </c>
      <c r="C55" s="113">
        <v>20639339</v>
      </c>
    </row>
    <row r="56" spans="1:3" x14ac:dyDescent="0.25">
      <c r="A56" t="s">
        <v>684</v>
      </c>
      <c r="B56" t="s">
        <v>545</v>
      </c>
      <c r="C56" s="113">
        <v>88258596</v>
      </c>
    </row>
    <row r="57" spans="1:3" x14ac:dyDescent="0.25">
      <c r="A57" t="s">
        <v>684</v>
      </c>
      <c r="B57" t="s">
        <v>1065</v>
      </c>
      <c r="C57" s="113">
        <v>145598468</v>
      </c>
    </row>
    <row r="58" spans="1:3" x14ac:dyDescent="0.25">
      <c r="A58" t="s">
        <v>684</v>
      </c>
      <c r="B58" t="s">
        <v>531</v>
      </c>
      <c r="C58" s="113">
        <v>6937930</v>
      </c>
    </row>
    <row r="59" spans="1:3" x14ac:dyDescent="0.25">
      <c r="A59" t="s">
        <v>684</v>
      </c>
      <c r="B59" t="s">
        <v>498</v>
      </c>
      <c r="C59" s="113">
        <v>72685669</v>
      </c>
    </row>
    <row r="60" spans="1:3" x14ac:dyDescent="0.25">
      <c r="A60" t="s">
        <v>684</v>
      </c>
      <c r="B60" t="s">
        <v>547</v>
      </c>
      <c r="C60" s="113">
        <v>85292126</v>
      </c>
    </row>
    <row r="61" spans="1:3" x14ac:dyDescent="0.25">
      <c r="A61" t="s">
        <v>684</v>
      </c>
      <c r="B61" t="s">
        <v>550</v>
      </c>
      <c r="C61" s="113">
        <v>71729937</v>
      </c>
    </row>
    <row r="62" spans="1:3" x14ac:dyDescent="0.25">
      <c r="A62" t="s">
        <v>684</v>
      </c>
      <c r="B62" t="s">
        <v>525</v>
      </c>
      <c r="C62" s="113">
        <v>7406284</v>
      </c>
    </row>
    <row r="63" spans="1:3" x14ac:dyDescent="0.25">
      <c r="A63" t="s">
        <v>684</v>
      </c>
      <c r="B63" t="s">
        <v>515</v>
      </c>
      <c r="C63" s="113">
        <v>15679394</v>
      </c>
    </row>
    <row r="64" spans="1:3" x14ac:dyDescent="0.25">
      <c r="A64" t="s">
        <v>684</v>
      </c>
      <c r="B64" t="s">
        <v>563</v>
      </c>
      <c r="C64" s="113">
        <v>30238699</v>
      </c>
    </row>
    <row r="65" spans="1:3" x14ac:dyDescent="0.25">
      <c r="A65" t="s">
        <v>684</v>
      </c>
      <c r="B65" t="s">
        <v>1051</v>
      </c>
      <c r="C65" s="113">
        <v>22720176</v>
      </c>
    </row>
    <row r="66" spans="1:3" x14ac:dyDescent="0.25">
      <c r="A66" t="s">
        <v>684</v>
      </c>
      <c r="B66" t="s">
        <v>1049</v>
      </c>
      <c r="C66" s="113">
        <v>6507592</v>
      </c>
    </row>
    <row r="67" spans="1:3" x14ac:dyDescent="0.25">
      <c r="A67" t="s">
        <v>684</v>
      </c>
      <c r="B67" t="s">
        <v>570</v>
      </c>
      <c r="C67" s="113">
        <v>20455440</v>
      </c>
    </row>
    <row r="68" spans="1:3" x14ac:dyDescent="0.25">
      <c r="A68" t="s">
        <v>684</v>
      </c>
      <c r="B68" t="s">
        <v>1052</v>
      </c>
      <c r="C68" s="113">
        <v>110462500</v>
      </c>
    </row>
    <row r="69" spans="1:3" x14ac:dyDescent="0.25">
      <c r="A69" t="s">
        <v>684</v>
      </c>
      <c r="B69" t="s">
        <v>554</v>
      </c>
      <c r="C69" s="113">
        <v>55815093</v>
      </c>
    </row>
    <row r="70" spans="1:3" x14ac:dyDescent="0.25">
      <c r="A70" t="s">
        <v>684</v>
      </c>
      <c r="B70" t="s">
        <v>1053</v>
      </c>
      <c r="C70" s="113">
        <v>73521568</v>
      </c>
    </row>
    <row r="71" spans="1:3" x14ac:dyDescent="0.25">
      <c r="A71" t="s">
        <v>684</v>
      </c>
      <c r="B71" t="s">
        <v>566</v>
      </c>
      <c r="C71" s="113">
        <v>21541851</v>
      </c>
    </row>
    <row r="72" spans="1:3" x14ac:dyDescent="0.25">
      <c r="A72" t="s">
        <v>684</v>
      </c>
      <c r="B72" t="s">
        <v>920</v>
      </c>
      <c r="C72" s="113">
        <v>74523428</v>
      </c>
    </row>
    <row r="73" spans="1:3" x14ac:dyDescent="0.25">
      <c r="A73" t="s">
        <v>684</v>
      </c>
      <c r="B73" t="s">
        <v>512</v>
      </c>
      <c r="C73" s="113">
        <v>17450874</v>
      </c>
    </row>
    <row r="74" spans="1:3" x14ac:dyDescent="0.25">
      <c r="A74" t="s">
        <v>684</v>
      </c>
      <c r="B74" t="s">
        <v>552</v>
      </c>
      <c r="C74" s="113">
        <v>62185088</v>
      </c>
    </row>
    <row r="75" spans="1:3" x14ac:dyDescent="0.25">
      <c r="A75" t="s">
        <v>684</v>
      </c>
      <c r="B75" t="s">
        <v>915</v>
      </c>
      <c r="C75" s="113">
        <v>86150605</v>
      </c>
    </row>
    <row r="76" spans="1:3" x14ac:dyDescent="0.25">
      <c r="A76" t="s">
        <v>684</v>
      </c>
      <c r="B76" t="s">
        <v>572</v>
      </c>
      <c r="C76" s="113">
        <v>16127157</v>
      </c>
    </row>
    <row r="77" spans="1:3" x14ac:dyDescent="0.25">
      <c r="A77" t="s">
        <v>684</v>
      </c>
      <c r="B77" t="s">
        <v>535</v>
      </c>
      <c r="C77" s="113">
        <v>6214399</v>
      </c>
    </row>
    <row r="78" spans="1:3" x14ac:dyDescent="0.25">
      <c r="A78" t="s">
        <v>684</v>
      </c>
      <c r="B78" t="s">
        <v>562</v>
      </c>
      <c r="C78" s="113">
        <v>32767464</v>
      </c>
    </row>
    <row r="79" spans="1:3" x14ac:dyDescent="0.25">
      <c r="A79" t="s">
        <v>684</v>
      </c>
      <c r="B79" t="s">
        <v>536</v>
      </c>
      <c r="C79" s="113">
        <v>6692802</v>
      </c>
    </row>
    <row r="80" spans="1:3" x14ac:dyDescent="0.25">
      <c r="A80" t="s">
        <v>684</v>
      </c>
      <c r="B80" t="s">
        <v>518</v>
      </c>
      <c r="C80" s="113">
        <v>12212123</v>
      </c>
    </row>
    <row r="81" spans="1:3" x14ac:dyDescent="0.25">
      <c r="A81" t="s">
        <v>684</v>
      </c>
      <c r="B81" t="s">
        <v>568</v>
      </c>
      <c r="C81" s="113">
        <v>19488619</v>
      </c>
    </row>
    <row r="82" spans="1:3" x14ac:dyDescent="0.25">
      <c r="A82" t="s">
        <v>684</v>
      </c>
      <c r="B82" t="s">
        <v>933</v>
      </c>
      <c r="C82" s="113">
        <v>18581493</v>
      </c>
    </row>
    <row r="83" spans="1:3" x14ac:dyDescent="0.25">
      <c r="A83" t="s">
        <v>684</v>
      </c>
      <c r="B83" t="s">
        <v>1045</v>
      </c>
      <c r="C83" s="113">
        <v>1133143</v>
      </c>
    </row>
    <row r="84" spans="1:3" x14ac:dyDescent="0.25">
      <c r="A84" t="s">
        <v>684</v>
      </c>
      <c r="B84" t="s">
        <v>557</v>
      </c>
      <c r="C84" s="113">
        <v>43294108</v>
      </c>
    </row>
    <row r="85" spans="1:3" x14ac:dyDescent="0.25">
      <c r="A85" t="s">
        <v>684</v>
      </c>
      <c r="B85" t="s">
        <v>638</v>
      </c>
      <c r="C85" s="113">
        <v>16877087</v>
      </c>
    </row>
    <row r="86" spans="1:3" x14ac:dyDescent="0.25">
      <c r="A86" t="s">
        <v>684</v>
      </c>
      <c r="B86" t="s">
        <v>560</v>
      </c>
      <c r="C86" s="113">
        <v>38843848</v>
      </c>
    </row>
    <row r="87" spans="1:3" x14ac:dyDescent="0.25">
      <c r="A87" t="s">
        <v>684</v>
      </c>
      <c r="B87" t="s">
        <v>528</v>
      </c>
      <c r="C87" s="113">
        <v>19184639</v>
      </c>
    </row>
    <row r="88" spans="1:3" x14ac:dyDescent="0.25">
      <c r="A88" t="s">
        <v>684</v>
      </c>
      <c r="B88" t="s">
        <v>508</v>
      </c>
      <c r="C88" s="113">
        <v>17401883</v>
      </c>
    </row>
    <row r="89" spans="1:3" x14ac:dyDescent="0.25">
      <c r="A89" t="s">
        <v>684</v>
      </c>
      <c r="B89" t="s">
        <v>527</v>
      </c>
      <c r="C89" s="113">
        <v>7323132</v>
      </c>
    </row>
    <row r="90" spans="1:3" x14ac:dyDescent="0.25">
      <c r="A90" t="s">
        <v>684</v>
      </c>
      <c r="B90" t="s">
        <v>549</v>
      </c>
      <c r="C90" s="113">
        <v>79834652</v>
      </c>
    </row>
    <row r="91" spans="1:3" x14ac:dyDescent="0.25">
      <c r="A91" t="s">
        <v>684</v>
      </c>
      <c r="B91" t="s">
        <v>565</v>
      </c>
      <c r="C91" s="113">
        <v>25105217</v>
      </c>
    </row>
    <row r="92" spans="1:3" x14ac:dyDescent="0.25">
      <c r="A92" t="s">
        <v>684</v>
      </c>
      <c r="B92" t="s">
        <v>561</v>
      </c>
      <c r="C92" s="113">
        <v>36368247</v>
      </c>
    </row>
    <row r="93" spans="1:3" x14ac:dyDescent="0.25">
      <c r="A93" t="s">
        <v>684</v>
      </c>
      <c r="B93" t="s">
        <v>519</v>
      </c>
      <c r="C93" s="113">
        <v>9353433</v>
      </c>
    </row>
    <row r="94" spans="1:3" x14ac:dyDescent="0.25">
      <c r="A94" t="s">
        <v>684</v>
      </c>
      <c r="B94" t="s">
        <v>548</v>
      </c>
      <c r="C94" s="113">
        <v>79609402</v>
      </c>
    </row>
    <row r="95" spans="1:3" x14ac:dyDescent="0.25">
      <c r="A95" t="s">
        <v>684</v>
      </c>
      <c r="B95" t="s">
        <v>559</v>
      </c>
      <c r="C95" s="113">
        <v>39962395</v>
      </c>
    </row>
    <row r="96" spans="1:3" x14ac:dyDescent="0.25">
      <c r="A96" t="s">
        <v>684</v>
      </c>
      <c r="B96" t="s">
        <v>1078</v>
      </c>
      <c r="C96" s="113">
        <v>42919287</v>
      </c>
    </row>
    <row r="97" spans="1:3" x14ac:dyDescent="0.25">
      <c r="A97" t="s">
        <v>684</v>
      </c>
      <c r="B97" t="s">
        <v>1077</v>
      </c>
      <c r="C97" s="113">
        <v>43791398</v>
      </c>
    </row>
    <row r="98" spans="1:3" x14ac:dyDescent="0.25">
      <c r="A98" t="s">
        <v>688</v>
      </c>
      <c r="B98" t="s">
        <v>1006</v>
      </c>
      <c r="C98" s="113">
        <v>2078124</v>
      </c>
    </row>
    <row r="99" spans="1:3" x14ac:dyDescent="0.25">
      <c r="A99" t="s">
        <v>688</v>
      </c>
      <c r="B99" t="s">
        <v>889</v>
      </c>
      <c r="C99" s="113">
        <v>5149957</v>
      </c>
    </row>
    <row r="100" spans="1:3" x14ac:dyDescent="0.25">
      <c r="A100" t="s">
        <v>688</v>
      </c>
      <c r="B100" t="s">
        <v>521</v>
      </c>
      <c r="C100" s="113">
        <v>7902563</v>
      </c>
    </row>
    <row r="101" spans="1:3" x14ac:dyDescent="0.25">
      <c r="A101" t="s">
        <v>688</v>
      </c>
      <c r="B101" t="s">
        <v>1092</v>
      </c>
      <c r="C101" s="113">
        <v>22327356</v>
      </c>
    </row>
    <row r="102" spans="1:3" x14ac:dyDescent="0.25">
      <c r="A102" t="s">
        <v>688</v>
      </c>
      <c r="B102" t="s">
        <v>499</v>
      </c>
      <c r="C102" s="113">
        <v>57367459</v>
      </c>
    </row>
    <row r="103" spans="1:3" x14ac:dyDescent="0.25">
      <c r="A103" t="s">
        <v>688</v>
      </c>
      <c r="B103" t="s">
        <v>501</v>
      </c>
      <c r="C103" s="113">
        <v>37648329</v>
      </c>
    </row>
    <row r="104" spans="1:3" x14ac:dyDescent="0.25">
      <c r="A104" t="s">
        <v>688</v>
      </c>
      <c r="B104" t="s">
        <v>507</v>
      </c>
      <c r="C104" s="113">
        <v>17728785</v>
      </c>
    </row>
    <row r="105" spans="1:3" x14ac:dyDescent="0.25">
      <c r="A105" t="s">
        <v>688</v>
      </c>
      <c r="B105" t="s">
        <v>1047</v>
      </c>
      <c r="C105" s="113">
        <v>21078482</v>
      </c>
    </row>
    <row r="106" spans="1:3" x14ac:dyDescent="0.25">
      <c r="A106" t="s">
        <v>688</v>
      </c>
      <c r="B106" t="s">
        <v>523</v>
      </c>
      <c r="C106" s="113">
        <v>9836322</v>
      </c>
    </row>
    <row r="107" spans="1:3" x14ac:dyDescent="0.25">
      <c r="A107" t="s">
        <v>688</v>
      </c>
      <c r="B107" t="s">
        <v>629</v>
      </c>
      <c r="C107" s="113">
        <v>29778403</v>
      </c>
    </row>
    <row r="108" spans="1:3" x14ac:dyDescent="0.25">
      <c r="A108" t="s">
        <v>688</v>
      </c>
      <c r="B108" t="s">
        <v>533</v>
      </c>
      <c r="C108" s="113">
        <v>7304061</v>
      </c>
    </row>
    <row r="109" spans="1:3" x14ac:dyDescent="0.25">
      <c r="A109" t="s">
        <v>688</v>
      </c>
      <c r="B109" t="s">
        <v>532</v>
      </c>
      <c r="C109" s="113">
        <v>6684172</v>
      </c>
    </row>
    <row r="110" spans="1:3" x14ac:dyDescent="0.25">
      <c r="A110" t="s">
        <v>688</v>
      </c>
      <c r="B110" t="s">
        <v>511</v>
      </c>
      <c r="C110" s="113">
        <v>14877532</v>
      </c>
    </row>
    <row r="111" spans="1:3" x14ac:dyDescent="0.25">
      <c r="A111" t="s">
        <v>688</v>
      </c>
      <c r="B111" t="s">
        <v>899</v>
      </c>
      <c r="C111" s="113">
        <v>5197316</v>
      </c>
    </row>
    <row r="112" spans="1:3" x14ac:dyDescent="0.25">
      <c r="A112" t="s">
        <v>688</v>
      </c>
      <c r="B112" t="s">
        <v>524</v>
      </c>
      <c r="C112" s="113">
        <v>7392348</v>
      </c>
    </row>
    <row r="113" spans="1:3" x14ac:dyDescent="0.25">
      <c r="A113" t="s">
        <v>688</v>
      </c>
      <c r="B113" t="s">
        <v>514</v>
      </c>
      <c r="C113" s="113">
        <v>13190777</v>
      </c>
    </row>
    <row r="114" spans="1:3" x14ac:dyDescent="0.25">
      <c r="A114" t="s">
        <v>688</v>
      </c>
      <c r="B114" t="s">
        <v>529</v>
      </c>
      <c r="C114" s="113">
        <v>6692715</v>
      </c>
    </row>
    <row r="115" spans="1:3" x14ac:dyDescent="0.25">
      <c r="A115" t="s">
        <v>688</v>
      </c>
      <c r="B115" t="s">
        <v>520</v>
      </c>
      <c r="C115" s="113">
        <v>7504212</v>
      </c>
    </row>
    <row r="116" spans="1:3" x14ac:dyDescent="0.25">
      <c r="A116" t="s">
        <v>688</v>
      </c>
      <c r="B116" t="s">
        <v>504</v>
      </c>
      <c r="C116" s="113">
        <v>32777529</v>
      </c>
    </row>
    <row r="117" spans="1:3" x14ac:dyDescent="0.25">
      <c r="A117" t="s">
        <v>688</v>
      </c>
      <c r="B117" t="s">
        <v>526</v>
      </c>
      <c r="C117" s="113">
        <v>6767766</v>
      </c>
    </row>
    <row r="118" spans="1:3" x14ac:dyDescent="0.25">
      <c r="A118" t="s">
        <v>688</v>
      </c>
      <c r="B118" t="s">
        <v>517</v>
      </c>
      <c r="C118" s="113">
        <v>13471384</v>
      </c>
    </row>
    <row r="119" spans="1:3" x14ac:dyDescent="0.25">
      <c r="A119" t="s">
        <v>688</v>
      </c>
      <c r="B119" t="s">
        <v>509</v>
      </c>
      <c r="C119" s="113">
        <v>16804927</v>
      </c>
    </row>
    <row r="120" spans="1:3" x14ac:dyDescent="0.25">
      <c r="A120" t="s">
        <v>688</v>
      </c>
      <c r="B120" t="s">
        <v>516</v>
      </c>
      <c r="C120" s="113">
        <v>11153978</v>
      </c>
    </row>
    <row r="121" spans="1:3" x14ac:dyDescent="0.25">
      <c r="A121" t="s">
        <v>688</v>
      </c>
      <c r="B121" t="s">
        <v>513</v>
      </c>
      <c r="C121" s="113">
        <v>14069213</v>
      </c>
    </row>
    <row r="122" spans="1:3" x14ac:dyDescent="0.25">
      <c r="A122" t="s">
        <v>688</v>
      </c>
      <c r="B122" t="s">
        <v>1075</v>
      </c>
      <c r="C122" s="113">
        <v>34299278</v>
      </c>
    </row>
    <row r="123" spans="1:3" x14ac:dyDescent="0.25">
      <c r="A123" t="s">
        <v>688</v>
      </c>
      <c r="B123" t="s">
        <v>1076</v>
      </c>
      <c r="C123" s="113">
        <v>19360542</v>
      </c>
    </row>
    <row r="124" spans="1:3" x14ac:dyDescent="0.25">
      <c r="A124" t="s">
        <v>688</v>
      </c>
      <c r="B124" t="s">
        <v>505</v>
      </c>
      <c r="C124" s="113">
        <v>18257647</v>
      </c>
    </row>
    <row r="125" spans="1:3" x14ac:dyDescent="0.25">
      <c r="A125" t="s">
        <v>688</v>
      </c>
      <c r="B125" t="s">
        <v>931</v>
      </c>
      <c r="C125" s="113">
        <v>8526268</v>
      </c>
    </row>
    <row r="126" spans="1:3" x14ac:dyDescent="0.25">
      <c r="A126" t="s">
        <v>688</v>
      </c>
      <c r="B126" t="s">
        <v>544</v>
      </c>
      <c r="C126" s="113">
        <v>97172518</v>
      </c>
    </row>
    <row r="127" spans="1:3" x14ac:dyDescent="0.25">
      <c r="A127" t="s">
        <v>688</v>
      </c>
      <c r="B127" t="s">
        <v>959</v>
      </c>
      <c r="C127" s="113">
        <v>2384746</v>
      </c>
    </row>
    <row r="128" spans="1:3" x14ac:dyDescent="0.25">
      <c r="A128" t="s">
        <v>688</v>
      </c>
      <c r="B128" t="s">
        <v>503</v>
      </c>
      <c r="C128" s="113">
        <v>33298809</v>
      </c>
    </row>
    <row r="129" spans="1:3" x14ac:dyDescent="0.25">
      <c r="A129" t="s">
        <v>688</v>
      </c>
      <c r="B129" t="s">
        <v>500</v>
      </c>
      <c r="C129" s="113">
        <v>37340165</v>
      </c>
    </row>
    <row r="130" spans="1:3" x14ac:dyDescent="0.25">
      <c r="A130" t="s">
        <v>688</v>
      </c>
      <c r="B130" t="s">
        <v>497</v>
      </c>
      <c r="C130" s="113">
        <v>78987581</v>
      </c>
    </row>
    <row r="131" spans="1:3" x14ac:dyDescent="0.25">
      <c r="A131" t="s">
        <v>688</v>
      </c>
      <c r="B131" t="s">
        <v>506</v>
      </c>
      <c r="C131" s="113">
        <v>20151853</v>
      </c>
    </row>
    <row r="132" spans="1:3" x14ac:dyDescent="0.25">
      <c r="A132" t="s">
        <v>688</v>
      </c>
      <c r="B132" t="s">
        <v>522</v>
      </c>
      <c r="C132" s="113">
        <v>7104022</v>
      </c>
    </row>
    <row r="133" spans="1:3" x14ac:dyDescent="0.25">
      <c r="A133" t="s">
        <v>676</v>
      </c>
      <c r="B133" t="s">
        <v>621</v>
      </c>
      <c r="C133" s="113">
        <v>3103860</v>
      </c>
    </row>
    <row r="134" spans="1:3" x14ac:dyDescent="0.25">
      <c r="A134" t="s">
        <v>676</v>
      </c>
      <c r="B134" t="s">
        <v>414</v>
      </c>
      <c r="C134" s="113">
        <v>43158149</v>
      </c>
    </row>
    <row r="135" spans="1:3" x14ac:dyDescent="0.25">
      <c r="A135" t="s">
        <v>676</v>
      </c>
      <c r="B135" t="s">
        <v>1058</v>
      </c>
      <c r="C135" s="113">
        <v>6667530</v>
      </c>
    </row>
    <row r="136" spans="1:3" x14ac:dyDescent="0.25">
      <c r="A136" t="s">
        <v>676</v>
      </c>
      <c r="B136" t="s">
        <v>934</v>
      </c>
      <c r="C136" s="113">
        <v>1949435</v>
      </c>
    </row>
    <row r="137" spans="1:3" x14ac:dyDescent="0.25">
      <c r="A137" t="s">
        <v>676</v>
      </c>
      <c r="B137" t="s">
        <v>444</v>
      </c>
      <c r="C137" s="113">
        <v>4332103</v>
      </c>
    </row>
    <row r="138" spans="1:3" x14ac:dyDescent="0.25">
      <c r="A138" t="s">
        <v>676</v>
      </c>
      <c r="B138" t="s">
        <v>1088</v>
      </c>
      <c r="C138" s="113">
        <v>1020717</v>
      </c>
    </row>
    <row r="139" spans="1:3" x14ac:dyDescent="0.25">
      <c r="A139" t="s">
        <v>676</v>
      </c>
      <c r="B139" t="s">
        <v>427</v>
      </c>
      <c r="C139" s="113">
        <v>14184693</v>
      </c>
    </row>
    <row r="140" spans="1:3" x14ac:dyDescent="0.25">
      <c r="A140" t="s">
        <v>676</v>
      </c>
      <c r="B140" t="s">
        <v>419</v>
      </c>
      <c r="C140" s="113">
        <v>16689147</v>
      </c>
    </row>
    <row r="141" spans="1:3" x14ac:dyDescent="0.25">
      <c r="A141" t="s">
        <v>676</v>
      </c>
      <c r="B141" t="s">
        <v>1082</v>
      </c>
      <c r="C141" s="113">
        <v>7700880</v>
      </c>
    </row>
    <row r="142" spans="1:3" x14ac:dyDescent="0.25">
      <c r="A142" t="s">
        <v>676</v>
      </c>
      <c r="B142" t="s">
        <v>1089</v>
      </c>
      <c r="C142" s="113">
        <v>1540889</v>
      </c>
    </row>
    <row r="143" spans="1:3" x14ac:dyDescent="0.25">
      <c r="A143" t="s">
        <v>676</v>
      </c>
      <c r="B143" t="s">
        <v>1067</v>
      </c>
      <c r="C143" s="113">
        <v>51850521</v>
      </c>
    </row>
    <row r="144" spans="1:3" x14ac:dyDescent="0.25">
      <c r="A144" t="s">
        <v>676</v>
      </c>
      <c r="B144" t="s">
        <v>1003</v>
      </c>
      <c r="C144" s="113">
        <v>98807569</v>
      </c>
    </row>
    <row r="145" spans="1:3" x14ac:dyDescent="0.25">
      <c r="A145" t="s">
        <v>676</v>
      </c>
      <c r="B145" t="s">
        <v>1090</v>
      </c>
      <c r="C145" s="113">
        <v>3898993</v>
      </c>
    </row>
    <row r="146" spans="1:3" x14ac:dyDescent="0.25">
      <c r="A146" t="s">
        <v>676</v>
      </c>
      <c r="B146" t="s">
        <v>1091</v>
      </c>
      <c r="C146" s="113">
        <v>5747170</v>
      </c>
    </row>
    <row r="147" spans="1:3" x14ac:dyDescent="0.25">
      <c r="A147" t="s">
        <v>676</v>
      </c>
      <c r="B147" t="s">
        <v>970</v>
      </c>
      <c r="C147" s="113">
        <v>176067362</v>
      </c>
    </row>
    <row r="148" spans="1:3" x14ac:dyDescent="0.25">
      <c r="A148" t="s">
        <v>676</v>
      </c>
      <c r="B148" t="s">
        <v>428</v>
      </c>
      <c r="C148" s="113">
        <v>13809659</v>
      </c>
    </row>
    <row r="149" spans="1:3" x14ac:dyDescent="0.25">
      <c r="A149" t="s">
        <v>676</v>
      </c>
      <c r="B149" t="s">
        <v>461</v>
      </c>
      <c r="C149" s="113">
        <v>36735779</v>
      </c>
    </row>
    <row r="150" spans="1:3" x14ac:dyDescent="0.25">
      <c r="A150" t="s">
        <v>676</v>
      </c>
      <c r="B150" t="s">
        <v>459</v>
      </c>
      <c r="C150" s="113">
        <v>49435358</v>
      </c>
    </row>
    <row r="151" spans="1:3" x14ac:dyDescent="0.25">
      <c r="A151" t="s">
        <v>676</v>
      </c>
      <c r="B151" t="s">
        <v>963</v>
      </c>
      <c r="C151" s="113">
        <v>79914700</v>
      </c>
    </row>
    <row r="152" spans="1:3" x14ac:dyDescent="0.25">
      <c r="A152" t="s">
        <v>676</v>
      </c>
      <c r="B152" t="s">
        <v>918</v>
      </c>
      <c r="C152" s="113">
        <v>28593412</v>
      </c>
    </row>
    <row r="153" spans="1:3" x14ac:dyDescent="0.25">
      <c r="A153" t="s">
        <v>676</v>
      </c>
      <c r="B153" t="s">
        <v>962</v>
      </c>
      <c r="C153" s="113">
        <v>61666559</v>
      </c>
    </row>
    <row r="154" spans="1:3" x14ac:dyDescent="0.25">
      <c r="A154" t="s">
        <v>676</v>
      </c>
      <c r="B154" t="s">
        <v>964</v>
      </c>
      <c r="C154" s="113">
        <v>27705353</v>
      </c>
    </row>
    <row r="155" spans="1:3" x14ac:dyDescent="0.25">
      <c r="A155" t="s">
        <v>676</v>
      </c>
      <c r="B155" t="s">
        <v>902</v>
      </c>
      <c r="C155" s="113">
        <v>17347011</v>
      </c>
    </row>
    <row r="156" spans="1:3" x14ac:dyDescent="0.25">
      <c r="A156" t="s">
        <v>676</v>
      </c>
      <c r="B156" t="s">
        <v>1094</v>
      </c>
      <c r="C156" s="113">
        <v>85734592</v>
      </c>
    </row>
    <row r="157" spans="1:3" x14ac:dyDescent="0.25">
      <c r="A157" t="s">
        <v>676</v>
      </c>
      <c r="B157" t="s">
        <v>1061</v>
      </c>
      <c r="C157" s="113">
        <v>34519437</v>
      </c>
    </row>
    <row r="158" spans="1:3" x14ac:dyDescent="0.25">
      <c r="A158" t="s">
        <v>676</v>
      </c>
      <c r="B158" t="s">
        <v>924</v>
      </c>
      <c r="C158" s="113">
        <v>1573913</v>
      </c>
    </row>
    <row r="159" spans="1:3" x14ac:dyDescent="0.25">
      <c r="A159" t="s">
        <v>676</v>
      </c>
      <c r="B159" t="s">
        <v>411</v>
      </c>
      <c r="C159" s="113">
        <v>57583159</v>
      </c>
    </row>
    <row r="160" spans="1:3" x14ac:dyDescent="0.25">
      <c r="A160" t="s">
        <v>676</v>
      </c>
      <c r="B160" t="s">
        <v>410</v>
      </c>
      <c r="C160" s="113">
        <v>148490474</v>
      </c>
    </row>
    <row r="161" spans="1:3" x14ac:dyDescent="0.25">
      <c r="A161" t="s">
        <v>676</v>
      </c>
      <c r="B161" t="s">
        <v>914</v>
      </c>
      <c r="C161" s="113">
        <v>1309877</v>
      </c>
    </row>
    <row r="162" spans="1:3" x14ac:dyDescent="0.25">
      <c r="A162" t="s">
        <v>676</v>
      </c>
      <c r="B162" t="s">
        <v>450</v>
      </c>
      <c r="C162" s="113">
        <v>1492338</v>
      </c>
    </row>
    <row r="163" spans="1:3" x14ac:dyDescent="0.25">
      <c r="A163" t="s">
        <v>676</v>
      </c>
      <c r="B163" t="s">
        <v>904</v>
      </c>
      <c r="C163" s="113">
        <v>1665471</v>
      </c>
    </row>
    <row r="164" spans="1:3" x14ac:dyDescent="0.25">
      <c r="A164" t="s">
        <v>676</v>
      </c>
      <c r="B164" t="s">
        <v>891</v>
      </c>
      <c r="C164" s="113">
        <v>720000</v>
      </c>
    </row>
    <row r="165" spans="1:3" x14ac:dyDescent="0.25">
      <c r="A165" t="s">
        <v>676</v>
      </c>
      <c r="B165" t="s">
        <v>460</v>
      </c>
      <c r="C165" s="113">
        <v>40337742</v>
      </c>
    </row>
    <row r="166" spans="1:3" x14ac:dyDescent="0.25">
      <c r="A166" t="s">
        <v>676</v>
      </c>
      <c r="B166" t="s">
        <v>906</v>
      </c>
      <c r="C166" s="113">
        <v>1693120</v>
      </c>
    </row>
    <row r="167" spans="1:3" x14ac:dyDescent="0.25">
      <c r="A167" t="s">
        <v>676</v>
      </c>
      <c r="B167" t="s">
        <v>960</v>
      </c>
      <c r="C167" s="113">
        <v>109982261</v>
      </c>
    </row>
    <row r="168" spans="1:3" x14ac:dyDescent="0.25">
      <c r="A168" t="s">
        <v>676</v>
      </c>
      <c r="B168" t="s">
        <v>968</v>
      </c>
      <c r="C168" s="113">
        <v>25770519</v>
      </c>
    </row>
    <row r="169" spans="1:3" x14ac:dyDescent="0.25">
      <c r="A169" t="s">
        <v>676</v>
      </c>
      <c r="B169" t="s">
        <v>965</v>
      </c>
      <c r="C169" s="113">
        <v>30020863</v>
      </c>
    </row>
    <row r="170" spans="1:3" x14ac:dyDescent="0.25">
      <c r="A170" t="s">
        <v>676</v>
      </c>
      <c r="B170" t="s">
        <v>1048</v>
      </c>
      <c r="C170" s="113">
        <v>53880297</v>
      </c>
    </row>
    <row r="171" spans="1:3" x14ac:dyDescent="0.25">
      <c r="A171" t="s">
        <v>676</v>
      </c>
      <c r="B171" t="s">
        <v>966</v>
      </c>
      <c r="C171" s="113">
        <v>26293383</v>
      </c>
    </row>
    <row r="172" spans="1:3" x14ac:dyDescent="0.25">
      <c r="A172" t="s">
        <v>676</v>
      </c>
      <c r="B172" t="s">
        <v>1097</v>
      </c>
      <c r="C172" s="113">
        <v>22140348</v>
      </c>
    </row>
    <row r="173" spans="1:3" x14ac:dyDescent="0.25">
      <c r="A173" t="s">
        <v>676</v>
      </c>
      <c r="B173" t="s">
        <v>454</v>
      </c>
      <c r="C173" s="113">
        <v>131855000</v>
      </c>
    </row>
    <row r="174" spans="1:3" x14ac:dyDescent="0.25">
      <c r="A174" t="s">
        <v>676</v>
      </c>
      <c r="B174" t="s">
        <v>1056</v>
      </c>
      <c r="C174" s="113">
        <v>5894649</v>
      </c>
    </row>
    <row r="175" spans="1:3" x14ac:dyDescent="0.25">
      <c r="A175" t="s">
        <v>676</v>
      </c>
      <c r="B175" t="s">
        <v>1044</v>
      </c>
      <c r="C175" s="113">
        <v>4462768</v>
      </c>
    </row>
    <row r="176" spans="1:3" x14ac:dyDescent="0.25">
      <c r="A176" t="s">
        <v>676</v>
      </c>
      <c r="B176" t="s">
        <v>1074</v>
      </c>
      <c r="C176" s="113">
        <v>4653632</v>
      </c>
    </row>
    <row r="177" spans="1:3" x14ac:dyDescent="0.25">
      <c r="A177" t="s">
        <v>676</v>
      </c>
      <c r="B177" t="s">
        <v>984</v>
      </c>
      <c r="C177" s="113">
        <v>111059311</v>
      </c>
    </row>
    <row r="178" spans="1:3" x14ac:dyDescent="0.25">
      <c r="A178" t="s">
        <v>676</v>
      </c>
      <c r="B178" t="s">
        <v>1099</v>
      </c>
      <c r="C178" s="113">
        <v>1291630</v>
      </c>
    </row>
    <row r="179" spans="1:3" x14ac:dyDescent="0.25">
      <c r="A179" t="s">
        <v>676</v>
      </c>
      <c r="B179" t="s">
        <v>1041</v>
      </c>
      <c r="C179" s="113">
        <v>1606360</v>
      </c>
    </row>
    <row r="180" spans="1:3" x14ac:dyDescent="0.25">
      <c r="A180" t="s">
        <v>676</v>
      </c>
      <c r="B180" t="s">
        <v>1039</v>
      </c>
      <c r="C180" s="113">
        <v>1553265</v>
      </c>
    </row>
    <row r="181" spans="1:3" x14ac:dyDescent="0.25">
      <c r="A181" t="s">
        <v>676</v>
      </c>
      <c r="B181" t="s">
        <v>618</v>
      </c>
      <c r="C181" s="113">
        <v>55613409</v>
      </c>
    </row>
    <row r="182" spans="1:3" x14ac:dyDescent="0.25">
      <c r="A182" t="s">
        <v>676</v>
      </c>
      <c r="B182" t="s">
        <v>936</v>
      </c>
      <c r="C182" s="113">
        <v>900523</v>
      </c>
    </row>
    <row r="183" spans="1:3" x14ac:dyDescent="0.25">
      <c r="A183" t="s">
        <v>676</v>
      </c>
      <c r="B183" t="s">
        <v>892</v>
      </c>
      <c r="C183" s="113">
        <v>32581996</v>
      </c>
    </row>
    <row r="184" spans="1:3" x14ac:dyDescent="0.25">
      <c r="A184" t="s">
        <v>676</v>
      </c>
      <c r="B184" t="s">
        <v>439</v>
      </c>
      <c r="C184" s="113">
        <v>5438430</v>
      </c>
    </row>
    <row r="185" spans="1:3" x14ac:dyDescent="0.25">
      <c r="A185" t="s">
        <v>676</v>
      </c>
      <c r="B185" t="s">
        <v>896</v>
      </c>
      <c r="C185" s="113">
        <v>22773240</v>
      </c>
    </row>
    <row r="186" spans="1:3" x14ac:dyDescent="0.25">
      <c r="A186" t="s">
        <v>676</v>
      </c>
      <c r="B186" t="s">
        <v>455</v>
      </c>
      <c r="C186" s="113">
        <v>97868833</v>
      </c>
    </row>
    <row r="187" spans="1:3" x14ac:dyDescent="0.25">
      <c r="A187" t="s">
        <v>676</v>
      </c>
      <c r="B187" t="s">
        <v>913</v>
      </c>
      <c r="C187" s="113">
        <v>8006757</v>
      </c>
    </row>
    <row r="188" spans="1:3" x14ac:dyDescent="0.25">
      <c r="A188" t="s">
        <v>676</v>
      </c>
      <c r="B188" t="s">
        <v>967</v>
      </c>
      <c r="C188" s="113">
        <v>69753981</v>
      </c>
    </row>
    <row r="189" spans="1:3" x14ac:dyDescent="0.25">
      <c r="A189" t="s">
        <v>676</v>
      </c>
      <c r="B189" t="s">
        <v>1101</v>
      </c>
      <c r="C189" s="113">
        <v>1348822</v>
      </c>
    </row>
    <row r="190" spans="1:3" x14ac:dyDescent="0.25">
      <c r="A190" t="s">
        <v>676</v>
      </c>
      <c r="B190" t="s">
        <v>417</v>
      </c>
      <c r="C190" s="113">
        <v>21644492</v>
      </c>
    </row>
    <row r="191" spans="1:3" x14ac:dyDescent="0.25">
      <c r="A191" t="s">
        <v>676</v>
      </c>
      <c r="B191" t="s">
        <v>917</v>
      </c>
      <c r="C191" s="113">
        <v>4804007</v>
      </c>
    </row>
    <row r="192" spans="1:3" x14ac:dyDescent="0.25">
      <c r="A192" t="s">
        <v>676</v>
      </c>
      <c r="B192" t="s">
        <v>435</v>
      </c>
      <c r="C192" s="113">
        <v>11206933</v>
      </c>
    </row>
    <row r="193" spans="1:3" x14ac:dyDescent="0.25">
      <c r="A193" t="s">
        <v>676</v>
      </c>
      <c r="B193" t="s">
        <v>1059</v>
      </c>
      <c r="C193" s="113">
        <v>17312731</v>
      </c>
    </row>
    <row r="194" spans="1:3" x14ac:dyDescent="0.25">
      <c r="A194" t="s">
        <v>676</v>
      </c>
      <c r="B194" t="s">
        <v>1102</v>
      </c>
      <c r="C194" s="113">
        <v>2886590</v>
      </c>
    </row>
    <row r="195" spans="1:3" x14ac:dyDescent="0.25">
      <c r="A195" t="s">
        <v>676</v>
      </c>
      <c r="B195" t="s">
        <v>457</v>
      </c>
      <c r="C195" s="113">
        <v>70674618</v>
      </c>
    </row>
    <row r="196" spans="1:3" x14ac:dyDescent="0.25">
      <c r="A196" t="s">
        <v>676</v>
      </c>
      <c r="B196" t="s">
        <v>424</v>
      </c>
      <c r="C196" s="113">
        <v>16614465</v>
      </c>
    </row>
    <row r="197" spans="1:3" x14ac:dyDescent="0.25">
      <c r="A197" t="s">
        <v>676</v>
      </c>
      <c r="B197" t="s">
        <v>1103</v>
      </c>
      <c r="C197" s="113">
        <v>8017480</v>
      </c>
    </row>
    <row r="198" spans="1:3" x14ac:dyDescent="0.25">
      <c r="A198" t="s">
        <v>676</v>
      </c>
      <c r="B198" t="s">
        <v>1057</v>
      </c>
      <c r="C198" s="113">
        <v>5773322</v>
      </c>
    </row>
    <row r="199" spans="1:3" x14ac:dyDescent="0.25">
      <c r="A199" t="s">
        <v>676</v>
      </c>
      <c r="B199" t="s">
        <v>991</v>
      </c>
      <c r="C199" s="113">
        <v>63544046</v>
      </c>
    </row>
    <row r="200" spans="1:3" x14ac:dyDescent="0.25">
      <c r="A200" t="s">
        <v>676</v>
      </c>
      <c r="B200" t="s">
        <v>992</v>
      </c>
      <c r="C200" s="113">
        <v>63180376</v>
      </c>
    </row>
    <row r="201" spans="1:3" x14ac:dyDescent="0.25">
      <c r="A201" t="s">
        <v>676</v>
      </c>
      <c r="B201" t="s">
        <v>993</v>
      </c>
      <c r="C201" s="113">
        <v>28429144</v>
      </c>
    </row>
    <row r="202" spans="1:3" x14ac:dyDescent="0.25">
      <c r="A202" t="s">
        <v>676</v>
      </c>
      <c r="B202" t="s">
        <v>893</v>
      </c>
      <c r="C202" s="113">
        <v>75631115</v>
      </c>
    </row>
    <row r="203" spans="1:3" x14ac:dyDescent="0.25">
      <c r="A203" t="s">
        <v>676</v>
      </c>
      <c r="B203" t="s">
        <v>420</v>
      </c>
      <c r="C203" s="113">
        <v>19028460</v>
      </c>
    </row>
    <row r="204" spans="1:3" x14ac:dyDescent="0.25">
      <c r="A204" t="s">
        <v>676</v>
      </c>
      <c r="B204" t="s">
        <v>1042</v>
      </c>
      <c r="C204" s="113">
        <v>1423312</v>
      </c>
    </row>
    <row r="205" spans="1:3" x14ac:dyDescent="0.25">
      <c r="A205" t="s">
        <v>676</v>
      </c>
      <c r="B205" t="s">
        <v>1043</v>
      </c>
      <c r="C205" s="113">
        <v>4610026</v>
      </c>
    </row>
    <row r="206" spans="1:3" x14ac:dyDescent="0.25">
      <c r="A206" t="s">
        <v>676</v>
      </c>
      <c r="B206" t="s">
        <v>969</v>
      </c>
      <c r="C206" s="113">
        <v>35447584</v>
      </c>
    </row>
    <row r="207" spans="1:3" x14ac:dyDescent="0.25">
      <c r="A207" t="s">
        <v>676</v>
      </c>
      <c r="B207" t="s">
        <v>1096</v>
      </c>
      <c r="C207" s="113">
        <v>30060771</v>
      </c>
    </row>
    <row r="208" spans="1:3" x14ac:dyDescent="0.25">
      <c r="A208" t="s">
        <v>676</v>
      </c>
      <c r="B208" t="s">
        <v>623</v>
      </c>
      <c r="C208" s="113">
        <v>35418090</v>
      </c>
    </row>
    <row r="209" spans="1:3" x14ac:dyDescent="0.25">
      <c r="A209" t="s">
        <v>676</v>
      </c>
      <c r="B209" t="s">
        <v>569</v>
      </c>
      <c r="C209" s="113">
        <v>19566291</v>
      </c>
    </row>
    <row r="210" spans="1:3" x14ac:dyDescent="0.25">
      <c r="A210" t="s">
        <v>676</v>
      </c>
      <c r="B210" t="s">
        <v>988</v>
      </c>
      <c r="C210" s="113">
        <v>29068209</v>
      </c>
    </row>
    <row r="211" spans="1:3" x14ac:dyDescent="0.25">
      <c r="A211" t="s">
        <v>676</v>
      </c>
      <c r="B211" t="s">
        <v>989</v>
      </c>
      <c r="C211" s="113">
        <v>42543773</v>
      </c>
    </row>
    <row r="212" spans="1:3" x14ac:dyDescent="0.25">
      <c r="A212" t="s">
        <v>676</v>
      </c>
      <c r="B212" t="s">
        <v>598</v>
      </c>
      <c r="C212" s="113">
        <v>2669840</v>
      </c>
    </row>
    <row r="213" spans="1:3" x14ac:dyDescent="0.25">
      <c r="A213" t="s">
        <v>676</v>
      </c>
      <c r="B213" t="s">
        <v>1105</v>
      </c>
      <c r="C213" s="113">
        <v>1570610</v>
      </c>
    </row>
    <row r="214" spans="1:3" x14ac:dyDescent="0.25">
      <c r="A214" t="s">
        <v>676</v>
      </c>
      <c r="B214" t="s">
        <v>609</v>
      </c>
      <c r="C214" s="113">
        <v>1394400</v>
      </c>
    </row>
    <row r="215" spans="1:3" x14ac:dyDescent="0.25">
      <c r="A215" t="s">
        <v>676</v>
      </c>
      <c r="B215" t="s">
        <v>887</v>
      </c>
      <c r="C215" s="113">
        <v>1157127</v>
      </c>
    </row>
    <row r="216" spans="1:3" x14ac:dyDescent="0.25">
      <c r="A216" t="s">
        <v>676</v>
      </c>
      <c r="B216" t="s">
        <v>591</v>
      </c>
      <c r="C216" s="113">
        <v>2914518</v>
      </c>
    </row>
    <row r="217" spans="1:3" x14ac:dyDescent="0.25">
      <c r="A217" t="s">
        <v>676</v>
      </c>
      <c r="B217" t="s">
        <v>465</v>
      </c>
      <c r="C217" s="113">
        <v>24260497</v>
      </c>
    </row>
    <row r="218" spans="1:3" x14ac:dyDescent="0.25">
      <c r="A218" t="s">
        <v>676</v>
      </c>
      <c r="B218" t="s">
        <v>592</v>
      </c>
      <c r="C218" s="113">
        <v>2262990</v>
      </c>
    </row>
    <row r="219" spans="1:3" x14ac:dyDescent="0.25">
      <c r="A219" t="s">
        <v>676</v>
      </c>
      <c r="B219" t="s">
        <v>929</v>
      </c>
      <c r="C219" s="113">
        <v>3376168</v>
      </c>
    </row>
    <row r="220" spans="1:3" x14ac:dyDescent="0.25">
      <c r="A220" t="s">
        <v>676</v>
      </c>
      <c r="B220" t="s">
        <v>1040</v>
      </c>
      <c r="C220" s="113">
        <v>22761016</v>
      </c>
    </row>
    <row r="221" spans="1:3" x14ac:dyDescent="0.25">
      <c r="A221" t="s">
        <v>676</v>
      </c>
      <c r="B221" t="s">
        <v>975</v>
      </c>
      <c r="C221" s="113">
        <v>34613874</v>
      </c>
    </row>
    <row r="222" spans="1:3" x14ac:dyDescent="0.25">
      <c r="A222" t="s">
        <v>676</v>
      </c>
      <c r="B222" t="s">
        <v>413</v>
      </c>
      <c r="C222" s="113">
        <v>43233464</v>
      </c>
    </row>
    <row r="223" spans="1:3" x14ac:dyDescent="0.25">
      <c r="A223" t="s">
        <v>676</v>
      </c>
      <c r="B223" t="s">
        <v>921</v>
      </c>
      <c r="C223" s="113">
        <v>2759762</v>
      </c>
    </row>
    <row r="224" spans="1:3" x14ac:dyDescent="0.25">
      <c r="A224" t="s">
        <v>676</v>
      </c>
      <c r="B224" t="s">
        <v>949</v>
      </c>
      <c r="C224" s="113">
        <v>1795041</v>
      </c>
    </row>
    <row r="225" spans="1:3" x14ac:dyDescent="0.25">
      <c r="A225" t="s">
        <v>676</v>
      </c>
      <c r="B225" t="s">
        <v>973</v>
      </c>
      <c r="C225" s="113">
        <v>31134286</v>
      </c>
    </row>
    <row r="226" spans="1:3" x14ac:dyDescent="0.25">
      <c r="A226" t="s">
        <v>676</v>
      </c>
      <c r="B226" t="s">
        <v>986</v>
      </c>
      <c r="C226" s="113">
        <v>39714683</v>
      </c>
    </row>
    <row r="227" spans="1:3" x14ac:dyDescent="0.25">
      <c r="A227" t="s">
        <v>676</v>
      </c>
      <c r="B227" t="s">
        <v>982</v>
      </c>
      <c r="C227" s="113">
        <v>44730724</v>
      </c>
    </row>
    <row r="228" spans="1:3" x14ac:dyDescent="0.25">
      <c r="A228" t="s">
        <v>676</v>
      </c>
      <c r="B228" t="s">
        <v>983</v>
      </c>
      <c r="C228" s="113">
        <v>94793309</v>
      </c>
    </row>
    <row r="229" spans="1:3" x14ac:dyDescent="0.25">
      <c r="A229" t="s">
        <v>676</v>
      </c>
      <c r="B229" t="s">
        <v>981</v>
      </c>
      <c r="C229" s="113">
        <v>77062000</v>
      </c>
    </row>
    <row r="230" spans="1:3" x14ac:dyDescent="0.25">
      <c r="A230" t="s">
        <v>676</v>
      </c>
      <c r="B230" t="s">
        <v>971</v>
      </c>
      <c r="C230" s="113">
        <v>111597894</v>
      </c>
    </row>
    <row r="231" spans="1:3" x14ac:dyDescent="0.25">
      <c r="A231" t="s">
        <v>676</v>
      </c>
      <c r="B231" t="s">
        <v>421</v>
      </c>
      <c r="C231" s="113">
        <v>19556536</v>
      </c>
    </row>
    <row r="232" spans="1:3" x14ac:dyDescent="0.25">
      <c r="A232" t="s">
        <v>676</v>
      </c>
      <c r="B232" t="s">
        <v>972</v>
      </c>
      <c r="C232" s="113">
        <v>25480390</v>
      </c>
    </row>
    <row r="233" spans="1:3" x14ac:dyDescent="0.25">
      <c r="A233" t="s">
        <v>676</v>
      </c>
      <c r="B233" t="s">
        <v>974</v>
      </c>
      <c r="C233" s="113">
        <v>75994320</v>
      </c>
    </row>
    <row r="234" spans="1:3" x14ac:dyDescent="0.25">
      <c r="A234" t="s">
        <v>676</v>
      </c>
      <c r="B234" t="s">
        <v>441</v>
      </c>
      <c r="C234" s="113">
        <v>5175372</v>
      </c>
    </row>
    <row r="235" spans="1:3" x14ac:dyDescent="0.25">
      <c r="A235" t="s">
        <v>676</v>
      </c>
      <c r="B235" t="s">
        <v>1037</v>
      </c>
      <c r="C235" s="113">
        <v>109542034</v>
      </c>
    </row>
    <row r="236" spans="1:3" x14ac:dyDescent="0.25">
      <c r="A236" t="s">
        <v>676</v>
      </c>
      <c r="B236" t="s">
        <v>1085</v>
      </c>
      <c r="C236" s="113">
        <v>1511228</v>
      </c>
    </row>
    <row r="237" spans="1:3" x14ac:dyDescent="0.25">
      <c r="A237" t="s">
        <v>676</v>
      </c>
      <c r="B237" t="s">
        <v>488</v>
      </c>
      <c r="C237" s="113">
        <v>27764487</v>
      </c>
    </row>
    <row r="238" spans="1:3" x14ac:dyDescent="0.25">
      <c r="A238" t="s">
        <v>676</v>
      </c>
      <c r="B238" t="s">
        <v>894</v>
      </c>
      <c r="C238" s="113">
        <v>7700880</v>
      </c>
    </row>
    <row r="239" spans="1:3" x14ac:dyDescent="0.25">
      <c r="A239" t="s">
        <v>676</v>
      </c>
      <c r="B239" t="s">
        <v>895</v>
      </c>
      <c r="C239" s="113">
        <v>748570</v>
      </c>
    </row>
    <row r="240" spans="1:3" x14ac:dyDescent="0.25">
      <c r="A240" t="s">
        <v>676</v>
      </c>
      <c r="B240" t="s">
        <v>927</v>
      </c>
      <c r="C240" s="113">
        <v>3340291</v>
      </c>
    </row>
    <row r="241" spans="1:3" x14ac:dyDescent="0.25">
      <c r="A241" t="s">
        <v>676</v>
      </c>
      <c r="B241" t="s">
        <v>925</v>
      </c>
      <c r="C241" s="113">
        <v>2670046</v>
      </c>
    </row>
    <row r="242" spans="1:3" x14ac:dyDescent="0.25">
      <c r="A242" t="s">
        <v>676</v>
      </c>
      <c r="B242" t="s">
        <v>901</v>
      </c>
      <c r="C242" s="113">
        <v>972505</v>
      </c>
    </row>
    <row r="243" spans="1:3" x14ac:dyDescent="0.25">
      <c r="A243" t="s">
        <v>676</v>
      </c>
      <c r="B243" t="s">
        <v>928</v>
      </c>
      <c r="C243" s="113">
        <v>2720443</v>
      </c>
    </row>
    <row r="244" spans="1:3" x14ac:dyDescent="0.25">
      <c r="A244" t="s">
        <v>676</v>
      </c>
      <c r="B244" t="s">
        <v>589</v>
      </c>
      <c r="C244" s="113">
        <v>36206126</v>
      </c>
    </row>
    <row r="245" spans="1:3" x14ac:dyDescent="0.25">
      <c r="A245" t="s">
        <v>676</v>
      </c>
      <c r="B245" t="s">
        <v>890</v>
      </c>
      <c r="C245" s="113">
        <v>3686485</v>
      </c>
    </row>
    <row r="246" spans="1:3" x14ac:dyDescent="0.25">
      <c r="A246" t="s">
        <v>676</v>
      </c>
      <c r="B246" t="s">
        <v>935</v>
      </c>
      <c r="C246" s="113">
        <v>2895721</v>
      </c>
    </row>
    <row r="247" spans="1:3" x14ac:dyDescent="0.25">
      <c r="A247" t="s">
        <v>676</v>
      </c>
      <c r="B247" t="s">
        <v>458</v>
      </c>
      <c r="C247" s="113">
        <v>74679978</v>
      </c>
    </row>
    <row r="248" spans="1:3" x14ac:dyDescent="0.25">
      <c r="A248" t="s">
        <v>676</v>
      </c>
      <c r="B248" t="s">
        <v>932</v>
      </c>
      <c r="C248" s="113">
        <v>26546475</v>
      </c>
    </row>
    <row r="249" spans="1:3" x14ac:dyDescent="0.25">
      <c r="A249" t="s">
        <v>676</v>
      </c>
      <c r="B249" t="s">
        <v>434</v>
      </c>
      <c r="C249" s="113">
        <v>13292182</v>
      </c>
    </row>
    <row r="250" spans="1:3" x14ac:dyDescent="0.25">
      <c r="A250" t="s">
        <v>676</v>
      </c>
      <c r="B250" t="s">
        <v>416</v>
      </c>
      <c r="C250" s="113">
        <v>27306726</v>
      </c>
    </row>
    <row r="251" spans="1:3" x14ac:dyDescent="0.25">
      <c r="A251" t="s">
        <v>676</v>
      </c>
      <c r="B251" t="s">
        <v>1083</v>
      </c>
      <c r="C251" s="113">
        <v>14925369</v>
      </c>
    </row>
    <row r="252" spans="1:3" x14ac:dyDescent="0.25">
      <c r="A252" t="s">
        <v>676</v>
      </c>
      <c r="B252" t="s">
        <v>985</v>
      </c>
      <c r="C252" s="113">
        <v>16299200</v>
      </c>
    </row>
    <row r="253" spans="1:3" x14ac:dyDescent="0.25">
      <c r="A253" t="s">
        <v>676</v>
      </c>
      <c r="B253" t="s">
        <v>976</v>
      </c>
      <c r="C253" s="113">
        <v>26387363</v>
      </c>
    </row>
    <row r="254" spans="1:3" x14ac:dyDescent="0.25">
      <c r="A254" t="s">
        <v>676</v>
      </c>
      <c r="B254" t="s">
        <v>926</v>
      </c>
      <c r="C254" s="113">
        <v>675157</v>
      </c>
    </row>
    <row r="255" spans="1:3" x14ac:dyDescent="0.25">
      <c r="A255" t="s">
        <v>676</v>
      </c>
      <c r="B255" t="s">
        <v>987</v>
      </c>
      <c r="C255" s="113">
        <v>148143580</v>
      </c>
    </row>
    <row r="256" spans="1:3" x14ac:dyDescent="0.25">
      <c r="A256" t="s">
        <v>676</v>
      </c>
      <c r="B256" t="s">
        <v>990</v>
      </c>
      <c r="C256" s="113">
        <v>72803513</v>
      </c>
    </row>
    <row r="257" spans="1:3" x14ac:dyDescent="0.25">
      <c r="A257" t="s">
        <v>676</v>
      </c>
      <c r="B257" t="s">
        <v>977</v>
      </c>
      <c r="C257" s="113">
        <v>34817603</v>
      </c>
    </row>
    <row r="258" spans="1:3" x14ac:dyDescent="0.25">
      <c r="A258" t="s">
        <v>676</v>
      </c>
      <c r="B258" t="s">
        <v>978</v>
      </c>
      <c r="C258" s="113">
        <v>36219142</v>
      </c>
    </row>
    <row r="259" spans="1:3" x14ac:dyDescent="0.25">
      <c r="A259" t="s">
        <v>676</v>
      </c>
      <c r="B259" t="s">
        <v>979</v>
      </c>
      <c r="C259" s="113">
        <v>62230970</v>
      </c>
    </row>
    <row r="260" spans="1:3" x14ac:dyDescent="0.25">
      <c r="A260" t="s">
        <v>676</v>
      </c>
      <c r="B260" t="s">
        <v>980</v>
      </c>
      <c r="C260" s="113">
        <v>42678030</v>
      </c>
    </row>
    <row r="261" spans="1:3" x14ac:dyDescent="0.25">
      <c r="A261" t="s">
        <v>676</v>
      </c>
      <c r="B261" t="s">
        <v>1055</v>
      </c>
      <c r="C261" s="113">
        <v>12929930</v>
      </c>
    </row>
    <row r="262" spans="1:3" x14ac:dyDescent="0.25">
      <c r="A262" t="s">
        <v>676</v>
      </c>
      <c r="B262" t="s">
        <v>961</v>
      </c>
      <c r="C262" s="113">
        <v>33102828</v>
      </c>
    </row>
    <row r="263" spans="1:3" x14ac:dyDescent="0.25">
      <c r="A263" t="s">
        <v>678</v>
      </c>
      <c r="B263" t="s">
        <v>496</v>
      </c>
      <c r="C263" s="113">
        <v>20627894</v>
      </c>
    </row>
    <row r="264" spans="1:3" x14ac:dyDescent="0.25">
      <c r="A264" t="s">
        <v>678</v>
      </c>
      <c r="B264" t="s">
        <v>470</v>
      </c>
      <c r="C264" s="113">
        <v>113262887</v>
      </c>
    </row>
    <row r="265" spans="1:3" x14ac:dyDescent="0.25">
      <c r="A265" t="s">
        <v>678</v>
      </c>
      <c r="B265" t="s">
        <v>1002</v>
      </c>
      <c r="C265" s="113">
        <v>23400618</v>
      </c>
    </row>
    <row r="266" spans="1:3" x14ac:dyDescent="0.25">
      <c r="A266" t="s">
        <v>678</v>
      </c>
      <c r="B266" t="s">
        <v>474</v>
      </c>
      <c r="C266" s="113">
        <v>56223039</v>
      </c>
    </row>
    <row r="267" spans="1:3" x14ac:dyDescent="0.25">
      <c r="A267" t="s">
        <v>678</v>
      </c>
      <c r="B267" t="s">
        <v>888</v>
      </c>
      <c r="C267" s="113">
        <v>45592870</v>
      </c>
    </row>
    <row r="268" spans="1:3" x14ac:dyDescent="0.25">
      <c r="A268" t="s">
        <v>678</v>
      </c>
      <c r="B268" t="s">
        <v>537</v>
      </c>
      <c r="C268" s="113">
        <v>5420023</v>
      </c>
    </row>
    <row r="269" spans="1:3" x14ac:dyDescent="0.25">
      <c r="A269" t="s">
        <v>678</v>
      </c>
      <c r="B269" t="s">
        <v>386</v>
      </c>
      <c r="C269" s="113">
        <v>33264016</v>
      </c>
    </row>
    <row r="270" spans="1:3" x14ac:dyDescent="0.25">
      <c r="A270" t="s">
        <v>678</v>
      </c>
      <c r="B270" t="s">
        <v>473</v>
      </c>
      <c r="C270" s="113">
        <v>77231043</v>
      </c>
    </row>
    <row r="271" spans="1:3" x14ac:dyDescent="0.25">
      <c r="A271" t="s">
        <v>678</v>
      </c>
      <c r="B271" t="s">
        <v>1079</v>
      </c>
      <c r="C271" s="113">
        <v>10402430</v>
      </c>
    </row>
    <row r="272" spans="1:3" x14ac:dyDescent="0.25">
      <c r="A272" t="s">
        <v>678</v>
      </c>
      <c r="B272" t="s">
        <v>994</v>
      </c>
      <c r="C272" s="113">
        <v>41693212</v>
      </c>
    </row>
    <row r="273" spans="1:3" x14ac:dyDescent="0.25">
      <c r="A273" t="s">
        <v>678</v>
      </c>
      <c r="B273" t="s">
        <v>495</v>
      </c>
      <c r="C273" s="113">
        <v>19893077</v>
      </c>
    </row>
    <row r="274" spans="1:3" x14ac:dyDescent="0.25">
      <c r="A274" t="s">
        <v>678</v>
      </c>
      <c r="B274" t="s">
        <v>481</v>
      </c>
      <c r="C274" s="113">
        <v>44920488</v>
      </c>
    </row>
    <row r="275" spans="1:3" x14ac:dyDescent="0.25">
      <c r="A275" t="s">
        <v>678</v>
      </c>
      <c r="B275" t="s">
        <v>626</v>
      </c>
      <c r="C275" s="113">
        <v>19435903</v>
      </c>
    </row>
    <row r="276" spans="1:3" x14ac:dyDescent="0.25">
      <c r="A276" t="s">
        <v>678</v>
      </c>
      <c r="B276" t="s">
        <v>493</v>
      </c>
      <c r="C276" s="113">
        <v>19788871</v>
      </c>
    </row>
    <row r="277" spans="1:3" x14ac:dyDescent="0.25">
      <c r="A277" t="s">
        <v>678</v>
      </c>
      <c r="B277" t="s">
        <v>476</v>
      </c>
      <c r="C277" s="113">
        <v>52237425</v>
      </c>
    </row>
    <row r="278" spans="1:3" x14ac:dyDescent="0.25">
      <c r="A278" t="s">
        <v>678</v>
      </c>
      <c r="B278" t="s">
        <v>482</v>
      </c>
      <c r="C278" s="113">
        <v>46528128</v>
      </c>
    </row>
    <row r="279" spans="1:3" x14ac:dyDescent="0.25">
      <c r="A279" t="s">
        <v>678</v>
      </c>
      <c r="B279" t="s">
        <v>479</v>
      </c>
      <c r="C279" s="113">
        <v>44327119</v>
      </c>
    </row>
    <row r="280" spans="1:3" x14ac:dyDescent="0.25">
      <c r="A280" t="s">
        <v>678</v>
      </c>
      <c r="B280" t="s">
        <v>494</v>
      </c>
      <c r="C280" s="113">
        <v>21274591</v>
      </c>
    </row>
    <row r="281" spans="1:3" x14ac:dyDescent="0.25">
      <c r="A281" t="s">
        <v>678</v>
      </c>
      <c r="B281" t="s">
        <v>469</v>
      </c>
      <c r="C281" s="113">
        <v>120598154</v>
      </c>
    </row>
    <row r="282" spans="1:3" x14ac:dyDescent="0.25">
      <c r="A282" t="s">
        <v>678</v>
      </c>
      <c r="B282" t="s">
        <v>485</v>
      </c>
      <c r="C282" s="113">
        <v>30816547</v>
      </c>
    </row>
    <row r="283" spans="1:3" x14ac:dyDescent="0.25">
      <c r="A283" t="s">
        <v>678</v>
      </c>
      <c r="B283" t="s">
        <v>490</v>
      </c>
      <c r="C283" s="113">
        <v>20935325</v>
      </c>
    </row>
    <row r="284" spans="1:3" x14ac:dyDescent="0.25">
      <c r="A284" t="s">
        <v>678</v>
      </c>
      <c r="B284" t="s">
        <v>486</v>
      </c>
      <c r="C284" s="113">
        <v>30370498</v>
      </c>
    </row>
    <row r="285" spans="1:3" x14ac:dyDescent="0.25">
      <c r="A285" t="s">
        <v>678</v>
      </c>
      <c r="B285" t="s">
        <v>484</v>
      </c>
      <c r="C285" s="113">
        <v>32360309</v>
      </c>
    </row>
    <row r="286" spans="1:3" x14ac:dyDescent="0.25">
      <c r="A286" t="s">
        <v>678</v>
      </c>
      <c r="B286" t="s">
        <v>1073</v>
      </c>
      <c r="C286" s="113">
        <v>118038270</v>
      </c>
    </row>
    <row r="287" spans="1:3" x14ac:dyDescent="0.25">
      <c r="A287" t="s">
        <v>678</v>
      </c>
      <c r="B287" t="s">
        <v>1072</v>
      </c>
      <c r="C287" s="113">
        <v>51796215</v>
      </c>
    </row>
    <row r="288" spans="1:3" x14ac:dyDescent="0.25">
      <c r="A288" t="s">
        <v>678</v>
      </c>
      <c r="B288" t="s">
        <v>1098</v>
      </c>
      <c r="C288" s="113">
        <v>23140563</v>
      </c>
    </row>
    <row r="289" spans="1:3" x14ac:dyDescent="0.25">
      <c r="A289" t="s">
        <v>678</v>
      </c>
      <c r="B289" t="s">
        <v>483</v>
      </c>
      <c r="C289" s="113">
        <v>38232662</v>
      </c>
    </row>
    <row r="290" spans="1:3" x14ac:dyDescent="0.25">
      <c r="A290" t="s">
        <v>678</v>
      </c>
      <c r="B290" t="s">
        <v>999</v>
      </c>
      <c r="C290" s="113">
        <v>78372754</v>
      </c>
    </row>
    <row r="291" spans="1:3" x14ac:dyDescent="0.25">
      <c r="A291" t="s">
        <v>678</v>
      </c>
      <c r="B291" t="s">
        <v>1000</v>
      </c>
      <c r="C291" s="113">
        <v>148391078</v>
      </c>
    </row>
    <row r="292" spans="1:3" x14ac:dyDescent="0.25">
      <c r="A292" t="s">
        <v>678</v>
      </c>
      <c r="B292" t="s">
        <v>1086</v>
      </c>
      <c r="C292" s="113">
        <v>22773261</v>
      </c>
    </row>
    <row r="293" spans="1:3" x14ac:dyDescent="0.25">
      <c r="A293" t="s">
        <v>678</v>
      </c>
      <c r="B293" t="s">
        <v>1001</v>
      </c>
      <c r="C293" s="113">
        <v>42460771</v>
      </c>
    </row>
    <row r="294" spans="1:3" x14ac:dyDescent="0.25">
      <c r="A294" t="s">
        <v>678</v>
      </c>
      <c r="B294" t="s">
        <v>471</v>
      </c>
      <c r="C294" s="113">
        <v>88628529</v>
      </c>
    </row>
    <row r="295" spans="1:3" x14ac:dyDescent="0.25">
      <c r="A295" t="s">
        <v>678</v>
      </c>
      <c r="B295" t="s">
        <v>487</v>
      </c>
      <c r="C295" s="113">
        <v>28114515</v>
      </c>
    </row>
    <row r="296" spans="1:3" x14ac:dyDescent="0.25">
      <c r="A296" t="s">
        <v>678</v>
      </c>
      <c r="B296" t="s">
        <v>480</v>
      </c>
      <c r="C296" s="113">
        <v>45125729</v>
      </c>
    </row>
    <row r="297" spans="1:3" x14ac:dyDescent="0.25">
      <c r="A297" t="s">
        <v>678</v>
      </c>
      <c r="B297" t="s">
        <v>998</v>
      </c>
      <c r="C297" s="113">
        <v>37411043</v>
      </c>
    </row>
    <row r="298" spans="1:3" x14ac:dyDescent="0.25">
      <c r="A298" t="s">
        <v>678</v>
      </c>
      <c r="B298" t="s">
        <v>472</v>
      </c>
      <c r="C298" s="113">
        <v>80682037</v>
      </c>
    </row>
    <row r="299" spans="1:3" x14ac:dyDescent="0.25">
      <c r="A299" t="s">
        <v>678</v>
      </c>
      <c r="B299" t="s">
        <v>995</v>
      </c>
      <c r="C299" s="113">
        <v>23676938</v>
      </c>
    </row>
    <row r="300" spans="1:3" x14ac:dyDescent="0.25">
      <c r="A300" t="s">
        <v>678</v>
      </c>
      <c r="B300" t="s">
        <v>478</v>
      </c>
      <c r="C300" s="113">
        <v>48829430</v>
      </c>
    </row>
    <row r="301" spans="1:3" x14ac:dyDescent="0.25">
      <c r="A301" t="s">
        <v>678</v>
      </c>
      <c r="B301" t="s">
        <v>625</v>
      </c>
      <c r="C301" s="113">
        <v>46852835</v>
      </c>
    </row>
    <row r="302" spans="1:3" x14ac:dyDescent="0.25">
      <c r="A302" t="s">
        <v>678</v>
      </c>
      <c r="B302" t="s">
        <v>897</v>
      </c>
      <c r="C302" s="113">
        <v>129580742</v>
      </c>
    </row>
    <row r="303" spans="1:3" x14ac:dyDescent="0.25">
      <c r="A303" t="s">
        <v>678</v>
      </c>
      <c r="B303" t="s">
        <v>996</v>
      </c>
      <c r="C303" s="113">
        <v>58527579</v>
      </c>
    </row>
    <row r="304" spans="1:3" x14ac:dyDescent="0.25">
      <c r="A304" t="s">
        <v>678</v>
      </c>
      <c r="B304" t="s">
        <v>539</v>
      </c>
      <c r="C304" s="113">
        <v>2089763</v>
      </c>
    </row>
    <row r="305" spans="1:3" x14ac:dyDescent="0.25">
      <c r="A305" t="s">
        <v>678</v>
      </c>
      <c r="B305" t="s">
        <v>489</v>
      </c>
      <c r="C305" s="113">
        <v>23180688</v>
      </c>
    </row>
    <row r="306" spans="1:3" x14ac:dyDescent="0.25">
      <c r="A306" t="s">
        <v>678</v>
      </c>
      <c r="B306" t="s">
        <v>997</v>
      </c>
      <c r="C306" s="113">
        <v>78928623</v>
      </c>
    </row>
    <row r="307" spans="1:3" x14ac:dyDescent="0.25">
      <c r="A307" t="s">
        <v>678</v>
      </c>
      <c r="B307" t="s">
        <v>446</v>
      </c>
      <c r="C307" s="113">
        <v>4090954</v>
      </c>
    </row>
    <row r="308" spans="1:3" x14ac:dyDescent="0.25">
      <c r="A308" t="s">
        <v>678</v>
      </c>
      <c r="B308" t="s">
        <v>491</v>
      </c>
      <c r="C308" s="113">
        <v>20230663</v>
      </c>
    </row>
    <row r="309" spans="1:3" x14ac:dyDescent="0.25">
      <c r="A309" t="s">
        <v>678</v>
      </c>
      <c r="B309" t="s">
        <v>1116</v>
      </c>
      <c r="C309" s="113">
        <v>9144316</v>
      </c>
    </row>
    <row r="310" spans="1:3" x14ac:dyDescent="0.25">
      <c r="A310" t="s">
        <v>678</v>
      </c>
      <c r="B310" t="s">
        <v>477</v>
      </c>
      <c r="C310" s="113">
        <v>45258212</v>
      </c>
    </row>
    <row r="311" spans="1:3" x14ac:dyDescent="0.25">
      <c r="A311" t="s">
        <v>678</v>
      </c>
      <c r="B311" t="s">
        <v>492</v>
      </c>
      <c r="C311" s="113">
        <v>21795695</v>
      </c>
    </row>
    <row r="312" spans="1:3" x14ac:dyDescent="0.25">
      <c r="A312" t="s">
        <v>678</v>
      </c>
      <c r="B312" t="s">
        <v>475</v>
      </c>
      <c r="C312" s="113">
        <v>51780122</v>
      </c>
    </row>
    <row r="313" spans="1:3" x14ac:dyDescent="0.25">
      <c r="A313" t="s">
        <v>720</v>
      </c>
      <c r="B313" t="s">
        <v>584</v>
      </c>
      <c r="C313" s="113">
        <v>15535779</v>
      </c>
    </row>
    <row r="314" spans="1:3" x14ac:dyDescent="0.25">
      <c r="A314" t="s">
        <v>720</v>
      </c>
      <c r="B314" t="s">
        <v>582</v>
      </c>
      <c r="C314" s="113">
        <v>31789490</v>
      </c>
    </row>
    <row r="315" spans="1:3" x14ac:dyDescent="0.25">
      <c r="A315" t="s">
        <v>720</v>
      </c>
      <c r="B315" t="s">
        <v>581</v>
      </c>
      <c r="C315" s="113">
        <v>44264389</v>
      </c>
    </row>
    <row r="316" spans="1:3" x14ac:dyDescent="0.25">
      <c r="A316" t="s">
        <v>720</v>
      </c>
      <c r="B316" t="s">
        <v>588</v>
      </c>
      <c r="C316" s="113">
        <v>9097563</v>
      </c>
    </row>
    <row r="317" spans="1:3" x14ac:dyDescent="0.25">
      <c r="A317" t="s">
        <v>720</v>
      </c>
      <c r="B317" t="s">
        <v>590</v>
      </c>
      <c r="C317" s="113">
        <v>5602792</v>
      </c>
    </row>
    <row r="318" spans="1:3" x14ac:dyDescent="0.25">
      <c r="A318" t="s">
        <v>720</v>
      </c>
      <c r="B318" t="s">
        <v>586</v>
      </c>
      <c r="C318" s="113">
        <v>11870651</v>
      </c>
    </row>
    <row r="319" spans="1:3" x14ac:dyDescent="0.25">
      <c r="A319" t="s">
        <v>720</v>
      </c>
      <c r="B319" t="s">
        <v>594</v>
      </c>
      <c r="C319" s="113">
        <v>4110649</v>
      </c>
    </row>
    <row r="320" spans="1:3" x14ac:dyDescent="0.25">
      <c r="A320" t="s">
        <v>720</v>
      </c>
      <c r="B320" t="s">
        <v>604</v>
      </c>
      <c r="C320" s="113">
        <v>861982</v>
      </c>
    </row>
    <row r="321" spans="1:3" x14ac:dyDescent="0.25">
      <c r="A321" t="s">
        <v>720</v>
      </c>
      <c r="B321" t="s">
        <v>585</v>
      </c>
      <c r="C321" s="113">
        <v>11848944</v>
      </c>
    </row>
    <row r="322" spans="1:3" x14ac:dyDescent="0.25">
      <c r="A322" t="s">
        <v>720</v>
      </c>
      <c r="B322" t="s">
        <v>595</v>
      </c>
      <c r="C322" s="113">
        <v>4355665</v>
      </c>
    </row>
    <row r="323" spans="1:3" x14ac:dyDescent="0.25">
      <c r="A323" t="s">
        <v>720</v>
      </c>
      <c r="B323" t="s">
        <v>600</v>
      </c>
      <c r="C323" s="113">
        <v>2573962</v>
      </c>
    </row>
    <row r="324" spans="1:3" x14ac:dyDescent="0.25">
      <c r="A324" t="s">
        <v>720</v>
      </c>
      <c r="B324" t="s">
        <v>603</v>
      </c>
      <c r="C324" s="113">
        <v>1828866</v>
      </c>
    </row>
    <row r="325" spans="1:3" x14ac:dyDescent="0.25">
      <c r="A325" t="s">
        <v>720</v>
      </c>
      <c r="B325" t="s">
        <v>580</v>
      </c>
      <c r="C325" s="113">
        <v>64176785</v>
      </c>
    </row>
    <row r="326" spans="1:3" x14ac:dyDescent="0.25">
      <c r="A326" t="s">
        <v>720</v>
      </c>
      <c r="B326" t="s">
        <v>593</v>
      </c>
      <c r="C326" s="113">
        <v>4302509</v>
      </c>
    </row>
    <row r="327" spans="1:3" x14ac:dyDescent="0.25">
      <c r="A327" t="s">
        <v>720</v>
      </c>
      <c r="B327" t="s">
        <v>599</v>
      </c>
      <c r="C327" s="113">
        <v>2317321</v>
      </c>
    </row>
    <row r="328" spans="1:3" x14ac:dyDescent="0.25">
      <c r="A328" t="s">
        <v>720</v>
      </c>
      <c r="B328" t="s">
        <v>602</v>
      </c>
      <c r="C328" s="113">
        <v>2367396</v>
      </c>
    </row>
    <row r="329" spans="1:3" x14ac:dyDescent="0.25">
      <c r="A329" t="s">
        <v>720</v>
      </c>
      <c r="B329" t="s">
        <v>583</v>
      </c>
      <c r="C329" s="113">
        <v>25489421</v>
      </c>
    </row>
    <row r="330" spans="1:3" x14ac:dyDescent="0.25">
      <c r="A330" t="s">
        <v>720</v>
      </c>
      <c r="B330" t="s">
        <v>601</v>
      </c>
      <c r="C330" s="113">
        <v>2830139</v>
      </c>
    </row>
    <row r="331" spans="1:3" x14ac:dyDescent="0.25">
      <c r="A331" t="s">
        <v>720</v>
      </c>
      <c r="B331" t="s">
        <v>608</v>
      </c>
      <c r="C331" s="113">
        <v>614465</v>
      </c>
    </row>
    <row r="332" spans="1:3" x14ac:dyDescent="0.25">
      <c r="A332" t="s">
        <v>720</v>
      </c>
      <c r="B332" t="s">
        <v>607</v>
      </c>
      <c r="C332" s="113">
        <v>901686</v>
      </c>
    </row>
    <row r="333" spans="1:3" x14ac:dyDescent="0.25">
      <c r="A333" t="s">
        <v>720</v>
      </c>
      <c r="B333" t="s">
        <v>579</v>
      </c>
      <c r="C333" s="113">
        <v>78534086</v>
      </c>
    </row>
    <row r="334" spans="1:3" x14ac:dyDescent="0.25">
      <c r="A334" t="s">
        <v>720</v>
      </c>
      <c r="B334" t="s">
        <v>597</v>
      </c>
      <c r="C334" s="113">
        <v>3125264</v>
      </c>
    </row>
    <row r="335" spans="1:3" x14ac:dyDescent="0.25">
      <c r="A335" t="s">
        <v>720</v>
      </c>
      <c r="B335" t="s">
        <v>587</v>
      </c>
      <c r="C335" s="113">
        <v>11174485</v>
      </c>
    </row>
    <row r="336" spans="1:3" x14ac:dyDescent="0.25">
      <c r="A336" t="s">
        <v>1135</v>
      </c>
      <c r="B336" t="s">
        <v>1136</v>
      </c>
      <c r="C336" s="113"/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46E85-8D3A-4073-ACAA-7982F916344F}">
  <sheetPr codeName="Feuil3"/>
  <dimension ref="A1:L1000"/>
  <sheetViews>
    <sheetView topLeftCell="A148" zoomScaleNormal="100" workbookViewId="0">
      <selection activeCell="E158" sqref="E158"/>
    </sheetView>
  </sheetViews>
  <sheetFormatPr baseColWidth="10" defaultColWidth="11.5703125" defaultRowHeight="15" x14ac:dyDescent="0.25"/>
  <cols>
    <col min="1" max="1" width="11.5703125" style="97"/>
    <col min="2" max="2" width="11.5703125" style="34"/>
    <col min="3" max="3" width="11.28515625" style="34" bestFit="1" customWidth="1"/>
    <col min="4" max="4" width="10.85546875" style="34" bestFit="1" customWidth="1"/>
    <col min="5" max="5" width="14.5703125" style="34" bestFit="1" customWidth="1"/>
    <col min="6" max="6" width="29.85546875" style="34" bestFit="1" customWidth="1"/>
    <col min="7" max="7" width="10.85546875" style="34" bestFit="1" customWidth="1"/>
    <col min="8" max="8" width="12.28515625" style="34" bestFit="1" customWidth="1"/>
    <col min="9" max="9" width="13" style="34" bestFit="1" customWidth="1"/>
    <col min="10" max="10" width="12.7109375" style="34" bestFit="1" customWidth="1"/>
    <col min="11" max="11" width="10.140625" style="34" bestFit="1" customWidth="1"/>
    <col min="12" max="16384" width="11.5703125" style="34"/>
  </cols>
  <sheetData>
    <row r="1" spans="1:12" ht="51" x14ac:dyDescent="0.25">
      <c r="A1" s="111" t="s">
        <v>1133</v>
      </c>
      <c r="B1" s="35" t="s">
        <v>880</v>
      </c>
      <c r="C1" s="36" t="s">
        <v>662</v>
      </c>
      <c r="D1" s="37" t="s">
        <v>661</v>
      </c>
      <c r="E1" s="26" t="s">
        <v>954</v>
      </c>
      <c r="F1" s="35" t="s">
        <v>955</v>
      </c>
      <c r="G1" s="26" t="s">
        <v>956</v>
      </c>
      <c r="H1" s="35" t="s">
        <v>1124</v>
      </c>
      <c r="I1" s="26" t="s">
        <v>957</v>
      </c>
      <c r="J1" s="35" t="s">
        <v>1125</v>
      </c>
      <c r="K1" s="26" t="s">
        <v>1004</v>
      </c>
      <c r="L1" s="38" t="s">
        <v>1126</v>
      </c>
    </row>
    <row r="2" spans="1:12" ht="25.5" x14ac:dyDescent="0.25">
      <c r="A2" s="110">
        <v>2015</v>
      </c>
      <c r="B2" s="39" t="str">
        <f>VLOOKUP(Tab_TOUS[Pays],Pays_Continent!A:B,2,FALSE)</f>
        <v>Asie</v>
      </c>
      <c r="C2" s="39" t="str">
        <f>VLOOKUP(Tab_TOUS[[#This Row],[Ville/Nom d''aéroport]],Ville_Pays!A:B,2,FALSE)</f>
        <v>Arabie Saoudite</v>
      </c>
      <c r="D2" s="40" t="s">
        <v>45</v>
      </c>
      <c r="E2" s="28" t="s">
        <v>45</v>
      </c>
      <c r="F2" s="32" t="s">
        <v>621</v>
      </c>
      <c r="G2" s="41">
        <v>3103860</v>
      </c>
      <c r="H2" s="42">
        <v>17.8</v>
      </c>
      <c r="I2" s="41">
        <v>27095</v>
      </c>
      <c r="J2" s="42">
        <v>21.9</v>
      </c>
      <c r="K2" s="41">
        <v>2982</v>
      </c>
      <c r="L2" s="43">
        <v>-6.6</v>
      </c>
    </row>
    <row r="3" spans="1:12" x14ac:dyDescent="0.25">
      <c r="A3" s="110">
        <v>2015</v>
      </c>
      <c r="B3" s="39" t="str">
        <f>VLOOKUP(Tab_TOUS[Pays],Pays_Continent!A:B,2,FALSE)</f>
        <v>Afrique</v>
      </c>
      <c r="C3" s="39" t="str">
        <f>VLOOKUP(Tab_TOUS[[#This Row],[Ville/Nom d''aéroport]],Ville_Pays!A:B,2,FALSE)</f>
        <v>Côte d'Ivoire</v>
      </c>
      <c r="D3" s="40" t="s">
        <v>61</v>
      </c>
      <c r="E3" s="28" t="s">
        <v>61</v>
      </c>
      <c r="F3" s="32" t="s">
        <v>885</v>
      </c>
      <c r="G3" s="41">
        <v>1525971</v>
      </c>
      <c r="H3" s="42">
        <v>20.399999999999999</v>
      </c>
      <c r="I3" s="41">
        <v>29986</v>
      </c>
      <c r="J3" s="42">
        <v>11.5</v>
      </c>
      <c r="K3" s="41">
        <v>20774</v>
      </c>
      <c r="L3" s="43">
        <v>-1.4</v>
      </c>
    </row>
    <row r="4" spans="1:12" ht="25.5" x14ac:dyDescent="0.25">
      <c r="A4" s="110">
        <v>2015</v>
      </c>
      <c r="B4" s="39" t="str">
        <f>VLOOKUP(Tab_TOUS[Pays],Pays_Continent!A:B,2,FALSE)</f>
        <v>Asie</v>
      </c>
      <c r="C4" s="39" t="str">
        <f>VLOOKUP(Tab_TOUS[[#This Row],[Ville/Nom d''aéroport]],Ville_Pays!A:B,2,FALSE)</f>
        <v>Emirats Arabes Unis</v>
      </c>
      <c r="D4" s="40" t="s">
        <v>17</v>
      </c>
      <c r="E4" s="28" t="s">
        <v>17</v>
      </c>
      <c r="F4" s="32" t="s">
        <v>414</v>
      </c>
      <c r="G4" s="41">
        <v>23293022</v>
      </c>
      <c r="H4" s="42">
        <v>17.3</v>
      </c>
      <c r="I4" s="41">
        <v>172819</v>
      </c>
      <c r="J4" s="42">
        <v>11.6</v>
      </c>
      <c r="K4" s="41">
        <v>841515</v>
      </c>
      <c r="L4" s="43">
        <v>4.4000000000000004</v>
      </c>
    </row>
    <row r="5" spans="1:12" x14ac:dyDescent="0.25">
      <c r="A5" s="110">
        <v>2015</v>
      </c>
      <c r="B5" s="39" t="str">
        <f>VLOOKUP(Tab_TOUS[Pays],Pays_Continent!A:B,2,FALSE)</f>
        <v>Afrique</v>
      </c>
      <c r="C5" s="39" t="str">
        <f>VLOOKUP(Tab_TOUS[[#This Row],[Ville/Nom d''aéroport]],Ville_Pays!A:B,2,FALSE)</f>
        <v>Nigéria</v>
      </c>
      <c r="D5" s="40" t="s">
        <v>43</v>
      </c>
      <c r="E5" s="28" t="s">
        <v>43</v>
      </c>
      <c r="F5" s="32" t="s">
        <v>436</v>
      </c>
      <c r="G5" s="41">
        <v>4232128</v>
      </c>
      <c r="H5" s="42">
        <v>-7.4</v>
      </c>
      <c r="I5" s="41">
        <v>71266</v>
      </c>
      <c r="J5" s="42">
        <v>7.8</v>
      </c>
      <c r="K5" s="41">
        <v>6752</v>
      </c>
      <c r="L5" s="43">
        <v>-38.6</v>
      </c>
    </row>
    <row r="6" spans="1:12" x14ac:dyDescent="0.25">
      <c r="A6" s="110">
        <v>2015</v>
      </c>
      <c r="B6" s="39" t="str">
        <f>VLOOKUP(Tab_TOUS[Pays],Pays_Continent!A:B,2,FALSE)</f>
        <v>Afrique</v>
      </c>
      <c r="C6" s="39" t="str">
        <f>VLOOKUP(Tab_TOUS[[#This Row],[Ville/Nom d''aéroport]],Ville_Pays!A:B,2,FALSE)</f>
        <v>Ghana</v>
      </c>
      <c r="D6" s="40" t="s">
        <v>52</v>
      </c>
      <c r="E6" s="28" t="s">
        <v>52</v>
      </c>
      <c r="F6" s="32" t="s">
        <v>440</v>
      </c>
      <c r="G6" s="41">
        <v>2350118</v>
      </c>
      <c r="H6" s="42">
        <v>-7.7</v>
      </c>
      <c r="I6" s="41">
        <v>37611</v>
      </c>
      <c r="J6" s="42">
        <v>-10.1</v>
      </c>
      <c r="K6" s="41">
        <v>51325</v>
      </c>
      <c r="L6" s="43">
        <v>-5.6</v>
      </c>
    </row>
    <row r="7" spans="1:12" x14ac:dyDescent="0.25">
      <c r="A7" s="110">
        <v>2015</v>
      </c>
      <c r="B7" s="39" t="str">
        <f>VLOOKUP(Tab_TOUS[Pays],Pays_Continent!A:B,2,FALSE)</f>
        <v>Asie</v>
      </c>
      <c r="C7" s="39" t="str">
        <f>VLOOKUP(Tab_TOUS[[#This Row],[Ville/Nom d''aéroport]],Ville_Pays!A:B,2,FALSE)</f>
        <v>Indonésie</v>
      </c>
      <c r="D7" s="40" t="s">
        <v>329</v>
      </c>
      <c r="E7" s="28" t="s">
        <v>329</v>
      </c>
      <c r="F7" s="32" t="s">
        <v>1058</v>
      </c>
      <c r="G7" s="41">
        <v>3170000</v>
      </c>
      <c r="H7" s="42">
        <v>-10.3</v>
      </c>
      <c r="I7" s="41">
        <v>30400</v>
      </c>
      <c r="J7" s="42">
        <v>-6.8</v>
      </c>
      <c r="K7" s="41">
        <v>15201</v>
      </c>
      <c r="L7" s="43">
        <v>9.3000000000000007</v>
      </c>
    </row>
    <row r="8" spans="1:12" x14ac:dyDescent="0.25">
      <c r="A8" s="110">
        <v>2015</v>
      </c>
      <c r="B8" s="39" t="str">
        <f>VLOOKUP(Tab_TOUS[Pays],Pays_Continent!A:B,2,FALSE)</f>
        <v>Afrique</v>
      </c>
      <c r="C8" s="39" t="str">
        <f>VLOOKUP(Tab_TOUS[[#This Row],[Ville/Nom d''aéroport]],Ville_Pays!A:B,2,FALSE)</f>
        <v>Ethiopie</v>
      </c>
      <c r="D8" s="40" t="s">
        <v>34</v>
      </c>
      <c r="E8" s="28" t="s">
        <v>34</v>
      </c>
      <c r="F8" s="32" t="s">
        <v>1087</v>
      </c>
      <c r="G8" s="41">
        <v>6931044</v>
      </c>
      <c r="H8" s="42">
        <v>0</v>
      </c>
      <c r="I8" s="41">
        <v>74221</v>
      </c>
      <c r="J8" s="42"/>
      <c r="K8" s="41">
        <v>175636</v>
      </c>
      <c r="L8" s="43" t="s">
        <v>958</v>
      </c>
    </row>
    <row r="9" spans="1:12" x14ac:dyDescent="0.25">
      <c r="A9" s="110">
        <v>2015</v>
      </c>
      <c r="B9" s="39" t="str">
        <f>VLOOKUP(Tab_TOUS[Pays],Pays_Continent!A:B,2,FALSE)</f>
        <v>Océanie</v>
      </c>
      <c r="C9" s="39" t="str">
        <f>VLOOKUP(Tab_TOUS[[#This Row],[Ville/Nom d''aéroport]],Ville_Pays!A:B,2,FALSE)</f>
        <v>Australie</v>
      </c>
      <c r="D9" s="40" t="s">
        <v>320</v>
      </c>
      <c r="E9" s="28" t="s">
        <v>320</v>
      </c>
      <c r="F9" s="32" t="s">
        <v>584</v>
      </c>
      <c r="G9" s="41">
        <v>7671383</v>
      </c>
      <c r="H9" s="42">
        <v>-0.4</v>
      </c>
      <c r="I9" s="41">
        <v>78439</v>
      </c>
      <c r="J9" s="42">
        <v>0.1</v>
      </c>
      <c r="K9" s="42" t="s">
        <v>958</v>
      </c>
      <c r="L9" s="43" t="s">
        <v>958</v>
      </c>
    </row>
    <row r="10" spans="1:12" x14ac:dyDescent="0.25">
      <c r="A10" s="110">
        <v>2015</v>
      </c>
      <c r="B10" s="39" t="str">
        <f>VLOOKUP(Tab_TOUS[Pays],Pays_Continent!A:B,2,FALSE)</f>
        <v>Asie</v>
      </c>
      <c r="C10" s="39" t="str">
        <f>VLOOKUP(Tab_TOUS[[#This Row],[Ville/Nom d''aéroport]],Ville_Pays!A:B,2,FALSE)</f>
        <v>Indonésie</v>
      </c>
      <c r="D10" s="40" t="s">
        <v>340</v>
      </c>
      <c r="E10" s="28" t="s">
        <v>340</v>
      </c>
      <c r="F10" s="32" t="s">
        <v>934</v>
      </c>
      <c r="G10" s="41">
        <v>1949435</v>
      </c>
      <c r="H10" s="42" t="s">
        <v>958</v>
      </c>
      <c r="I10" s="41">
        <v>10973</v>
      </c>
      <c r="J10" s="42" t="s">
        <v>958</v>
      </c>
      <c r="K10" s="41">
        <v>4697</v>
      </c>
      <c r="L10" s="44"/>
    </row>
    <row r="11" spans="1:12" x14ac:dyDescent="0.25">
      <c r="A11" s="110">
        <v>2015</v>
      </c>
      <c r="B11" s="39" t="str">
        <f>VLOOKUP(Tab_TOUS[Pays],Pays_Continent!A:B,2,FALSE)</f>
        <v>Asie</v>
      </c>
      <c r="C11" s="39" t="str">
        <f>VLOOKUP(Tab_TOUS[[#This Row],[Ville/Nom d''aéroport]],Ville_Pays!A:B,2,FALSE)</f>
        <v>Iran</v>
      </c>
      <c r="D11" s="40" t="s">
        <v>54</v>
      </c>
      <c r="E11" s="28" t="s">
        <v>54</v>
      </c>
      <c r="F11" s="32" t="s">
        <v>444</v>
      </c>
      <c r="G11" s="41">
        <v>2159315</v>
      </c>
      <c r="H11" s="42">
        <v>-0.6</v>
      </c>
      <c r="I11" s="41">
        <v>19714</v>
      </c>
      <c r="J11" s="42">
        <v>3.2</v>
      </c>
      <c r="K11" s="41">
        <v>19128</v>
      </c>
      <c r="L11" s="43">
        <v>-2.8</v>
      </c>
    </row>
    <row r="12" spans="1:12" x14ac:dyDescent="0.25">
      <c r="A12" s="110">
        <v>2015</v>
      </c>
      <c r="B12" s="39" t="str">
        <f>VLOOKUP(Tab_TOUS[Pays],Pays_Continent!A:B,2,FALSE)</f>
        <v>Afrique</v>
      </c>
      <c r="C12" s="39" t="str">
        <f>VLOOKUP(Tab_TOUS[[#This Row],[Ville/Nom d''aéroport]],Ville_Pays!A:B,2,FALSE)</f>
        <v>Algérie</v>
      </c>
      <c r="D12" s="40" t="s">
        <v>36</v>
      </c>
      <c r="E12" s="28" t="s">
        <v>36</v>
      </c>
      <c r="F12" s="32" t="s">
        <v>429</v>
      </c>
      <c r="G12" s="41">
        <v>6884082</v>
      </c>
      <c r="H12" s="42">
        <v>6.6</v>
      </c>
      <c r="I12" s="41">
        <v>80366</v>
      </c>
      <c r="J12" s="42">
        <v>4.7</v>
      </c>
      <c r="K12" s="41">
        <v>37515</v>
      </c>
      <c r="L12" s="43">
        <v>2.5</v>
      </c>
    </row>
    <row r="13" spans="1:12" x14ac:dyDescent="0.25">
      <c r="A13" s="110">
        <v>2015</v>
      </c>
      <c r="B13" s="39" t="str">
        <f>VLOOKUP(Tab_TOUS[Pays],Pays_Continent!A:B,2,FALSE)</f>
        <v>Europe</v>
      </c>
      <c r="C13" s="39" t="str">
        <f>VLOOKUP(Tab_TOUS[[#This Row],[Ville/Nom d''aéroport]],Ville_Pays!A:B,2,FALSE)</f>
        <v>Espagne</v>
      </c>
      <c r="D13" s="40" t="s">
        <v>179</v>
      </c>
      <c r="E13" s="28" t="s">
        <v>179</v>
      </c>
      <c r="F13" s="32" t="s">
        <v>496</v>
      </c>
      <c r="G13" s="41">
        <v>10567048</v>
      </c>
      <c r="H13" s="42">
        <v>5</v>
      </c>
      <c r="I13" s="41">
        <v>74084</v>
      </c>
      <c r="J13" s="42">
        <v>3.5</v>
      </c>
      <c r="K13" s="41">
        <v>3587</v>
      </c>
      <c r="L13" s="43">
        <v>35.9</v>
      </c>
    </row>
    <row r="14" spans="1:12" x14ac:dyDescent="0.25">
      <c r="A14" s="110">
        <v>2015</v>
      </c>
      <c r="B14" s="39" t="str">
        <f>VLOOKUP(Tab_TOUS[Pays],Pays_Continent!A:B,2,FALSE)</f>
        <v>Asie</v>
      </c>
      <c r="C14" s="39" t="str">
        <f>VLOOKUP(Tab_TOUS[[#This Row],[Ville/Nom d''aéroport]],Ville_Pays!A:B,2,FALSE)</f>
        <v>Jordanie</v>
      </c>
      <c r="D14" s="40" t="s">
        <v>33</v>
      </c>
      <c r="E14" s="28" t="s">
        <v>33</v>
      </c>
      <c r="F14" s="32" t="s">
        <v>427</v>
      </c>
      <c r="G14" s="41">
        <v>7095685</v>
      </c>
      <c r="H14" s="42">
        <v>0.1</v>
      </c>
      <c r="I14" s="41">
        <v>71753</v>
      </c>
      <c r="J14" s="42">
        <v>-1.9</v>
      </c>
      <c r="K14" s="41">
        <v>102959</v>
      </c>
      <c r="L14" s="43">
        <v>6.8</v>
      </c>
    </row>
    <row r="15" spans="1:12" x14ac:dyDescent="0.25">
      <c r="A15" s="110">
        <v>2015</v>
      </c>
      <c r="B15" s="39" t="str">
        <f>VLOOKUP(Tab_TOUS[Pays],Pays_Continent!A:B,2,FALSE)</f>
        <v>Europe</v>
      </c>
      <c r="C15" s="39" t="str">
        <f>VLOOKUP(Tab_TOUS[[#This Row],[Ville/Nom d''aéroport]],Ville_Pays!A:B,2,FALSE)</f>
        <v>Pays-Bas</v>
      </c>
      <c r="D15" s="40" t="s">
        <v>127</v>
      </c>
      <c r="E15" s="28" t="s">
        <v>127</v>
      </c>
      <c r="F15" s="32" t="s">
        <v>470</v>
      </c>
      <c r="G15" s="41">
        <v>58284864</v>
      </c>
      <c r="H15" s="42">
        <v>6</v>
      </c>
      <c r="I15" s="41">
        <v>465521</v>
      </c>
      <c r="J15" s="42">
        <v>2.8</v>
      </c>
      <c r="K15" s="41">
        <v>1655355</v>
      </c>
      <c r="L15" s="43">
        <v>-0.9</v>
      </c>
    </row>
    <row r="16" spans="1:12" x14ac:dyDescent="0.25">
      <c r="A16" s="110">
        <v>2015</v>
      </c>
      <c r="B16" s="39" t="str">
        <f>VLOOKUP(Tab_TOUS[Pays],Pays_Continent!A:B,2,FALSE)</f>
        <v>Europe</v>
      </c>
      <c r="C16" s="39" t="str">
        <f>VLOOKUP(Tab_TOUS[[#This Row],[Ville/Nom d''aéroport]],Ville_Pays!A:B,2,FALSE)</f>
        <v>Turquie</v>
      </c>
      <c r="D16" s="40" t="s">
        <v>169</v>
      </c>
      <c r="E16" s="28" t="s">
        <v>170</v>
      </c>
      <c r="F16" s="32" t="s">
        <v>1002</v>
      </c>
      <c r="G16" s="41">
        <v>12326869</v>
      </c>
      <c r="H16" s="42">
        <v>11.3</v>
      </c>
      <c r="I16" s="41">
        <v>98615</v>
      </c>
      <c r="J16" s="42">
        <v>4.4000000000000004</v>
      </c>
      <c r="K16" s="41">
        <v>15997</v>
      </c>
      <c r="L16" s="43">
        <v>-22.7</v>
      </c>
    </row>
    <row r="17" spans="1:12" x14ac:dyDescent="0.25">
      <c r="A17" s="110">
        <v>2015</v>
      </c>
      <c r="B17" s="39" t="str">
        <f>VLOOKUP(Tab_TOUS[Pays],Pays_Continent!A:B,2,FALSE)</f>
        <v>Europe</v>
      </c>
      <c r="C17" s="39" t="str">
        <f>VLOOKUP(Tab_TOUS[[#This Row],[Ville/Nom d''aéroport]],Ville_Pays!A:B,2,FALSE)</f>
        <v>Turquie</v>
      </c>
      <c r="D17" s="40" t="s">
        <v>140</v>
      </c>
      <c r="E17" s="28" t="s">
        <v>140</v>
      </c>
      <c r="F17" s="32" t="s">
        <v>474</v>
      </c>
      <c r="G17" s="41">
        <v>27724249</v>
      </c>
      <c r="H17" s="42">
        <v>-2.7</v>
      </c>
      <c r="I17" s="41">
        <v>174736</v>
      </c>
      <c r="J17" s="42">
        <v>-1.8</v>
      </c>
      <c r="K17" s="41">
        <v>7552</v>
      </c>
      <c r="L17" s="43">
        <v>-11.5</v>
      </c>
    </row>
    <row r="18" spans="1:12" x14ac:dyDescent="0.25">
      <c r="A18" s="110">
        <v>2015</v>
      </c>
      <c r="B18" s="39" t="str">
        <f>VLOOKUP(Tab_TOUS[Pays],Pays_Continent!A:B,2,FALSE)</f>
        <v>Europe</v>
      </c>
      <c r="C18" s="39" t="str">
        <f>VLOOKUP(Tab_TOUS[[#This Row],[Ville/Nom d''aéroport]],Ville_Pays!A:B,2,FALSE)</f>
        <v>Suède</v>
      </c>
      <c r="D18" s="40" t="s">
        <v>150</v>
      </c>
      <c r="E18" s="28" t="s">
        <v>151</v>
      </c>
      <c r="F18" s="32" t="s">
        <v>888</v>
      </c>
      <c r="G18" s="41">
        <v>23173457</v>
      </c>
      <c r="H18" s="42">
        <v>3.2</v>
      </c>
      <c r="I18" s="41">
        <v>225888</v>
      </c>
      <c r="J18" s="42">
        <v>-1</v>
      </c>
      <c r="K18" s="41">
        <v>90753</v>
      </c>
      <c r="L18" s="43">
        <v>6.8</v>
      </c>
    </row>
    <row r="19" spans="1:12" x14ac:dyDescent="0.25">
      <c r="A19" s="110">
        <v>2015</v>
      </c>
      <c r="B19" s="39" t="str">
        <f>VLOOKUP(Tab_TOUS[Pays],Pays_Continent!A:B,2,FALSE)</f>
        <v>Europe</v>
      </c>
      <c r="C19" s="39" t="str">
        <f>VLOOKUP(Tab_TOUS[[#This Row],[Ville/Nom d''aéroport]],Ville_Pays!A:B,2,FALSE)</f>
        <v>Pays-Bas</v>
      </c>
      <c r="D19" s="40" t="s">
        <v>236</v>
      </c>
      <c r="E19" s="28" t="s">
        <v>236</v>
      </c>
      <c r="F19" s="32" t="s">
        <v>537</v>
      </c>
      <c r="G19" s="41">
        <v>2891686</v>
      </c>
      <c r="H19" s="42">
        <v>14.4</v>
      </c>
      <c r="I19" s="41">
        <v>48854</v>
      </c>
      <c r="J19" s="42">
        <v>6.6</v>
      </c>
      <c r="K19" s="28" t="s">
        <v>958</v>
      </c>
      <c r="L19" s="43" t="s">
        <v>958</v>
      </c>
    </row>
    <row r="20" spans="1:12" x14ac:dyDescent="0.25">
      <c r="A20" s="110">
        <v>2015</v>
      </c>
      <c r="B20" s="39" t="str">
        <f>VLOOKUP(Tab_TOUS[Pays],Pays_Continent!A:B,2,FALSE)</f>
        <v>Europe</v>
      </c>
      <c r="C20" s="39" t="str">
        <f>VLOOKUP(Tab_TOUS[[#This Row],[Ville/Nom d''aéroport]],Ville_Pays!A:B,2,FALSE)</f>
        <v>Grèce</v>
      </c>
      <c r="D20" s="40" t="s">
        <v>161</v>
      </c>
      <c r="E20" s="28" t="s">
        <v>161</v>
      </c>
      <c r="F20" s="32" t="s">
        <v>386</v>
      </c>
      <c r="G20" s="41">
        <v>18073926</v>
      </c>
      <c r="H20" s="42">
        <v>19.100000000000001</v>
      </c>
      <c r="I20" s="41">
        <v>176156</v>
      </c>
      <c r="J20" s="42">
        <v>14</v>
      </c>
      <c r="K20" s="41">
        <v>80475</v>
      </c>
      <c r="L20" s="43">
        <v>4.0999999999999996</v>
      </c>
    </row>
    <row r="21" spans="1:12" ht="25.5" x14ac:dyDescent="0.25">
      <c r="A21" s="110">
        <v>2015</v>
      </c>
      <c r="B21" s="39" t="str">
        <f>VLOOKUP(Tab_TOUS[Pays],Pays_Continent!A:B,2,FALSE)</f>
        <v>Amérique du Nord</v>
      </c>
      <c r="C21" s="39" t="str">
        <f>VLOOKUP(Tab_TOUS[[#This Row],[Ville/Nom d''aéroport]],Ville_Pays!A:B,2,FALSE)</f>
        <v>États-Unis</v>
      </c>
      <c r="D21" s="40" t="s">
        <v>242</v>
      </c>
      <c r="E21" s="28" t="s">
        <v>242</v>
      </c>
      <c r="F21" s="32" t="s">
        <v>540</v>
      </c>
      <c r="G21" s="41">
        <v>101491106</v>
      </c>
      <c r="H21" s="42">
        <v>5.5</v>
      </c>
      <c r="I21" s="41">
        <v>881840</v>
      </c>
      <c r="J21" s="42">
        <v>1.6</v>
      </c>
      <c r="K21" s="41">
        <v>626201</v>
      </c>
      <c r="L21" s="43">
        <v>4.0999999999999996</v>
      </c>
    </row>
    <row r="22" spans="1:12" ht="25.5" x14ac:dyDescent="0.25">
      <c r="A22" s="110">
        <v>2015</v>
      </c>
      <c r="B22" s="39" t="str">
        <f>VLOOKUP(Tab_TOUS[Pays],Pays_Continent!A:B,2,FALSE)</f>
        <v>Océanie</v>
      </c>
      <c r="C22" s="39" t="str">
        <f>VLOOKUP(Tab_TOUS[[#This Row],[Ville/Nom d''aéroport]],Ville_Pays!A:B,2,FALSE)</f>
        <v>Nouvelle-Zélande</v>
      </c>
      <c r="D22" s="40" t="s">
        <v>315</v>
      </c>
      <c r="E22" s="28" t="s">
        <v>315</v>
      </c>
      <c r="F22" s="32" t="s">
        <v>582</v>
      </c>
      <c r="G22" s="41">
        <v>16396340</v>
      </c>
      <c r="H22" s="42">
        <v>8.6</v>
      </c>
      <c r="I22" s="41">
        <v>151768</v>
      </c>
      <c r="J22" s="42">
        <v>0.4</v>
      </c>
      <c r="K22" s="28" t="s">
        <v>958</v>
      </c>
      <c r="L22" s="43" t="s">
        <v>958</v>
      </c>
    </row>
    <row r="23" spans="1:12" ht="25.5" x14ac:dyDescent="0.25">
      <c r="A23" s="110">
        <v>2015</v>
      </c>
      <c r="B23" s="39" t="str">
        <f>VLOOKUP(Tab_TOUS[Pays],Pays_Continent!A:B,2,FALSE)</f>
        <v>Amérique du Nord</v>
      </c>
      <c r="C23" s="39" t="str">
        <f>VLOOKUP(Tab_TOUS[[#This Row],[Ville/Nom d''aéroport]],Ville_Pays!A:B,2,FALSE)</f>
        <v>États-Unis</v>
      </c>
      <c r="D23" s="40" t="s">
        <v>291</v>
      </c>
      <c r="E23" s="28" t="s">
        <v>291</v>
      </c>
      <c r="F23" s="32" t="s">
        <v>567</v>
      </c>
      <c r="G23" s="41">
        <v>11897959</v>
      </c>
      <c r="H23" s="42">
        <v>11</v>
      </c>
      <c r="I23" s="41">
        <v>167085</v>
      </c>
      <c r="J23" s="42">
        <v>5.5</v>
      </c>
      <c r="K23" s="41">
        <v>71434</v>
      </c>
      <c r="L23" s="43">
        <v>1.4</v>
      </c>
    </row>
    <row r="24" spans="1:12" x14ac:dyDescent="0.25">
      <c r="A24" s="110">
        <v>2015</v>
      </c>
      <c r="B24" s="39" t="str">
        <f>VLOOKUP(Tab_TOUS[Pays],Pays_Continent!A:B,2,FALSE)</f>
        <v>Asie</v>
      </c>
      <c r="C24" s="39" t="str">
        <f>VLOOKUP(Tab_TOUS[[#This Row],[Ville/Nom d''aéroport]],Ville_Pays!A:B,2,FALSE)</f>
        <v>Bahreïn</v>
      </c>
      <c r="D24" s="40" t="s">
        <v>27</v>
      </c>
      <c r="E24" s="28" t="s">
        <v>27</v>
      </c>
      <c r="F24" s="32" t="s">
        <v>419</v>
      </c>
      <c r="G24" s="41">
        <v>8586645</v>
      </c>
      <c r="H24" s="42">
        <v>6</v>
      </c>
      <c r="I24" s="41">
        <v>100625</v>
      </c>
      <c r="J24" s="42">
        <v>4.5999999999999996</v>
      </c>
      <c r="K24" s="41">
        <v>207933</v>
      </c>
      <c r="L24" s="43">
        <v>-5.2</v>
      </c>
    </row>
    <row r="25" spans="1:12" ht="25.5" x14ac:dyDescent="0.25">
      <c r="A25" s="110">
        <v>2015</v>
      </c>
      <c r="B25" s="39" t="str">
        <f>VLOOKUP(Tab_TOUS[Pays],Pays_Continent!A:B,2,FALSE)</f>
        <v>Amérique du Nord</v>
      </c>
      <c r="C25" s="39" t="str">
        <f>VLOOKUP(Tab_TOUS[[#This Row],[Ville/Nom d''aéroport]],Ville_Pays!A:B,2,FALSE)</f>
        <v>États-Unis</v>
      </c>
      <c r="D25" s="40" t="s">
        <v>274</v>
      </c>
      <c r="E25" s="28" t="s">
        <v>274</v>
      </c>
      <c r="F25" s="32" t="s">
        <v>556</v>
      </c>
      <c r="G25" s="41">
        <v>23823532</v>
      </c>
      <c r="H25" s="42">
        <v>6.8</v>
      </c>
      <c r="I25" s="41">
        <v>246454</v>
      </c>
      <c r="J25" s="42">
        <v>0.5</v>
      </c>
      <c r="K25" s="41">
        <v>116662</v>
      </c>
      <c r="L25" s="43">
        <v>10.9</v>
      </c>
    </row>
    <row r="26" spans="1:12" x14ac:dyDescent="0.25">
      <c r="A26" s="110">
        <v>2015</v>
      </c>
      <c r="B26" s="39" t="str">
        <f>VLOOKUP(Tab_TOUS[Pays],Pays_Continent!A:B,2,FALSE)</f>
        <v>Asie</v>
      </c>
      <c r="C26" s="39" t="str">
        <f>VLOOKUP(Tab_TOUS[[#This Row],[Ville/Nom d''aéroport]],Ville_Pays!A:B,2,FALSE)</f>
        <v>Thaïlande</v>
      </c>
      <c r="D26" s="40" t="s">
        <v>73</v>
      </c>
      <c r="E26" s="28" t="s">
        <v>88</v>
      </c>
      <c r="F26" s="32" t="s">
        <v>1067</v>
      </c>
      <c r="G26" s="41">
        <v>30304183</v>
      </c>
      <c r="H26" s="42">
        <v>40.6</v>
      </c>
      <c r="I26" s="41">
        <v>224074</v>
      </c>
      <c r="J26" s="42">
        <v>29.8</v>
      </c>
      <c r="K26" s="41">
        <v>45488</v>
      </c>
      <c r="L26" s="43">
        <v>8.4</v>
      </c>
    </row>
    <row r="27" spans="1:12" x14ac:dyDescent="0.25">
      <c r="A27" s="110">
        <v>2015</v>
      </c>
      <c r="B27" s="39" t="str">
        <f>VLOOKUP(Tab_TOUS[Pays],Pays_Continent!A:B,2,FALSE)</f>
        <v>Asie</v>
      </c>
      <c r="C27" s="39" t="str">
        <f>VLOOKUP(Tab_TOUS[[#This Row],[Ville/Nom d''aéroport]],Ville_Pays!A:B,2,FALSE)</f>
        <v>Thaïlande</v>
      </c>
      <c r="D27" s="40" t="s">
        <v>73</v>
      </c>
      <c r="E27" s="28" t="s">
        <v>73</v>
      </c>
      <c r="F27" s="32" t="s">
        <v>1003</v>
      </c>
      <c r="G27" s="41">
        <v>52384217</v>
      </c>
      <c r="H27" s="42">
        <v>12.8</v>
      </c>
      <c r="I27" s="41">
        <v>310870</v>
      </c>
      <c r="J27" s="42">
        <v>7.4</v>
      </c>
      <c r="K27" s="41">
        <v>1289197</v>
      </c>
      <c r="L27" s="43">
        <v>0.5</v>
      </c>
    </row>
    <row r="28" spans="1:12" x14ac:dyDescent="0.25">
      <c r="A28" s="110">
        <v>2015</v>
      </c>
      <c r="B28" s="39" t="str">
        <f>VLOOKUP(Tab_TOUS[Pays],Pays_Continent!A:B,2,FALSE)</f>
        <v>Europe</v>
      </c>
      <c r="C28" s="39" t="str">
        <f>VLOOKUP(Tab_TOUS[[#This Row],[Ville/Nom d''aéroport]],Ville_Pays!A:B,2,FALSE)</f>
        <v>Espagne</v>
      </c>
      <c r="D28" s="40" t="s">
        <v>134</v>
      </c>
      <c r="E28" s="28" t="s">
        <v>134</v>
      </c>
      <c r="F28" s="32" t="s">
        <v>473</v>
      </c>
      <c r="G28" s="41">
        <v>39690717</v>
      </c>
      <c r="H28" s="42">
        <v>5.7</v>
      </c>
      <c r="I28" s="41">
        <v>288878</v>
      </c>
      <c r="J28" s="42">
        <v>1.8</v>
      </c>
      <c r="K28" s="41">
        <v>118172</v>
      </c>
      <c r="L28" s="43">
        <v>14.2</v>
      </c>
    </row>
    <row r="29" spans="1:12" ht="25.5" x14ac:dyDescent="0.25">
      <c r="A29" s="110">
        <v>2015</v>
      </c>
      <c r="B29" s="39" t="str">
        <f>VLOOKUP(Tab_TOUS[Pays],Pays_Continent!A:B,2,FALSE)</f>
        <v>Amérique du Sud</v>
      </c>
      <c r="C29" s="39" t="str">
        <f>VLOOKUP(Tab_TOUS[[#This Row],[Ville/Nom d''aéroport]],Ville_Pays!A:B,2,FALSE)</f>
        <v>Colombie</v>
      </c>
      <c r="D29" s="40" t="s">
        <v>238</v>
      </c>
      <c r="E29" s="28" t="s">
        <v>238</v>
      </c>
      <c r="F29" s="32" t="s">
        <v>889</v>
      </c>
      <c r="G29" s="41">
        <v>2756389</v>
      </c>
      <c r="H29" s="42">
        <v>15.2</v>
      </c>
      <c r="I29" s="41">
        <v>52897</v>
      </c>
      <c r="J29" s="42">
        <v>2.8</v>
      </c>
      <c r="K29" s="41">
        <v>32682</v>
      </c>
      <c r="L29" s="43">
        <v>1.8</v>
      </c>
    </row>
    <row r="30" spans="1:12" x14ac:dyDescent="0.25">
      <c r="A30" s="110">
        <v>2015</v>
      </c>
      <c r="B30" s="39" t="str">
        <f>VLOOKUP(Tab_TOUS[Pays],Pays_Continent!A:B,2,FALSE)</f>
        <v>Asie</v>
      </c>
      <c r="C30" s="39" t="str">
        <f>VLOOKUP(Tab_TOUS[[#This Row],[Ville/Nom d''aéroport]],Ville_Pays!A:B,2,FALSE)</f>
        <v>Chine</v>
      </c>
      <c r="D30" s="40" t="s">
        <v>64</v>
      </c>
      <c r="E30" s="28" t="s">
        <v>65</v>
      </c>
      <c r="F30" s="32" t="s">
        <v>970</v>
      </c>
      <c r="G30" s="41">
        <v>89939049</v>
      </c>
      <c r="H30" s="42">
        <v>4.4000000000000004</v>
      </c>
      <c r="I30" s="41">
        <v>590199</v>
      </c>
      <c r="J30" s="42">
        <v>1.4</v>
      </c>
      <c r="K30" s="41">
        <v>1889439</v>
      </c>
      <c r="L30" s="43">
        <v>2.2000000000000002</v>
      </c>
    </row>
    <row r="31" spans="1:12" x14ac:dyDescent="0.25">
      <c r="A31" s="110">
        <v>2015</v>
      </c>
      <c r="B31" s="39" t="str">
        <f>VLOOKUP(Tab_TOUS[Pays],Pays_Continent!A:B,2,FALSE)</f>
        <v>Asie</v>
      </c>
      <c r="C31" s="39" t="str">
        <f>VLOOKUP(Tab_TOUS[[#This Row],[Ville/Nom d''aéroport]],Ville_Pays!A:B,2,FALSE)</f>
        <v>Liban</v>
      </c>
      <c r="D31" s="40" t="s">
        <v>32</v>
      </c>
      <c r="E31" s="28" t="s">
        <v>32</v>
      </c>
      <c r="F31" s="32" t="s">
        <v>428</v>
      </c>
      <c r="G31" s="41">
        <v>7241782</v>
      </c>
      <c r="H31" s="42">
        <v>10.3</v>
      </c>
      <c r="I31" s="41">
        <v>68885</v>
      </c>
      <c r="J31" s="42">
        <v>6.7</v>
      </c>
      <c r="K31" s="41">
        <v>95748</v>
      </c>
      <c r="L31" s="43">
        <v>3</v>
      </c>
    </row>
    <row r="32" spans="1:12" ht="25.5" x14ac:dyDescent="0.25">
      <c r="A32" s="110">
        <v>2015</v>
      </c>
      <c r="B32" s="39" t="str">
        <f>VLOOKUP(Tab_TOUS[Pays],Pays_Continent!A:B,2,FALSE)</f>
        <v>Amérique du Sud</v>
      </c>
      <c r="C32" s="39" t="str">
        <f>VLOOKUP(Tab_TOUS[[#This Row],[Ville/Nom d''aéroport]],Ville_Pays!A:B,2,FALSE)</f>
        <v>Brésil</v>
      </c>
      <c r="D32" s="40" t="s">
        <v>220</v>
      </c>
      <c r="E32" s="28" t="s">
        <v>221</v>
      </c>
      <c r="F32" s="32" t="s">
        <v>521</v>
      </c>
      <c r="G32" s="41">
        <v>4015649</v>
      </c>
      <c r="H32" s="42">
        <v>3.3</v>
      </c>
      <c r="I32" s="41">
        <v>51639</v>
      </c>
      <c r="J32" s="42">
        <v>-6.5</v>
      </c>
      <c r="K32" s="41">
        <v>22566</v>
      </c>
      <c r="L32" s="43" t="s">
        <v>958</v>
      </c>
    </row>
    <row r="33" spans="1:12" ht="25.5" x14ac:dyDescent="0.25">
      <c r="A33" s="110">
        <v>2015</v>
      </c>
      <c r="B33" s="39" t="str">
        <f>VLOOKUP(Tab_TOUS[Pays],Pays_Continent!A:B,2,FALSE)</f>
        <v>Amérique du Sud</v>
      </c>
      <c r="C33" s="39" t="str">
        <f>VLOOKUP(Tab_TOUS[[#This Row],[Ville/Nom d''aéroport]],Ville_Pays!A:B,2,FALSE)</f>
        <v>Brésil</v>
      </c>
      <c r="D33" s="40" t="s">
        <v>197</v>
      </c>
      <c r="E33" s="28" t="s">
        <v>198</v>
      </c>
      <c r="F33" s="32" t="s">
        <v>1092</v>
      </c>
      <c r="G33" s="41">
        <v>11535114</v>
      </c>
      <c r="H33" s="42">
        <v>6.9</v>
      </c>
      <c r="I33" s="41">
        <v>113471</v>
      </c>
      <c r="J33" s="42">
        <v>8.8000000000000007</v>
      </c>
      <c r="K33" s="41">
        <v>35543</v>
      </c>
      <c r="L33" s="43" t="s">
        <v>958</v>
      </c>
    </row>
    <row r="34" spans="1:12" x14ac:dyDescent="0.25">
      <c r="A34" s="110">
        <v>2015</v>
      </c>
      <c r="B34" s="39" t="str">
        <f>VLOOKUP(Tab_TOUS[Pays],Pays_Continent!A:B,2,FALSE)</f>
        <v>Europe</v>
      </c>
      <c r="C34" s="39" t="str">
        <f>VLOOKUP(Tab_TOUS[[#This Row],[Ville/Nom d''aéroport]],Ville_Pays!A:B,2,FALSE)</f>
        <v>Italie</v>
      </c>
      <c r="D34" s="40" t="s">
        <v>159</v>
      </c>
      <c r="E34" s="28" t="s">
        <v>181</v>
      </c>
      <c r="F34" s="32" t="s">
        <v>1079</v>
      </c>
      <c r="G34" s="41">
        <v>10402430</v>
      </c>
      <c r="H34" s="42">
        <v>18.600000000000001</v>
      </c>
      <c r="I34" s="41">
        <v>76078</v>
      </c>
      <c r="J34" s="42">
        <v>12.4</v>
      </c>
      <c r="K34" s="41">
        <v>120935</v>
      </c>
      <c r="L34" s="43">
        <v>-1.3</v>
      </c>
    </row>
    <row r="35" spans="1:12" x14ac:dyDescent="0.25">
      <c r="A35" s="110">
        <v>2015</v>
      </c>
      <c r="B35" s="39" t="str">
        <f>VLOOKUP(Tab_TOUS[Pays],Pays_Continent!A:B,2,FALSE)</f>
        <v>Europe</v>
      </c>
      <c r="C35" s="39" t="str">
        <f>VLOOKUP(Tab_TOUS[[#This Row],[Ville/Nom d''aéroport]],Ville_Pays!A:B,2,FALSE)</f>
        <v>Allemagne</v>
      </c>
      <c r="D35" s="40" t="s">
        <v>156</v>
      </c>
      <c r="E35" s="28" t="s">
        <v>157</v>
      </c>
      <c r="F35" s="32" t="s">
        <v>994</v>
      </c>
      <c r="G35" s="41">
        <v>21005196</v>
      </c>
      <c r="H35" s="42">
        <v>1.5</v>
      </c>
      <c r="I35" s="41">
        <v>184457</v>
      </c>
      <c r="J35" s="42">
        <v>1.2</v>
      </c>
      <c r="K35" s="41">
        <v>39630</v>
      </c>
      <c r="L35" s="43">
        <v>-3.1</v>
      </c>
    </row>
    <row r="36" spans="1:12" ht="25.5" x14ac:dyDescent="0.25">
      <c r="A36" s="110">
        <v>2015</v>
      </c>
      <c r="B36" s="39" t="str">
        <f>VLOOKUP(Tab_TOUS[Pays],Pays_Continent!A:B,2,FALSE)</f>
        <v>Europe</v>
      </c>
      <c r="C36" s="39" t="str">
        <f>VLOOKUP(Tab_TOUS[[#This Row],[Ville/Nom d''aéroport]],Ville_Pays!A:B,2,FALSE)</f>
        <v>Royaume-Uni</v>
      </c>
      <c r="D36" s="40" t="s">
        <v>184</v>
      </c>
      <c r="E36" s="28" t="s">
        <v>184</v>
      </c>
      <c r="F36" s="32" t="s">
        <v>495</v>
      </c>
      <c r="G36" s="41">
        <v>10187122</v>
      </c>
      <c r="H36" s="42">
        <v>5</v>
      </c>
      <c r="I36" s="41">
        <v>97803</v>
      </c>
      <c r="J36" s="42">
        <v>1.1000000000000001</v>
      </c>
      <c r="K36" s="41">
        <v>7277</v>
      </c>
      <c r="L36" s="43" t="s">
        <v>958</v>
      </c>
    </row>
    <row r="37" spans="1:12" ht="25.5" x14ac:dyDescent="0.25">
      <c r="A37" s="110">
        <v>2015</v>
      </c>
      <c r="B37" s="39" t="str">
        <f>VLOOKUP(Tab_TOUS[Pays],Pays_Continent!A:B,2,FALSE)</f>
        <v>Amérique du Sud</v>
      </c>
      <c r="C37" s="39" t="str">
        <f>VLOOKUP(Tab_TOUS[[#This Row],[Ville/Nom d''aéroport]],Ville_Pays!A:B,2,FALSE)</f>
        <v>Colombie</v>
      </c>
      <c r="D37" s="40" t="s">
        <v>188</v>
      </c>
      <c r="E37" s="28" t="s">
        <v>188</v>
      </c>
      <c r="F37" s="32" t="s">
        <v>499</v>
      </c>
      <c r="G37" s="41">
        <v>29956551</v>
      </c>
      <c r="H37" s="42">
        <v>9.1999999999999993</v>
      </c>
      <c r="I37" s="41">
        <v>343409</v>
      </c>
      <c r="J37" s="42">
        <v>1.9</v>
      </c>
      <c r="K37" s="41">
        <v>670222</v>
      </c>
      <c r="L37" s="43">
        <v>5.3</v>
      </c>
    </row>
    <row r="38" spans="1:12" x14ac:dyDescent="0.25">
      <c r="A38" s="110">
        <v>2015</v>
      </c>
      <c r="B38" s="39" t="str">
        <f>VLOOKUP(Tab_TOUS[Pays],Pays_Continent!A:B,2,FALSE)</f>
        <v>Afrique</v>
      </c>
      <c r="C38" s="39" t="str">
        <f>VLOOKUP(Tab_TOUS[[#This Row],[Ville/Nom d''aéroport]],Ville_Pays!A:B,2,FALSE)</f>
        <v>Egypte</v>
      </c>
      <c r="D38" s="40" t="s">
        <v>47</v>
      </c>
      <c r="E38" s="28" t="s">
        <v>47</v>
      </c>
      <c r="F38" s="32" t="s">
        <v>448</v>
      </c>
      <c r="G38" s="41">
        <v>2796513</v>
      </c>
      <c r="H38" s="42">
        <v>11.8</v>
      </c>
      <c r="I38" s="41">
        <v>29899</v>
      </c>
      <c r="J38" s="42">
        <v>12.1</v>
      </c>
      <c r="K38" s="41">
        <v>7462</v>
      </c>
      <c r="L38" s="43">
        <v>13.3</v>
      </c>
    </row>
    <row r="39" spans="1:12" ht="25.5" x14ac:dyDescent="0.25">
      <c r="A39" s="110">
        <v>2015</v>
      </c>
      <c r="B39" s="39" t="str">
        <f>VLOOKUP(Tab_TOUS[Pays],Pays_Continent!A:B,2,FALSE)</f>
        <v>Amérique du Nord</v>
      </c>
      <c r="C39" s="39" t="str">
        <f>VLOOKUP(Tab_TOUS[[#This Row],[Ville/Nom d''aéroport]],Ville_Pays!A:B,2,FALSE)</f>
        <v>États-Unis</v>
      </c>
      <c r="D39" s="40" t="s">
        <v>268</v>
      </c>
      <c r="E39" s="28" t="s">
        <v>268</v>
      </c>
      <c r="F39" s="32" t="s">
        <v>553</v>
      </c>
      <c r="G39" s="41">
        <v>33449580</v>
      </c>
      <c r="H39" s="42">
        <v>5.7</v>
      </c>
      <c r="I39" s="41">
        <v>372930</v>
      </c>
      <c r="J39" s="42">
        <v>2.5</v>
      </c>
      <c r="K39" s="41">
        <v>274861</v>
      </c>
      <c r="L39" s="43">
        <v>-0.2</v>
      </c>
    </row>
    <row r="40" spans="1:12" ht="25.5" x14ac:dyDescent="0.25">
      <c r="A40" s="110">
        <v>2015</v>
      </c>
      <c r="B40" s="39" t="str">
        <f>VLOOKUP(Tab_TOUS[Pays],Pays_Continent!A:B,2,FALSE)</f>
        <v>Amérique du Sud</v>
      </c>
      <c r="C40" s="39" t="str">
        <f>VLOOKUP(Tab_TOUS[[#This Row],[Ville/Nom d''aéroport]],Ville_Pays!A:B,2,FALSE)</f>
        <v>Brésil</v>
      </c>
      <c r="D40" s="40" t="s">
        <v>190</v>
      </c>
      <c r="E40" s="28" t="s">
        <v>190</v>
      </c>
      <c r="F40" s="32" t="s">
        <v>501</v>
      </c>
      <c r="G40" s="41">
        <v>19503501</v>
      </c>
      <c r="H40" s="42">
        <v>7.5</v>
      </c>
      <c r="I40" s="41">
        <v>186407</v>
      </c>
      <c r="J40" s="42">
        <v>1.4</v>
      </c>
      <c r="K40" s="41">
        <v>39352</v>
      </c>
      <c r="L40" s="43">
        <v>-3.1</v>
      </c>
    </row>
    <row r="41" spans="1:12" x14ac:dyDescent="0.25">
      <c r="A41" s="110">
        <v>2015</v>
      </c>
      <c r="B41" s="39" t="str">
        <f>VLOOKUP(Tab_TOUS[Pays],Pays_Continent!A:B,2,FALSE)</f>
        <v>Océanie</v>
      </c>
      <c r="C41" s="39" t="str">
        <f>VLOOKUP(Tab_TOUS[[#This Row],[Ville/Nom d''aéroport]],Ville_Pays!A:B,2,FALSE)</f>
        <v>Australie</v>
      </c>
      <c r="D41" s="40" t="s">
        <v>312</v>
      </c>
      <c r="E41" s="28" t="s">
        <v>312</v>
      </c>
      <c r="F41" s="32" t="s">
        <v>581</v>
      </c>
      <c r="G41" s="41">
        <v>22025351</v>
      </c>
      <c r="H41" s="42">
        <v>0.4</v>
      </c>
      <c r="I41" s="41">
        <v>194439</v>
      </c>
      <c r="J41" s="42">
        <v>-0.9</v>
      </c>
      <c r="K41" s="28" t="s">
        <v>958</v>
      </c>
      <c r="L41" s="43" t="s">
        <v>958</v>
      </c>
    </row>
    <row r="42" spans="1:12" x14ac:dyDescent="0.25">
      <c r="A42" s="110">
        <v>2015</v>
      </c>
      <c r="B42" s="39" t="str">
        <f>VLOOKUP(Tab_TOUS[Pays],Pays_Continent!A:B,2,FALSE)</f>
        <v>Europe</v>
      </c>
      <c r="C42" s="39" t="str">
        <f>VLOOKUP(Tab_TOUS[[#This Row],[Ville/Nom d''aéroport]],Ville_Pays!A:B,2,FALSE)</f>
        <v>Belgique</v>
      </c>
      <c r="D42" s="40" t="s">
        <v>148</v>
      </c>
      <c r="E42" s="28" t="s">
        <v>149</v>
      </c>
      <c r="F42" s="32" t="s">
        <v>481</v>
      </c>
      <c r="G42" s="41">
        <v>23215661</v>
      </c>
      <c r="H42" s="42">
        <v>7</v>
      </c>
      <c r="I42" s="41">
        <v>239349</v>
      </c>
      <c r="J42" s="42">
        <v>3.4</v>
      </c>
      <c r="K42" s="41">
        <v>489303</v>
      </c>
      <c r="L42" s="43">
        <v>7.8</v>
      </c>
    </row>
    <row r="43" spans="1:12" x14ac:dyDescent="0.25">
      <c r="A43" s="110">
        <v>2015</v>
      </c>
      <c r="B43" s="39" t="str">
        <f>VLOOKUP(Tab_TOUS[Pays],Pays_Continent!A:B,2,FALSE)</f>
        <v>Europe</v>
      </c>
      <c r="C43" s="39" t="str">
        <f>VLOOKUP(Tab_TOUS[[#This Row],[Ville/Nom d''aéroport]],Ville_Pays!A:B,2,FALSE)</f>
        <v>Hongrie</v>
      </c>
      <c r="D43" s="40" t="s">
        <v>183</v>
      </c>
      <c r="E43" s="28" t="s">
        <v>183</v>
      </c>
      <c r="F43" s="32" t="s">
        <v>626</v>
      </c>
      <c r="G43" s="41">
        <v>10289180</v>
      </c>
      <c r="H43" s="42">
        <v>12.5</v>
      </c>
      <c r="I43" s="41">
        <v>92294</v>
      </c>
      <c r="J43" s="42">
        <v>6.5</v>
      </c>
      <c r="K43" s="41">
        <v>91421</v>
      </c>
      <c r="L43" s="43">
        <v>1.6</v>
      </c>
    </row>
    <row r="44" spans="1:12" ht="25.5" x14ac:dyDescent="0.25">
      <c r="A44" s="110">
        <v>2015</v>
      </c>
      <c r="B44" s="39" t="str">
        <f>VLOOKUP(Tab_TOUS[Pays],Pays_Continent!A:B,2,FALSE)</f>
        <v>Amérique du Sud</v>
      </c>
      <c r="C44" s="39" t="str">
        <f>VLOOKUP(Tab_TOUS[[#This Row],[Ville/Nom d''aéroport]],Ville_Pays!A:B,2,FALSE)</f>
        <v>Argentine</v>
      </c>
      <c r="D44" s="40" t="s">
        <v>199</v>
      </c>
      <c r="E44" s="28" t="s">
        <v>205</v>
      </c>
      <c r="F44" s="32" t="s">
        <v>507</v>
      </c>
      <c r="G44" s="41">
        <v>9127908</v>
      </c>
      <c r="H44" s="42">
        <v>6.1</v>
      </c>
      <c r="I44" s="41">
        <v>66834</v>
      </c>
      <c r="J44" s="42">
        <v>0.8</v>
      </c>
      <c r="K44" s="41">
        <v>185258</v>
      </c>
      <c r="L44" s="43">
        <v>-4.7</v>
      </c>
    </row>
    <row r="45" spans="1:12" ht="25.5" x14ac:dyDescent="0.25">
      <c r="A45" s="110">
        <v>2015</v>
      </c>
      <c r="B45" s="39" t="str">
        <f>VLOOKUP(Tab_TOUS[Pays],Pays_Continent!A:B,2,FALSE)</f>
        <v>Amérique du Sud</v>
      </c>
      <c r="C45" s="39" t="str">
        <f>VLOOKUP(Tab_TOUS[[#This Row],[Ville/Nom d''aéroport]],Ville_Pays!A:B,2,FALSE)</f>
        <v>Argentine</v>
      </c>
      <c r="D45" s="40" t="s">
        <v>199</v>
      </c>
      <c r="E45" s="28" t="s">
        <v>200</v>
      </c>
      <c r="F45" s="32" t="s">
        <v>1047</v>
      </c>
      <c r="G45" s="41">
        <v>10825986</v>
      </c>
      <c r="H45" s="42">
        <v>5.6</v>
      </c>
      <c r="I45" s="41">
        <v>120492</v>
      </c>
      <c r="J45" s="42">
        <v>3.7</v>
      </c>
      <c r="K45" s="41">
        <v>2044</v>
      </c>
      <c r="L45" s="43" t="s">
        <v>958</v>
      </c>
    </row>
    <row r="46" spans="1:12" x14ac:dyDescent="0.25">
      <c r="A46" s="110">
        <v>2015</v>
      </c>
      <c r="B46" s="39" t="str">
        <f>VLOOKUP(Tab_TOUS[Pays],Pays_Continent!A:B,2,FALSE)</f>
        <v>Océanie</v>
      </c>
      <c r="C46" s="39" t="str">
        <f>VLOOKUP(Tab_TOUS[[#This Row],[Ville/Nom d''aéroport]],Ville_Pays!A:B,2,FALSE)</f>
        <v>Australie</v>
      </c>
      <c r="D46" s="40" t="s">
        <v>324</v>
      </c>
      <c r="E46" s="28" t="s">
        <v>324</v>
      </c>
      <c r="F46" s="32" t="s">
        <v>588</v>
      </c>
      <c r="G46" s="41">
        <v>4520732</v>
      </c>
      <c r="H46" s="42">
        <v>4.7</v>
      </c>
      <c r="I46" s="41">
        <v>46096</v>
      </c>
      <c r="J46" s="42">
        <v>4.5</v>
      </c>
      <c r="K46" s="42" t="s">
        <v>958</v>
      </c>
      <c r="L46" s="43" t="s">
        <v>958</v>
      </c>
    </row>
    <row r="47" spans="1:12" x14ac:dyDescent="0.25">
      <c r="A47" s="110">
        <v>2015</v>
      </c>
      <c r="B47" s="39" t="str">
        <f>VLOOKUP(Tab_TOUS[Pays],Pays_Continent!A:B,2,FALSE)</f>
        <v>Afrique</v>
      </c>
      <c r="C47" s="39" t="str">
        <f>VLOOKUP(Tab_TOUS[[#This Row],[Ville/Nom d''aéroport]],Ville_Pays!A:B,2,FALSE)</f>
        <v>Egypte</v>
      </c>
      <c r="D47" s="40" t="s">
        <v>21</v>
      </c>
      <c r="E47" s="28" t="s">
        <v>21</v>
      </c>
      <c r="F47" s="32" t="s">
        <v>415</v>
      </c>
      <c r="G47" s="41">
        <v>15665084</v>
      </c>
      <c r="H47" s="42">
        <v>6.7</v>
      </c>
      <c r="I47" s="41">
        <v>148977</v>
      </c>
      <c r="J47" s="42">
        <v>4.5</v>
      </c>
      <c r="K47" s="41">
        <v>309202</v>
      </c>
      <c r="L47" s="43">
        <v>5.3</v>
      </c>
    </row>
    <row r="48" spans="1:12" ht="25.5" x14ac:dyDescent="0.25">
      <c r="A48" s="110">
        <v>2015</v>
      </c>
      <c r="B48" s="39" t="str">
        <f>VLOOKUP(Tab_TOUS[Pays],Pays_Continent!A:B,2,FALSE)</f>
        <v>Amérique du Nord</v>
      </c>
      <c r="C48" s="39" t="str">
        <f>VLOOKUP(Tab_TOUS[[#This Row],[Ville/Nom d''aéroport]],Ville_Pays!A:B,2,FALSE)</f>
        <v>Canada</v>
      </c>
      <c r="D48" s="40" t="s">
        <v>287</v>
      </c>
      <c r="E48" s="28" t="s">
        <v>287</v>
      </c>
      <c r="F48" s="32" t="s">
        <v>564</v>
      </c>
      <c r="G48" s="41">
        <v>15460161</v>
      </c>
      <c r="H48" s="42">
        <v>1.3</v>
      </c>
      <c r="I48" s="41">
        <v>238608</v>
      </c>
      <c r="J48" s="42">
        <v>-0.6</v>
      </c>
      <c r="K48" s="28" t="s">
        <v>958</v>
      </c>
      <c r="L48" s="43" t="s">
        <v>958</v>
      </c>
    </row>
    <row r="49" spans="1:12" ht="25.5" x14ac:dyDescent="0.25">
      <c r="A49" s="110">
        <v>2015</v>
      </c>
      <c r="B49" s="39" t="str">
        <f>VLOOKUP(Tab_TOUS[Pays],Pays_Continent!A:B,2,FALSE)</f>
        <v>Amérique du Sud</v>
      </c>
      <c r="C49" s="39" t="str">
        <f>VLOOKUP(Tab_TOUS[[#This Row],[Ville/Nom d''aéroport]],Ville_Pays!A:B,2,FALSE)</f>
        <v>Colombie</v>
      </c>
      <c r="D49" s="40" t="s">
        <v>218</v>
      </c>
      <c r="E49" s="28" t="s">
        <v>218</v>
      </c>
      <c r="F49" s="32" t="s">
        <v>523</v>
      </c>
      <c r="G49" s="41">
        <v>5122389</v>
      </c>
      <c r="H49" s="42">
        <v>9</v>
      </c>
      <c r="I49" s="41">
        <v>81420</v>
      </c>
      <c r="J49" s="42">
        <v>11.5</v>
      </c>
      <c r="K49" s="41">
        <v>42363</v>
      </c>
      <c r="L49" s="43">
        <v>15.5</v>
      </c>
    </row>
    <row r="50" spans="1:12" x14ac:dyDescent="0.25">
      <c r="A50" s="110">
        <v>2015</v>
      </c>
      <c r="B50" s="39" t="str">
        <f>VLOOKUP(Tab_TOUS[Pays],Pays_Continent!A:B,2,FALSE)</f>
        <v>Océanie</v>
      </c>
      <c r="C50" s="39" t="str">
        <f>VLOOKUP(Tab_TOUS[[#This Row],[Ville/Nom d''aéroport]],Ville_Pays!A:B,2,FALSE)</f>
        <v>Australie</v>
      </c>
      <c r="D50" s="40" t="s">
        <v>332</v>
      </c>
      <c r="E50" s="28" t="s">
        <v>332</v>
      </c>
      <c r="F50" s="32" t="s">
        <v>590</v>
      </c>
      <c r="G50" s="41">
        <v>2801996</v>
      </c>
      <c r="H50" s="42" t="s">
        <v>958</v>
      </c>
      <c r="I50" s="42" t="s">
        <v>958</v>
      </c>
      <c r="J50" s="42" t="s">
        <v>958</v>
      </c>
      <c r="K50" s="42" t="s">
        <v>958</v>
      </c>
      <c r="L50" s="43" t="s">
        <v>958</v>
      </c>
    </row>
    <row r="51" spans="1:12" ht="25.5" x14ac:dyDescent="0.25">
      <c r="A51" s="110">
        <v>2015</v>
      </c>
      <c r="B51" s="39" t="str">
        <f>VLOOKUP(Tab_TOUS[Pays],Pays_Continent!A:B,2,FALSE)</f>
        <v>Amérique du Nord</v>
      </c>
      <c r="C51" s="39" t="str">
        <f>VLOOKUP(Tab_TOUS[[#This Row],[Ville/Nom d''aéroport]],Ville_Pays!A:B,2,FALSE)</f>
        <v>Mexique</v>
      </c>
      <c r="D51" s="40" t="s">
        <v>189</v>
      </c>
      <c r="E51" s="28" t="s">
        <v>189</v>
      </c>
      <c r="F51" s="32" t="s">
        <v>502</v>
      </c>
      <c r="G51" s="41">
        <v>19699181</v>
      </c>
      <c r="H51" s="42">
        <v>12.3</v>
      </c>
      <c r="I51" s="41">
        <v>161381</v>
      </c>
      <c r="J51" s="42">
        <v>10.4</v>
      </c>
      <c r="K51" s="41">
        <v>24726</v>
      </c>
      <c r="L51" s="43">
        <v>9</v>
      </c>
    </row>
    <row r="52" spans="1:12" ht="25.5" x14ac:dyDescent="0.25">
      <c r="A52" s="110">
        <v>2015</v>
      </c>
      <c r="B52" s="39" t="str">
        <f>VLOOKUP(Tab_TOUS[Pays],Pays_Continent!A:B,2,FALSE)</f>
        <v>Afrique</v>
      </c>
      <c r="C52" s="39" t="str">
        <f>VLOOKUP(Tab_TOUS[[#This Row],[Ville/Nom d''aéroport]],Ville_Pays!A:B,2,FALSE)</f>
        <v>Afrique du Sud</v>
      </c>
      <c r="D52" s="40" t="s">
        <v>25</v>
      </c>
      <c r="E52" s="28" t="s">
        <v>25</v>
      </c>
      <c r="F52" s="32" t="s">
        <v>418</v>
      </c>
      <c r="G52" s="41">
        <v>9407375</v>
      </c>
      <c r="H52" s="42">
        <v>8.9</v>
      </c>
      <c r="I52" s="41">
        <v>98525</v>
      </c>
      <c r="J52" s="42">
        <v>9.3000000000000007</v>
      </c>
      <c r="K52" s="28"/>
      <c r="L52" s="43"/>
    </row>
    <row r="53" spans="1:12" ht="25.5" x14ac:dyDescent="0.25">
      <c r="A53" s="110">
        <v>2015</v>
      </c>
      <c r="B53" s="39" t="str">
        <f>VLOOKUP(Tab_TOUS[Pays],Pays_Continent!A:B,2,FALSE)</f>
        <v>Amérique du Sud</v>
      </c>
      <c r="C53" s="39" t="str">
        <f>VLOOKUP(Tab_TOUS[[#This Row],[Ville/Nom d''aéroport]],Ville_Pays!A:B,2,FALSE)</f>
        <v>Vénézuela</v>
      </c>
      <c r="D53" s="40" t="s">
        <v>192</v>
      </c>
      <c r="E53" s="28" t="s">
        <v>192</v>
      </c>
      <c r="F53" s="32" t="s">
        <v>629</v>
      </c>
      <c r="G53" s="41">
        <v>17822225</v>
      </c>
      <c r="H53" s="42"/>
      <c r="I53" s="28" t="s">
        <v>958</v>
      </c>
      <c r="J53" s="42" t="s">
        <v>958</v>
      </c>
      <c r="K53" s="28" t="s">
        <v>958</v>
      </c>
      <c r="L53" s="43" t="s">
        <v>958</v>
      </c>
    </row>
    <row r="54" spans="1:12" ht="25.5" x14ac:dyDescent="0.25">
      <c r="A54" s="110">
        <v>2015</v>
      </c>
      <c r="B54" s="39" t="str">
        <f>VLOOKUP(Tab_TOUS[Pays],Pays_Continent!A:B,2,FALSE)</f>
        <v>Amérique du Sud</v>
      </c>
      <c r="C54" s="39" t="str">
        <f>VLOOKUP(Tab_TOUS[[#This Row],[Ville/Nom d''aéroport]],Ville_Pays!A:B,2,FALSE)</f>
        <v>Colombie</v>
      </c>
      <c r="D54" s="40" t="s">
        <v>222</v>
      </c>
      <c r="E54" s="28" t="s">
        <v>222</v>
      </c>
      <c r="F54" s="32" t="s">
        <v>533</v>
      </c>
      <c r="G54" s="41">
        <v>3898628</v>
      </c>
      <c r="H54" s="42">
        <v>15.1</v>
      </c>
      <c r="I54" s="41">
        <v>44700</v>
      </c>
      <c r="J54" s="42">
        <v>8.8000000000000007</v>
      </c>
      <c r="K54" s="41">
        <v>10782</v>
      </c>
      <c r="L54" s="43">
        <v>7.7</v>
      </c>
    </row>
    <row r="55" spans="1:12" x14ac:dyDescent="0.25">
      <c r="A55" s="110">
        <v>2015</v>
      </c>
      <c r="B55" s="39" t="str">
        <f>VLOOKUP(Tab_TOUS[Pays],Pays_Continent!A:B,2,FALSE)</f>
        <v>Afrique</v>
      </c>
      <c r="C55" s="39" t="str">
        <f>VLOOKUP(Tab_TOUS[[#This Row],[Ville/Nom d''aéroport]],Ville_Pays!A:B,2,FALSE)</f>
        <v>Maroc</v>
      </c>
      <c r="D55" s="40" t="s">
        <v>376</v>
      </c>
      <c r="E55" s="28" t="s">
        <v>29</v>
      </c>
      <c r="F55" s="32" t="s">
        <v>1093</v>
      </c>
      <c r="G55" s="41">
        <v>8183256</v>
      </c>
      <c r="H55" s="42">
        <v>2.6</v>
      </c>
      <c r="I55" s="41">
        <v>82180</v>
      </c>
      <c r="J55" s="42">
        <v>4</v>
      </c>
      <c r="K55" s="41">
        <v>60603</v>
      </c>
      <c r="L55" s="43">
        <v>19.600000000000001</v>
      </c>
    </row>
    <row r="56" spans="1:12" x14ac:dyDescent="0.25">
      <c r="A56" s="110">
        <v>2015</v>
      </c>
      <c r="B56" s="39" t="str">
        <f>VLOOKUP(Tab_TOUS[Pays],Pays_Continent!A:B,2,FALSE)</f>
        <v>Asie</v>
      </c>
      <c r="C56" s="39" t="str">
        <f>VLOOKUP(Tab_TOUS[[#This Row],[Ville/Nom d''aéroport]],Ville_Pays!A:B,2,FALSE)</f>
        <v>Chine</v>
      </c>
      <c r="D56" s="40" t="s">
        <v>101</v>
      </c>
      <c r="E56" s="28" t="s">
        <v>101</v>
      </c>
      <c r="F56" s="32" t="s">
        <v>461</v>
      </c>
      <c r="G56" s="41">
        <v>18715278</v>
      </c>
      <c r="H56" s="42">
        <v>3.9</v>
      </c>
      <c r="I56" s="41">
        <v>153367</v>
      </c>
      <c r="J56" s="42">
        <v>0.7</v>
      </c>
      <c r="K56" s="41">
        <v>122022</v>
      </c>
      <c r="L56" s="43">
        <v>-2.4</v>
      </c>
    </row>
    <row r="57" spans="1:12" ht="25.5" x14ac:dyDescent="0.25">
      <c r="A57" s="110">
        <v>2015</v>
      </c>
      <c r="B57" s="39" t="str">
        <f>VLOOKUP(Tab_TOUS[Pays],Pays_Continent!A:B,2,FALSE)</f>
        <v>Amérique du Nord</v>
      </c>
      <c r="C57" s="39" t="str">
        <f>VLOOKUP(Tab_TOUS[[#This Row],[Ville/Nom d''aéroport]],Ville_Pays!A:B,2,FALSE)</f>
        <v>États-Unis</v>
      </c>
      <c r="D57" s="40" t="s">
        <v>255</v>
      </c>
      <c r="E57" s="28" t="s">
        <v>255</v>
      </c>
      <c r="F57" s="32" t="s">
        <v>546</v>
      </c>
      <c r="G57" s="41">
        <v>44876627</v>
      </c>
      <c r="H57" s="42">
        <v>1.3</v>
      </c>
      <c r="I57" s="41">
        <v>540944</v>
      </c>
      <c r="J57" s="42">
        <v>-0.8</v>
      </c>
      <c r="K57" s="41">
        <v>134024</v>
      </c>
      <c r="L57" s="43">
        <v>26.6</v>
      </c>
    </row>
    <row r="58" spans="1:12" x14ac:dyDescent="0.25">
      <c r="A58" s="110">
        <v>2015</v>
      </c>
      <c r="B58" s="39" t="str">
        <f>VLOOKUP(Tab_TOUS[Pays],Pays_Continent!A:B,2,FALSE)</f>
        <v>Asie</v>
      </c>
      <c r="C58" s="39" t="str">
        <f>VLOOKUP(Tab_TOUS[[#This Row],[Ville/Nom d''aéroport]],Ville_Pays!A:B,2,FALSE)</f>
        <v>Corée du Sud</v>
      </c>
      <c r="D58" s="40" t="s">
        <v>91</v>
      </c>
      <c r="E58" s="28" t="s">
        <v>91</v>
      </c>
      <c r="F58" s="32" t="s">
        <v>459</v>
      </c>
      <c r="G58" s="41">
        <v>26237562</v>
      </c>
      <c r="H58" s="42">
        <v>13.1</v>
      </c>
      <c r="I58" s="41">
        <v>158691</v>
      </c>
      <c r="J58" s="42">
        <v>9</v>
      </c>
      <c r="K58" s="41">
        <v>278718</v>
      </c>
      <c r="L58" s="43">
        <v>1.2</v>
      </c>
    </row>
    <row r="59" spans="1:12" x14ac:dyDescent="0.25">
      <c r="A59" s="110">
        <v>2015</v>
      </c>
      <c r="B59" s="39" t="str">
        <f>VLOOKUP(Tab_TOUS[Pays],Pays_Continent!A:B,2,FALSE)</f>
        <v>Asie</v>
      </c>
      <c r="C59" s="39" t="str">
        <f>VLOOKUP(Tab_TOUS[[#This Row],[Ville/Nom d''aéroport]],Ville_Pays!A:B,2,FALSE)</f>
        <v>Chine</v>
      </c>
      <c r="D59" s="40" t="s">
        <v>77</v>
      </c>
      <c r="E59" s="28" t="s">
        <v>77</v>
      </c>
      <c r="F59" s="32" t="s">
        <v>963</v>
      </c>
      <c r="G59" s="41">
        <v>42239468</v>
      </c>
      <c r="H59" s="42">
        <v>12.1</v>
      </c>
      <c r="I59" s="41">
        <v>293643</v>
      </c>
      <c r="J59" s="42">
        <v>8.6999999999999993</v>
      </c>
      <c r="K59" s="41">
        <v>556552</v>
      </c>
      <c r="L59" s="43">
        <v>2.1</v>
      </c>
    </row>
    <row r="60" spans="1:12" x14ac:dyDescent="0.25">
      <c r="A60" s="110">
        <v>2015</v>
      </c>
      <c r="B60" s="39" t="str">
        <f>VLOOKUP(Tab_TOUS[Pays],Pays_Continent!A:B,2,FALSE)</f>
        <v>Asie</v>
      </c>
      <c r="C60" s="39" t="str">
        <f>VLOOKUP(Tab_TOUS[[#This Row],[Ville/Nom d''aéroport]],Ville_Pays!A:B,2,FALSE)</f>
        <v>Inde</v>
      </c>
      <c r="D60" s="40" t="s">
        <v>110</v>
      </c>
      <c r="E60" s="28" t="s">
        <v>110</v>
      </c>
      <c r="F60" s="32" t="s">
        <v>918</v>
      </c>
      <c r="G60" s="41">
        <v>14782201</v>
      </c>
      <c r="H60" s="42">
        <v>7</v>
      </c>
      <c r="I60" s="41">
        <v>120775</v>
      </c>
      <c r="J60" s="42">
        <v>-3.2</v>
      </c>
      <c r="K60" s="41">
        <v>308043</v>
      </c>
      <c r="L60" s="43">
        <v>2.5</v>
      </c>
    </row>
    <row r="61" spans="1:12" ht="25.5" x14ac:dyDescent="0.25">
      <c r="A61" s="110">
        <v>2015</v>
      </c>
      <c r="B61" s="39" t="str">
        <f>VLOOKUP(Tab_TOUS[Pays],Pays_Continent!A:B,2,FALSE)</f>
        <v>Amérique du Nord</v>
      </c>
      <c r="C61" s="39" t="str">
        <f>VLOOKUP(Tab_TOUS[[#This Row],[Ville/Nom d''aéroport]],Ville_Pays!A:B,2,FALSE)</f>
        <v>États-Unis</v>
      </c>
      <c r="D61" s="40" t="s">
        <v>243</v>
      </c>
      <c r="E61" s="28" t="s">
        <v>277</v>
      </c>
      <c r="F61" s="32" t="s">
        <v>558</v>
      </c>
      <c r="G61" s="41">
        <v>22221499</v>
      </c>
      <c r="H61" s="42">
        <v>5.5</v>
      </c>
      <c r="I61" s="41">
        <v>253519</v>
      </c>
      <c r="J61" s="42">
        <v>1.7</v>
      </c>
      <c r="K61" s="41">
        <v>27740</v>
      </c>
      <c r="L61" s="43">
        <v>20.5</v>
      </c>
    </row>
    <row r="62" spans="1:12" ht="25.5" x14ac:dyDescent="0.25">
      <c r="A62" s="110">
        <v>2015</v>
      </c>
      <c r="B62" s="39" t="str">
        <f>VLOOKUP(Tab_TOUS[Pays],Pays_Continent!A:B,2,FALSE)</f>
        <v>Amérique du Nord</v>
      </c>
      <c r="C62" s="39" t="str">
        <f>VLOOKUP(Tab_TOUS[[#This Row],[Ville/Nom d''aéroport]],Ville_Pays!A:B,2,FALSE)</f>
        <v>États-Unis</v>
      </c>
      <c r="D62" s="40" t="s">
        <v>243</v>
      </c>
      <c r="E62" s="28" t="s">
        <v>244</v>
      </c>
      <c r="F62" s="32" t="s">
        <v>541</v>
      </c>
      <c r="G62" s="41">
        <v>76949504</v>
      </c>
      <c r="H62" s="42">
        <v>9.8000000000000007</v>
      </c>
      <c r="I62" s="41">
        <v>864926</v>
      </c>
      <c r="J62" s="42">
        <v>-1.2</v>
      </c>
      <c r="K62" s="41">
        <v>1742501</v>
      </c>
      <c r="L62" s="43">
        <v>10.4</v>
      </c>
    </row>
    <row r="63" spans="1:12" x14ac:dyDescent="0.25">
      <c r="A63" s="110">
        <v>2015</v>
      </c>
      <c r="B63" s="39" t="str">
        <f>VLOOKUP(Tab_TOUS[Pays],Pays_Continent!A:B,2,FALSE)</f>
        <v>Asie</v>
      </c>
      <c r="C63" s="39" t="str">
        <f>VLOOKUP(Tab_TOUS[[#This Row],[Ville/Nom d''aéroport]],Ville_Pays!A:B,2,FALSE)</f>
        <v>Chine</v>
      </c>
      <c r="D63" s="40" t="s">
        <v>87</v>
      </c>
      <c r="E63" s="28" t="s">
        <v>87</v>
      </c>
      <c r="F63" s="32" t="s">
        <v>962</v>
      </c>
      <c r="G63" s="41">
        <v>32402196</v>
      </c>
      <c r="H63" s="42">
        <v>10.7</v>
      </c>
      <c r="I63" s="41">
        <v>255414</v>
      </c>
      <c r="J63" s="42">
        <v>7.3</v>
      </c>
      <c r="K63" s="41">
        <v>318782</v>
      </c>
      <c r="L63" s="43">
        <v>5.4</v>
      </c>
    </row>
    <row r="64" spans="1:12" ht="25.5" x14ac:dyDescent="0.25">
      <c r="A64" s="110">
        <v>2015</v>
      </c>
      <c r="B64" s="39" t="str">
        <f>VLOOKUP(Tab_TOUS[Pays],Pays_Continent!A:B,2,FALSE)</f>
        <v>Océanie</v>
      </c>
      <c r="C64" s="39" t="str">
        <f>VLOOKUP(Tab_TOUS[[#This Row],[Ville/Nom d''aéroport]],Ville_Pays!A:B,2,FALSE)</f>
        <v>Nouvelle-Zélande</v>
      </c>
      <c r="D64" s="40" t="s">
        <v>321</v>
      </c>
      <c r="E64" s="28" t="s">
        <v>321</v>
      </c>
      <c r="F64" s="32" t="s">
        <v>586</v>
      </c>
      <c r="G64" s="41">
        <v>6091489</v>
      </c>
      <c r="H64" s="42">
        <v>5.4</v>
      </c>
      <c r="I64" s="41">
        <v>101439</v>
      </c>
      <c r="J64" s="42">
        <v>-5.4</v>
      </c>
      <c r="K64" s="41">
        <v>26034</v>
      </c>
      <c r="L64" s="43">
        <v>0.8</v>
      </c>
    </row>
    <row r="65" spans="1:12" ht="25.5" x14ac:dyDescent="0.25">
      <c r="A65" s="110">
        <v>2015</v>
      </c>
      <c r="B65" s="39" t="str">
        <f>VLOOKUP(Tab_TOUS[Pays],Pays_Continent!A:B,2,FALSE)</f>
        <v>Amérique du Nord</v>
      </c>
      <c r="C65" s="39" t="str">
        <f>VLOOKUP(Tab_TOUS[[#This Row],[Ville/Nom d''aéroport]],Ville_Pays!A:B,2,FALSE)</f>
        <v>États-Unis</v>
      </c>
      <c r="D65" s="40" t="s">
        <v>306</v>
      </c>
      <c r="E65" s="28" t="s">
        <v>307</v>
      </c>
      <c r="F65" s="32" t="s">
        <v>1064</v>
      </c>
      <c r="G65" s="41">
        <v>8117899</v>
      </c>
      <c r="H65" s="42">
        <v>6.7</v>
      </c>
      <c r="I65" s="28" t="s">
        <v>958</v>
      </c>
      <c r="J65" s="42" t="s">
        <v>958</v>
      </c>
      <c r="K65" s="41">
        <v>72486</v>
      </c>
      <c r="L65" s="43">
        <v>-3.4</v>
      </c>
    </row>
    <row r="66" spans="1:12" x14ac:dyDescent="0.25">
      <c r="A66" s="110">
        <v>2015</v>
      </c>
      <c r="B66" s="39" t="str">
        <f>VLOOKUP(Tab_TOUS[Pays],Pays_Continent!A:B,2,FALSE)</f>
        <v>Europe</v>
      </c>
      <c r="C66" s="39" t="str">
        <f>VLOOKUP(Tab_TOUS[[#This Row],[Ville/Nom d''aéroport]],Ville_Pays!A:B,2,FALSE)</f>
        <v>Allemagne</v>
      </c>
      <c r="D66" s="40" t="s">
        <v>182</v>
      </c>
      <c r="E66" s="28" t="s">
        <v>182</v>
      </c>
      <c r="F66" s="32" t="s">
        <v>493</v>
      </c>
      <c r="G66" s="41">
        <v>10338375</v>
      </c>
      <c r="H66" s="42">
        <v>9.4</v>
      </c>
      <c r="I66" s="41">
        <v>128616</v>
      </c>
      <c r="J66" s="42">
        <v>4.4000000000000004</v>
      </c>
      <c r="K66" s="41">
        <v>742610</v>
      </c>
      <c r="L66" s="43">
        <v>0.4</v>
      </c>
    </row>
    <row r="67" spans="1:12" x14ac:dyDescent="0.25">
      <c r="A67" s="110">
        <v>2015</v>
      </c>
      <c r="B67" s="39" t="str">
        <f>VLOOKUP(Tab_TOUS[Pays],Pays_Continent!A:B,2,FALSE)</f>
        <v>Europe</v>
      </c>
      <c r="C67" s="39" t="str">
        <f>VLOOKUP(Tab_TOUS[[#This Row],[Ville/Nom d''aéroport]],Ville_Pays!A:B,2,FALSE)</f>
        <v>Danemark</v>
      </c>
      <c r="D67" s="40" t="s">
        <v>141</v>
      </c>
      <c r="E67" s="28" t="s">
        <v>141</v>
      </c>
      <c r="F67" s="32" t="s">
        <v>476</v>
      </c>
      <c r="G67" s="41">
        <v>26610332</v>
      </c>
      <c r="H67" s="42">
        <v>3.8</v>
      </c>
      <c r="I67" s="41">
        <v>254838</v>
      </c>
      <c r="J67" s="42">
        <v>1.2</v>
      </c>
      <c r="K67" s="41">
        <v>372748</v>
      </c>
      <c r="L67" s="43" t="s">
        <v>958</v>
      </c>
    </row>
    <row r="68" spans="1:12" ht="25.5" x14ac:dyDescent="0.25">
      <c r="A68" s="110">
        <v>2015</v>
      </c>
      <c r="B68" s="39" t="str">
        <f>VLOOKUP(Tab_TOUS[Pays],Pays_Continent!A:B,2,FALSE)</f>
        <v>Amérique du Sud</v>
      </c>
      <c r="C68" s="39" t="str">
        <f>VLOOKUP(Tab_TOUS[[#This Row],[Ville/Nom d''aéroport]],Ville_Pays!A:B,2,FALSE)</f>
        <v>Brésil</v>
      </c>
      <c r="D68" s="40" t="s">
        <v>232</v>
      </c>
      <c r="E68" s="28" t="s">
        <v>232</v>
      </c>
      <c r="F68" s="32" t="s">
        <v>532</v>
      </c>
      <c r="G68" s="41">
        <v>3383683</v>
      </c>
      <c r="H68" s="42">
        <v>2.5</v>
      </c>
      <c r="I68" s="41">
        <v>62031</v>
      </c>
      <c r="J68" s="42">
        <v>-4</v>
      </c>
      <c r="K68" s="41">
        <v>8664</v>
      </c>
      <c r="L68" s="43" t="s">
        <v>958</v>
      </c>
    </row>
    <row r="69" spans="1:12" ht="25.5" x14ac:dyDescent="0.25">
      <c r="A69" s="110">
        <v>2015</v>
      </c>
      <c r="B69" s="39" t="str">
        <f>VLOOKUP(Tab_TOUS[Pays],Pays_Continent!A:B,2,FALSE)</f>
        <v>Amérique du Sud</v>
      </c>
      <c r="C69" s="39" t="str">
        <f>VLOOKUP(Tab_TOUS[[#This Row],[Ville/Nom d''aéroport]],Ville_Pays!A:B,2,FALSE)</f>
        <v>Brésil</v>
      </c>
      <c r="D69" s="40" t="s">
        <v>211</v>
      </c>
      <c r="E69" s="28" t="s">
        <v>212</v>
      </c>
      <c r="F69" s="32" t="s">
        <v>511</v>
      </c>
      <c r="G69" s="41">
        <v>7500327</v>
      </c>
      <c r="H69" s="42">
        <v>1.7</v>
      </c>
      <c r="I69" s="41">
        <v>75722</v>
      </c>
      <c r="J69" s="42">
        <v>-3.9</v>
      </c>
      <c r="K69" s="41">
        <v>19356</v>
      </c>
      <c r="L69" s="43">
        <v>28.4</v>
      </c>
    </row>
    <row r="70" spans="1:12" ht="25.5" x14ac:dyDescent="0.25">
      <c r="A70" s="110">
        <v>2015</v>
      </c>
      <c r="B70" s="39" t="str">
        <f>VLOOKUP(Tab_TOUS[Pays],Pays_Continent!A:B,2,FALSE)</f>
        <v>Amérique du Sud</v>
      </c>
      <c r="C70" s="39" t="str">
        <f>VLOOKUP(Tab_TOUS[[#This Row],[Ville/Nom d''aéroport]],Ville_Pays!A:B,2,FALSE)</f>
        <v>Pérou</v>
      </c>
      <c r="D70" s="40" t="s">
        <v>237</v>
      </c>
      <c r="E70" s="28" t="s">
        <v>237</v>
      </c>
      <c r="F70" s="32" t="s">
        <v>899</v>
      </c>
      <c r="G70" s="41">
        <v>2889206</v>
      </c>
      <c r="H70" s="42">
        <v>16.2</v>
      </c>
      <c r="I70" s="41">
        <v>33090</v>
      </c>
      <c r="J70" s="42">
        <v>20.100000000000001</v>
      </c>
      <c r="K70" s="28" t="s">
        <v>958</v>
      </c>
      <c r="L70" s="43" t="s">
        <v>958</v>
      </c>
    </row>
    <row r="71" spans="1:12" x14ac:dyDescent="0.25">
      <c r="A71" s="110">
        <v>2015</v>
      </c>
      <c r="B71" s="39" t="str">
        <f>VLOOKUP(Tab_TOUS[Pays],Pays_Continent!A:B,2,FALSE)</f>
        <v>Afrique</v>
      </c>
      <c r="C71" s="39" t="str">
        <f>VLOOKUP(Tab_TOUS[[#This Row],[Ville/Nom d''aéroport]],Ville_Pays!A:B,2,FALSE)</f>
        <v>Sénégal</v>
      </c>
      <c r="D71" s="40" t="s">
        <v>56</v>
      </c>
      <c r="E71" s="28" t="s">
        <v>56</v>
      </c>
      <c r="F71" s="32" t="s">
        <v>449</v>
      </c>
      <c r="G71" s="41">
        <v>1854819</v>
      </c>
      <c r="H71" s="42">
        <v>0.3</v>
      </c>
      <c r="I71" s="41">
        <v>30826</v>
      </c>
      <c r="J71" s="42">
        <v>-9</v>
      </c>
      <c r="K71" s="41">
        <v>35029</v>
      </c>
      <c r="L71" s="43">
        <v>14.2</v>
      </c>
    </row>
    <row r="72" spans="1:12" x14ac:dyDescent="0.25">
      <c r="A72" s="110">
        <v>2015</v>
      </c>
      <c r="B72" s="39" t="str">
        <f>VLOOKUP(Tab_TOUS[Pays],Pays_Continent!A:B,2,FALSE)</f>
        <v>Asie</v>
      </c>
      <c r="C72" s="39" t="str">
        <f>VLOOKUP(Tab_TOUS[[#This Row],[Ville/Nom d''aéroport]],Ville_Pays!A:B,2,FALSE)</f>
        <v>Chine</v>
      </c>
      <c r="D72" s="40" t="s">
        <v>113</v>
      </c>
      <c r="E72" s="28" t="s">
        <v>113</v>
      </c>
      <c r="F72" s="32" t="s">
        <v>964</v>
      </c>
      <c r="G72" s="41">
        <v>14154130</v>
      </c>
      <c r="H72" s="42">
        <v>4.4000000000000004</v>
      </c>
      <c r="I72" s="41">
        <v>117794</v>
      </c>
      <c r="J72" s="42">
        <v>2.2000000000000002</v>
      </c>
      <c r="K72" s="41">
        <v>137048</v>
      </c>
      <c r="L72" s="43">
        <v>2.7</v>
      </c>
    </row>
    <row r="73" spans="1:12" ht="25.5" x14ac:dyDescent="0.25">
      <c r="A73" s="110">
        <v>2015</v>
      </c>
      <c r="B73" s="39" t="str">
        <f>VLOOKUP(Tab_TOUS[Pays],Pays_Continent!A:B,2,FALSE)</f>
        <v>Amérique du Nord</v>
      </c>
      <c r="C73" s="39" t="str">
        <f>VLOOKUP(Tab_TOUS[[#This Row],[Ville/Nom d''aéroport]],Ville_Pays!A:B,2,FALSE)</f>
        <v>États-Unis</v>
      </c>
      <c r="D73" s="40" t="s">
        <v>247</v>
      </c>
      <c r="E73" s="28" t="s">
        <v>248</v>
      </c>
      <c r="F73" s="32" t="s">
        <v>542</v>
      </c>
      <c r="G73" s="41">
        <v>64177618</v>
      </c>
      <c r="H73" s="42">
        <v>1</v>
      </c>
      <c r="I73" s="41">
        <v>679364</v>
      </c>
      <c r="J73" s="42">
        <v>0.2</v>
      </c>
      <c r="K73" s="41">
        <v>669332</v>
      </c>
      <c r="L73" s="43">
        <v>5.4</v>
      </c>
    </row>
    <row r="74" spans="1:12" ht="25.5" x14ac:dyDescent="0.25">
      <c r="A74" s="110">
        <v>2015</v>
      </c>
      <c r="B74" s="39" t="str">
        <f>VLOOKUP(Tab_TOUS[Pays],Pays_Continent!A:B,2,FALSE)</f>
        <v>Amérique du Nord</v>
      </c>
      <c r="C74" s="39" t="str">
        <f>VLOOKUP(Tab_TOUS[[#This Row],[Ville/Nom d''aéroport]],Ville_Pays!A:B,2,FALSE)</f>
        <v>États-Unis</v>
      </c>
      <c r="D74" s="40" t="s">
        <v>247</v>
      </c>
      <c r="E74" s="28" t="s">
        <v>288</v>
      </c>
      <c r="F74" s="32" t="s">
        <v>571</v>
      </c>
      <c r="G74" s="41">
        <v>14497498</v>
      </c>
      <c r="H74" s="42">
        <v>54</v>
      </c>
      <c r="I74" s="41">
        <v>216099</v>
      </c>
      <c r="J74" s="42">
        <v>18.100000000000001</v>
      </c>
      <c r="K74" s="28" t="s">
        <v>958</v>
      </c>
      <c r="L74" s="43" t="s">
        <v>958</v>
      </c>
    </row>
    <row r="75" spans="1:12" ht="25.5" x14ac:dyDescent="0.25">
      <c r="A75" s="110">
        <v>2015</v>
      </c>
      <c r="B75" s="39" t="str">
        <f>VLOOKUP(Tab_TOUS[Pays],Pays_Continent!A:B,2,FALSE)</f>
        <v>Asie</v>
      </c>
      <c r="C75" s="39" t="str">
        <f>VLOOKUP(Tab_TOUS[[#This Row],[Ville/Nom d''aéroport]],Ville_Pays!A:B,2,FALSE)</f>
        <v>Arabie Saoudite</v>
      </c>
      <c r="D75" s="40" t="s">
        <v>26</v>
      </c>
      <c r="E75" s="28" t="s">
        <v>26</v>
      </c>
      <c r="F75" s="32" t="s">
        <v>902</v>
      </c>
      <c r="G75" s="41">
        <v>9205590</v>
      </c>
      <c r="H75" s="42">
        <v>13.1</v>
      </c>
      <c r="I75" s="41">
        <v>84486</v>
      </c>
      <c r="J75" s="42">
        <v>6.6</v>
      </c>
      <c r="K75" s="41">
        <v>94353</v>
      </c>
      <c r="L75" s="43">
        <v>-14.2</v>
      </c>
    </row>
    <row r="76" spans="1:12" x14ac:dyDescent="0.25">
      <c r="A76" s="110">
        <v>2015</v>
      </c>
      <c r="B76" s="39" t="str">
        <f>VLOOKUP(Tab_TOUS[Pays],Pays_Continent!A:B,2,FALSE)</f>
        <v>Afrique</v>
      </c>
      <c r="C76" s="39" t="str">
        <f>VLOOKUP(Tab_TOUS[[#This Row],[Ville/Nom d''aéroport]],Ville_Pays!A:B,2,FALSE)</f>
        <v>Tanzanie</v>
      </c>
      <c r="D76" s="40" t="s">
        <v>51</v>
      </c>
      <c r="E76" s="28" t="s">
        <v>51</v>
      </c>
      <c r="F76" s="32" t="s">
        <v>445</v>
      </c>
      <c r="G76" s="41">
        <v>2496394</v>
      </c>
      <c r="H76" s="42">
        <v>0.7</v>
      </c>
      <c r="I76" s="41">
        <v>75240</v>
      </c>
      <c r="J76" s="42">
        <v>-3.5</v>
      </c>
      <c r="K76" s="41">
        <v>22013</v>
      </c>
      <c r="L76" s="43">
        <v>3.6</v>
      </c>
    </row>
    <row r="77" spans="1:12" x14ac:dyDescent="0.25">
      <c r="A77" s="110">
        <v>2015</v>
      </c>
      <c r="B77" s="39" t="str">
        <f>VLOOKUP(Tab_TOUS[Pays],Pays_Continent!A:B,2,FALSE)</f>
        <v>Océanie</v>
      </c>
      <c r="C77" s="39" t="str">
        <f>VLOOKUP(Tab_TOUS[[#This Row],[Ville/Nom d''aéroport]],Ville_Pays!A:B,2,FALSE)</f>
        <v>Australie</v>
      </c>
      <c r="D77" s="40" t="s">
        <v>339</v>
      </c>
      <c r="E77" s="28" t="s">
        <v>339</v>
      </c>
      <c r="F77" s="32" t="s">
        <v>594</v>
      </c>
      <c r="G77" s="41">
        <v>2031349</v>
      </c>
      <c r="H77" s="42">
        <v>-2.2999999999999998</v>
      </c>
      <c r="I77" s="41">
        <v>26874</v>
      </c>
      <c r="J77" s="42">
        <v>-0.3</v>
      </c>
      <c r="K77" s="42" t="s">
        <v>958</v>
      </c>
      <c r="L77" s="43" t="s">
        <v>958</v>
      </c>
    </row>
    <row r="78" spans="1:12" x14ac:dyDescent="0.25">
      <c r="A78" s="110">
        <v>2015</v>
      </c>
      <c r="B78" s="39" t="str">
        <f>VLOOKUP(Tab_TOUS[Pays],Pays_Continent!A:B,2,FALSE)</f>
        <v>Asie</v>
      </c>
      <c r="C78" s="39" t="str">
        <f>VLOOKUP(Tab_TOUS[[#This Row],[Ville/Nom d''aéroport]],Ville_Pays!A:B,2,FALSE)</f>
        <v>Indonésie</v>
      </c>
      <c r="D78" s="40" t="s">
        <v>1036</v>
      </c>
      <c r="E78" s="28" t="s">
        <v>1036</v>
      </c>
      <c r="F78" s="32" t="s">
        <v>1094</v>
      </c>
      <c r="G78" s="41">
        <v>45981773</v>
      </c>
      <c r="H78" s="42">
        <v>15.7</v>
      </c>
      <c r="I78" s="41">
        <v>327836</v>
      </c>
      <c r="J78" s="42">
        <v>9.1</v>
      </c>
      <c r="K78" s="41">
        <v>760382</v>
      </c>
      <c r="L78" s="43">
        <v>17.399999999999999</v>
      </c>
    </row>
    <row r="79" spans="1:12" x14ac:dyDescent="0.25">
      <c r="A79" s="110">
        <v>2015</v>
      </c>
      <c r="B79" s="39" t="str">
        <f>VLOOKUP(Tab_TOUS[Pays],Pays_Continent!A:B,2,FALSE)</f>
        <v>Asie</v>
      </c>
      <c r="C79" s="39" t="str">
        <f>VLOOKUP(Tab_TOUS[[#This Row],[Ville/Nom d''aéroport]],Ville_Pays!A:B,2,FALSE)</f>
        <v>Indonésie</v>
      </c>
      <c r="D79" s="40" t="s">
        <v>314</v>
      </c>
      <c r="E79" s="28" t="s">
        <v>314</v>
      </c>
      <c r="F79" s="32" t="s">
        <v>1061</v>
      </c>
      <c r="G79" s="41">
        <v>17272287</v>
      </c>
      <c r="H79" s="42" t="s">
        <v>958</v>
      </c>
      <c r="I79" s="41">
        <v>129153</v>
      </c>
      <c r="J79" s="42" t="s">
        <v>958</v>
      </c>
      <c r="K79" s="41">
        <v>51798</v>
      </c>
      <c r="L79" s="43">
        <v>0</v>
      </c>
    </row>
    <row r="80" spans="1:12" ht="25.5" x14ac:dyDescent="0.25">
      <c r="A80" s="110">
        <v>2015</v>
      </c>
      <c r="B80" s="39" t="str">
        <f>VLOOKUP(Tab_TOUS[Pays],Pays_Continent!A:B,2,FALSE)</f>
        <v>Amérique du Nord</v>
      </c>
      <c r="C80" s="39" t="str">
        <f>VLOOKUP(Tab_TOUS[[#This Row],[Ville/Nom d''aéroport]],Ville_Pays!A:B,2,FALSE)</f>
        <v>États-Unis</v>
      </c>
      <c r="D80" s="40" t="s">
        <v>251</v>
      </c>
      <c r="E80" s="28" t="s">
        <v>251</v>
      </c>
      <c r="F80" s="32" t="s">
        <v>543</v>
      </c>
      <c r="G80" s="41">
        <v>54014502</v>
      </c>
      <c r="H80" s="42">
        <v>1</v>
      </c>
      <c r="I80" s="41">
        <v>547541</v>
      </c>
      <c r="J80" s="42">
        <v>-4.7</v>
      </c>
      <c r="K80" s="41">
        <v>247564</v>
      </c>
      <c r="L80" s="43">
        <v>5.0999999999999996</v>
      </c>
    </row>
    <row r="81" spans="1:12" x14ac:dyDescent="0.25">
      <c r="A81" s="110">
        <v>2015</v>
      </c>
      <c r="B81" s="39" t="str">
        <f>VLOOKUP(Tab_TOUS[Pays],Pays_Continent!A:B,2,FALSE)</f>
        <v>Asie</v>
      </c>
      <c r="C81" s="39" t="str">
        <f>VLOOKUP(Tab_TOUS[[#This Row],[Ville/Nom d''aéroport]],Ville_Pays!A:B,2,FALSE)</f>
        <v>Indonésie</v>
      </c>
      <c r="D81" s="40" t="s">
        <v>342</v>
      </c>
      <c r="E81" s="28" t="s">
        <v>342</v>
      </c>
      <c r="F81" s="32" t="s">
        <v>924</v>
      </c>
      <c r="G81" s="41">
        <v>1573913</v>
      </c>
      <c r="H81" s="42">
        <v>12.3</v>
      </c>
      <c r="I81" s="41">
        <v>13985</v>
      </c>
      <c r="J81" s="42">
        <v>30.6</v>
      </c>
      <c r="K81" s="41">
        <v>6627</v>
      </c>
      <c r="L81" s="43">
        <v>-12.1</v>
      </c>
    </row>
    <row r="82" spans="1:12" ht="25.5" x14ac:dyDescent="0.25">
      <c r="A82" s="110">
        <v>2015</v>
      </c>
      <c r="B82" s="39" t="str">
        <f>VLOOKUP(Tab_TOUS[Pays],Pays_Continent!A:B,2,FALSE)</f>
        <v>Amérique du Nord</v>
      </c>
      <c r="C82" s="39" t="str">
        <f>VLOOKUP(Tab_TOUS[[#This Row],[Ville/Nom d''aéroport]],Ville_Pays!A:B,2,FALSE)</f>
        <v>États-Unis</v>
      </c>
      <c r="D82" s="40" t="s">
        <v>269</v>
      </c>
      <c r="E82" s="28" t="s">
        <v>270</v>
      </c>
      <c r="F82" s="32" t="s">
        <v>551</v>
      </c>
      <c r="G82" s="41">
        <v>33431388</v>
      </c>
      <c r="H82" s="42">
        <v>2.8</v>
      </c>
      <c r="I82" s="41">
        <v>379376</v>
      </c>
      <c r="J82" s="42">
        <v>-3.4</v>
      </c>
      <c r="K82" s="41">
        <v>192985</v>
      </c>
      <c r="L82" s="43">
        <v>-4.5</v>
      </c>
    </row>
    <row r="83" spans="1:12" x14ac:dyDescent="0.25">
      <c r="A83" s="110">
        <v>2015</v>
      </c>
      <c r="B83" s="39" t="str">
        <f>VLOOKUP(Tab_TOUS[Pays],Pays_Continent!A:B,2,FALSE)</f>
        <v>Asie</v>
      </c>
      <c r="C83" s="39" t="str">
        <f>VLOOKUP(Tab_TOUS[[#This Row],[Ville/Nom d''aéroport]],Ville_Pays!A:B,2,FALSE)</f>
        <v>Qatar</v>
      </c>
      <c r="D83" s="40" t="s">
        <v>15</v>
      </c>
      <c r="E83" s="28" t="s">
        <v>15</v>
      </c>
      <c r="F83" s="32" t="s">
        <v>411</v>
      </c>
      <c r="G83" s="41">
        <v>31100000</v>
      </c>
      <c r="H83" s="42">
        <v>17</v>
      </c>
      <c r="I83" s="41">
        <v>212200</v>
      </c>
      <c r="J83" s="42">
        <v>16.5</v>
      </c>
      <c r="K83" s="41">
        <v>1454900</v>
      </c>
      <c r="L83" s="43">
        <v>46</v>
      </c>
    </row>
    <row r="84" spans="1:12" ht="25.5" x14ac:dyDescent="0.25">
      <c r="A84" s="110">
        <v>2015</v>
      </c>
      <c r="B84" s="39" t="str">
        <f>VLOOKUP(Tab_TOUS[Pays],Pays_Continent!A:B,2,FALSE)</f>
        <v>Asie</v>
      </c>
      <c r="C84" s="39" t="str">
        <f>VLOOKUP(Tab_TOUS[[#This Row],[Ville/Nom d''aéroport]],Ville_Pays!A:B,2,FALSE)</f>
        <v>Emirats Arabes Unis</v>
      </c>
      <c r="D84" s="40" t="s">
        <v>14</v>
      </c>
      <c r="E84" s="28" t="s">
        <v>14</v>
      </c>
      <c r="F84" s="32" t="s">
        <v>410</v>
      </c>
      <c r="G84" s="41">
        <v>78014838</v>
      </c>
      <c r="H84" s="42">
        <v>10.7</v>
      </c>
      <c r="I84" s="41">
        <v>403517</v>
      </c>
      <c r="J84" s="42">
        <v>12.2</v>
      </c>
      <c r="K84" s="41">
        <v>2506092</v>
      </c>
      <c r="L84" s="43">
        <v>5.9</v>
      </c>
    </row>
    <row r="85" spans="1:12" x14ac:dyDescent="0.25">
      <c r="A85" s="110">
        <v>2015</v>
      </c>
      <c r="B85" s="39" t="str">
        <f>VLOOKUP(Tab_TOUS[Pays],Pays_Continent!A:B,2,FALSE)</f>
        <v>Europe</v>
      </c>
      <c r="C85" s="39" t="str">
        <f>VLOOKUP(Tab_TOUS[[#This Row],[Ville/Nom d''aéroport]],Ville_Pays!A:B,2,FALSE)</f>
        <v>Irlande</v>
      </c>
      <c r="D85" s="40" t="s">
        <v>143</v>
      </c>
      <c r="E85" s="28" t="s">
        <v>143</v>
      </c>
      <c r="F85" s="32" t="s">
        <v>482</v>
      </c>
      <c r="G85" s="41">
        <v>24817561</v>
      </c>
      <c r="H85" s="42">
        <v>15.4</v>
      </c>
      <c r="I85" s="41">
        <v>197870</v>
      </c>
      <c r="J85" s="42">
        <v>9.6999999999999993</v>
      </c>
      <c r="K85" s="41">
        <v>137277</v>
      </c>
      <c r="L85" s="43">
        <v>7.8</v>
      </c>
    </row>
    <row r="86" spans="1:12" ht="25.5" x14ac:dyDescent="0.25">
      <c r="A86" s="110">
        <v>2015</v>
      </c>
      <c r="B86" s="39" t="str">
        <f>VLOOKUP(Tab_TOUS[Pays],Pays_Continent!A:B,2,FALSE)</f>
        <v>Océanie</v>
      </c>
      <c r="C86" s="39" t="str">
        <f>VLOOKUP(Tab_TOUS[[#This Row],[Ville/Nom d''aéroport]],Ville_Pays!A:B,2,FALSE)</f>
        <v>Nouvelle-Zélande</v>
      </c>
      <c r="D86" s="40" t="s">
        <v>354</v>
      </c>
      <c r="E86" s="28" t="s">
        <v>354</v>
      </c>
      <c r="F86" s="32" t="s">
        <v>604</v>
      </c>
      <c r="G86" s="41">
        <v>861982</v>
      </c>
      <c r="H86" s="42">
        <v>1.6</v>
      </c>
      <c r="I86" s="28" t="s">
        <v>958</v>
      </c>
      <c r="J86" s="42" t="s">
        <v>958</v>
      </c>
      <c r="K86" s="42" t="s">
        <v>958</v>
      </c>
      <c r="L86" s="43" t="s">
        <v>958</v>
      </c>
    </row>
    <row r="87" spans="1:12" ht="25.5" x14ac:dyDescent="0.25">
      <c r="A87" s="110">
        <v>2015</v>
      </c>
      <c r="B87" s="39" t="str">
        <f>VLOOKUP(Tab_TOUS[Pays],Pays_Continent!A:B,2,FALSE)</f>
        <v>Afrique</v>
      </c>
      <c r="C87" s="39" t="str">
        <f>VLOOKUP(Tab_TOUS[[#This Row],[Ville/Nom d''aéroport]],Ville_Pays!A:B,2,FALSE)</f>
        <v>Afrique du Sud</v>
      </c>
      <c r="D87" s="40" t="s">
        <v>41</v>
      </c>
      <c r="E87" s="28" t="s">
        <v>41</v>
      </c>
      <c r="F87" s="32" t="s">
        <v>433</v>
      </c>
      <c r="G87" s="41">
        <v>4789379</v>
      </c>
      <c r="H87" s="42">
        <v>6.5</v>
      </c>
      <c r="I87" s="41">
        <v>51016</v>
      </c>
      <c r="J87" s="42">
        <v>2.5</v>
      </c>
      <c r="K87" s="41">
        <v>10767</v>
      </c>
      <c r="L87" s="43">
        <v>19.399999999999999</v>
      </c>
    </row>
    <row r="88" spans="1:12" x14ac:dyDescent="0.25">
      <c r="A88" s="110">
        <v>2015</v>
      </c>
      <c r="B88" s="39" t="str">
        <f>VLOOKUP(Tab_TOUS[Pays],Pays_Continent!A:B,2,FALSE)</f>
        <v>Europe</v>
      </c>
      <c r="C88" s="39" t="str">
        <f>VLOOKUP(Tab_TOUS[[#This Row],[Ville/Nom d''aéroport]],Ville_Pays!A:B,2,FALSE)</f>
        <v>Allemagne</v>
      </c>
      <c r="D88" s="40" t="s">
        <v>155</v>
      </c>
      <c r="E88" s="28" t="s">
        <v>155</v>
      </c>
      <c r="F88" s="32" t="s">
        <v>479</v>
      </c>
      <c r="G88" s="41">
        <v>22476685</v>
      </c>
      <c r="H88" s="42">
        <v>2.9</v>
      </c>
      <c r="I88" s="41">
        <v>210208</v>
      </c>
      <c r="J88" s="42">
        <v>-0.2</v>
      </c>
      <c r="K88" s="41">
        <v>90294</v>
      </c>
      <c r="L88" s="43">
        <v>-6.9</v>
      </c>
    </row>
    <row r="89" spans="1:12" ht="25.5" x14ac:dyDescent="0.25">
      <c r="A89" s="110">
        <v>2015</v>
      </c>
      <c r="B89" s="39" t="str">
        <f>VLOOKUP(Tab_TOUS[Pays],Pays_Continent!A:B,2,FALSE)</f>
        <v>Europe</v>
      </c>
      <c r="C89" s="39" t="str">
        <f>VLOOKUP(Tab_TOUS[[#This Row],[Ville/Nom d''aéroport]],Ville_Pays!A:B,2,FALSE)</f>
        <v>Royaume-Uni</v>
      </c>
      <c r="D89" s="40" t="s">
        <v>177</v>
      </c>
      <c r="E89" s="28" t="s">
        <v>177</v>
      </c>
      <c r="F89" s="32" t="s">
        <v>494</v>
      </c>
      <c r="G89" s="41">
        <v>11114587</v>
      </c>
      <c r="H89" s="42">
        <v>9.4</v>
      </c>
      <c r="I89" s="41">
        <v>115203</v>
      </c>
      <c r="J89" s="42">
        <v>7.3</v>
      </c>
      <c r="K89" s="41">
        <v>35682</v>
      </c>
      <c r="L89" s="43">
        <v>-3.9</v>
      </c>
    </row>
    <row r="90" spans="1:12" x14ac:dyDescent="0.25">
      <c r="A90" s="110">
        <v>2015</v>
      </c>
      <c r="B90" s="39" t="str">
        <f>VLOOKUP(Tab_TOUS[Pays],Pays_Continent!A:B,2,FALSE)</f>
        <v>Asie</v>
      </c>
      <c r="C90" s="39" t="str">
        <f>VLOOKUP(Tab_TOUS[[#This Row],[Ville/Nom d''aéroport]],Ville_Pays!A:B,2,FALSE)</f>
        <v>Indonésie</v>
      </c>
      <c r="D90" s="40" t="s">
        <v>345</v>
      </c>
      <c r="E90" s="28" t="s">
        <v>345</v>
      </c>
      <c r="F90" s="32" t="s">
        <v>914</v>
      </c>
      <c r="G90" s="41">
        <v>1309877</v>
      </c>
      <c r="H90" s="42" t="s">
        <v>958</v>
      </c>
      <c r="I90" s="41">
        <v>18302</v>
      </c>
      <c r="J90" s="42" t="s">
        <v>958</v>
      </c>
      <c r="K90" s="41">
        <v>5339</v>
      </c>
      <c r="L90" s="43">
        <v>0</v>
      </c>
    </row>
    <row r="91" spans="1:12" x14ac:dyDescent="0.25">
      <c r="A91" s="110">
        <v>2015</v>
      </c>
      <c r="B91" s="39" t="str">
        <f>VLOOKUP(Tab_TOUS[Pays],Pays_Continent!A:B,2,FALSE)</f>
        <v>Afrique</v>
      </c>
      <c r="C91" s="39" t="str">
        <f>VLOOKUP(Tab_TOUS[[#This Row],[Ville/Nom d''aéroport]],Ville_Pays!A:B,2,FALSE)</f>
        <v>Ouganda</v>
      </c>
      <c r="D91" s="40" t="s">
        <v>62</v>
      </c>
      <c r="E91" s="28" t="s">
        <v>62</v>
      </c>
      <c r="F91" s="32" t="s">
        <v>903</v>
      </c>
      <c r="G91" s="41">
        <v>1520469</v>
      </c>
      <c r="H91" s="42">
        <v>4.9000000000000004</v>
      </c>
      <c r="I91" s="41">
        <v>40874</v>
      </c>
      <c r="J91" s="42">
        <v>-1</v>
      </c>
      <c r="K91" s="41">
        <v>55022</v>
      </c>
      <c r="L91" s="43">
        <v>2.8</v>
      </c>
    </row>
    <row r="92" spans="1:12" x14ac:dyDescent="0.25">
      <c r="A92" s="110">
        <v>2015</v>
      </c>
      <c r="B92" s="39" t="str">
        <f>VLOOKUP(Tab_TOUS[Pays],Pays_Continent!A:B,2,FALSE)</f>
        <v>Asie</v>
      </c>
      <c r="C92" s="39" t="str">
        <f>VLOOKUP(Tab_TOUS[[#This Row],[Ville/Nom d''aéroport]],Ville_Pays!A:B,2,FALSE)</f>
        <v>Irak</v>
      </c>
      <c r="D92" s="40" t="s">
        <v>58</v>
      </c>
      <c r="E92" s="28" t="s">
        <v>58</v>
      </c>
      <c r="F92" s="32" t="s">
        <v>904</v>
      </c>
      <c r="G92" s="41">
        <v>1665471</v>
      </c>
      <c r="H92" s="42">
        <v>6.4</v>
      </c>
      <c r="I92" s="41">
        <v>19658</v>
      </c>
      <c r="J92" s="42">
        <v>13.7</v>
      </c>
      <c r="K92" s="41">
        <v>22855</v>
      </c>
      <c r="L92" s="43">
        <v>-31.8</v>
      </c>
    </row>
    <row r="93" spans="1:12" x14ac:dyDescent="0.25">
      <c r="A93" s="110">
        <v>2015</v>
      </c>
      <c r="B93" s="39" t="str">
        <f>VLOOKUP(Tab_TOUS[Pays],Pays_Continent!A:B,2,FALSE)</f>
        <v>Asie</v>
      </c>
      <c r="C93" s="39" t="str">
        <f>VLOOKUP(Tab_TOUS[[#This Row],[Ville/Nom d''aéroport]],Ville_Pays!A:B,2,FALSE)</f>
        <v>Indonésie</v>
      </c>
      <c r="D93" s="40" t="s">
        <v>356</v>
      </c>
      <c r="E93" s="28" t="s">
        <v>356</v>
      </c>
      <c r="F93" s="32" t="s">
        <v>891</v>
      </c>
      <c r="G93" s="41">
        <v>720000</v>
      </c>
      <c r="H93" s="42">
        <v>-5.4</v>
      </c>
      <c r="I93" s="41">
        <v>7100</v>
      </c>
      <c r="J93" s="42">
        <v>2.7</v>
      </c>
      <c r="K93" s="41">
        <v>2800</v>
      </c>
      <c r="L93" s="43">
        <v>-3.4</v>
      </c>
    </row>
    <row r="94" spans="1:12" ht="25.5" x14ac:dyDescent="0.25">
      <c r="A94" s="110">
        <v>2015</v>
      </c>
      <c r="B94" s="39" t="str">
        <f>VLOOKUP(Tab_TOUS[Pays],Pays_Continent!A:B,2,FALSE)</f>
        <v>Amérique du Sud</v>
      </c>
      <c r="C94" s="39" t="str">
        <f>VLOOKUP(Tab_TOUS[[#This Row],[Ville/Nom d''aéroport]],Ville_Pays!A:B,2,FALSE)</f>
        <v>Brésil</v>
      </c>
      <c r="D94" s="40" t="s">
        <v>224</v>
      </c>
      <c r="E94" s="28" t="s">
        <v>224</v>
      </c>
      <c r="F94" s="32" t="s">
        <v>524</v>
      </c>
      <c r="G94" s="41">
        <v>3759408</v>
      </c>
      <c r="H94" s="42">
        <v>3.5</v>
      </c>
      <c r="I94" s="41">
        <v>47347</v>
      </c>
      <c r="J94" s="42">
        <v>-6.6</v>
      </c>
      <c r="K94" s="41">
        <v>7781</v>
      </c>
      <c r="L94" s="43" t="s">
        <v>958</v>
      </c>
    </row>
    <row r="95" spans="1:12" ht="25.5" x14ac:dyDescent="0.25">
      <c r="A95" s="110">
        <v>2015</v>
      </c>
      <c r="B95" s="39" t="str">
        <f>VLOOKUP(Tab_TOUS[Pays],Pays_Continent!A:B,2,FALSE)</f>
        <v>Amérique du Nord</v>
      </c>
      <c r="C95" s="39" t="str">
        <f>VLOOKUP(Tab_TOUS[[#This Row],[Ville/Nom d''aéroport]],Ville_Pays!A:B,2,FALSE)</f>
        <v>États-Unis</v>
      </c>
      <c r="D95" s="40" t="s">
        <v>303</v>
      </c>
      <c r="E95" s="28" t="s">
        <v>304</v>
      </c>
      <c r="F95" s="32" t="s">
        <v>930</v>
      </c>
      <c r="G95" s="41">
        <v>8371801</v>
      </c>
      <c r="H95" s="42">
        <v>5</v>
      </c>
      <c r="I95" s="41">
        <v>79359</v>
      </c>
      <c r="J95" s="42">
        <v>2.9</v>
      </c>
      <c r="K95" s="41">
        <v>14954</v>
      </c>
      <c r="L95" s="43">
        <v>-1.6</v>
      </c>
    </row>
    <row r="96" spans="1:12" ht="25.5" x14ac:dyDescent="0.25">
      <c r="A96" s="110">
        <v>2015</v>
      </c>
      <c r="B96" s="39" t="str">
        <f>VLOOKUP(Tab_TOUS[Pays],Pays_Continent!A:B,2,FALSE)</f>
        <v>Amérique du Sud</v>
      </c>
      <c r="C96" s="39" t="str">
        <f>VLOOKUP(Tab_TOUS[[#This Row],[Ville/Nom d''aéroport]],Ville_Pays!A:B,2,FALSE)</f>
        <v>Brésil</v>
      </c>
      <c r="D96" s="40" t="s">
        <v>215</v>
      </c>
      <c r="E96" s="28" t="s">
        <v>215</v>
      </c>
      <c r="F96" s="32" t="s">
        <v>514</v>
      </c>
      <c r="G96" s="41">
        <v>6690128</v>
      </c>
      <c r="H96" s="42">
        <v>2.9</v>
      </c>
      <c r="I96" s="41">
        <v>61556</v>
      </c>
      <c r="J96" s="42">
        <v>-10.4</v>
      </c>
      <c r="K96" s="41">
        <v>42162</v>
      </c>
      <c r="L96" s="43" t="s">
        <v>958</v>
      </c>
    </row>
    <row r="97" spans="1:12" x14ac:dyDescent="0.25">
      <c r="A97" s="110">
        <v>2015</v>
      </c>
      <c r="B97" s="39" t="str">
        <f>VLOOKUP(Tab_TOUS[Pays],Pays_Continent!A:B,2,FALSE)</f>
        <v>Europe</v>
      </c>
      <c r="C97" s="39" t="str">
        <f>VLOOKUP(Tab_TOUS[[#This Row],[Ville/Nom d''aéroport]],Ville_Pays!A:B,2,FALSE)</f>
        <v>Allemagne</v>
      </c>
      <c r="D97" s="40" t="s">
        <v>126</v>
      </c>
      <c r="E97" s="28" t="s">
        <v>126</v>
      </c>
      <c r="F97" s="32" t="s">
        <v>469</v>
      </c>
      <c r="G97" s="41">
        <v>61032022</v>
      </c>
      <c r="H97" s="42">
        <v>2.5</v>
      </c>
      <c r="I97" s="41">
        <v>468153</v>
      </c>
      <c r="J97" s="42">
        <v>-0.2</v>
      </c>
      <c r="K97" s="41">
        <v>2076733</v>
      </c>
      <c r="L97" s="43">
        <v>-2.6</v>
      </c>
    </row>
    <row r="98" spans="1:12" ht="25.5" x14ac:dyDescent="0.25">
      <c r="A98" s="110">
        <v>2015</v>
      </c>
      <c r="B98" s="39" t="str">
        <f>VLOOKUP(Tab_TOUS[Pays],Pays_Continent!A:B,2,FALSE)</f>
        <v>Amérique du Nord</v>
      </c>
      <c r="C98" s="39" t="str">
        <f>VLOOKUP(Tab_TOUS[[#This Row],[Ville/Nom d''aéroport]],Ville_Pays!A:B,2,FALSE)</f>
        <v>États-Unis</v>
      </c>
      <c r="D98" s="40" t="s">
        <v>273</v>
      </c>
      <c r="E98" s="28" t="s">
        <v>273</v>
      </c>
      <c r="F98" s="32" t="s">
        <v>555</v>
      </c>
      <c r="G98" s="41">
        <v>26941671</v>
      </c>
      <c r="H98" s="42">
        <v>9.3000000000000007</v>
      </c>
      <c r="I98" s="41">
        <v>278002</v>
      </c>
      <c r="J98" s="42">
        <v>7.6</v>
      </c>
      <c r="K98" s="41">
        <v>74912</v>
      </c>
      <c r="L98" s="43">
        <v>-3.9</v>
      </c>
    </row>
    <row r="99" spans="1:12" x14ac:dyDescent="0.25">
      <c r="A99" s="110">
        <v>2015</v>
      </c>
      <c r="B99" s="39" t="str">
        <f>VLOOKUP(Tab_TOUS[Pays],Pays_Continent!A:B,2,FALSE)</f>
        <v>Asie</v>
      </c>
      <c r="C99" s="39" t="str">
        <f>VLOOKUP(Tab_TOUS[[#This Row],[Ville/Nom d''aéroport]],Ville_Pays!A:B,2,FALSE)</f>
        <v>Japon</v>
      </c>
      <c r="D99" s="40" t="s">
        <v>96</v>
      </c>
      <c r="E99" s="28" t="s">
        <v>96</v>
      </c>
      <c r="F99" s="32" t="s">
        <v>460</v>
      </c>
      <c r="G99" s="41">
        <v>20942217</v>
      </c>
      <c r="H99" s="42">
        <v>8</v>
      </c>
      <c r="I99" s="41">
        <v>172964</v>
      </c>
      <c r="J99" s="42">
        <v>1</v>
      </c>
      <c r="K99" s="41">
        <v>261279</v>
      </c>
      <c r="L99" s="43">
        <v>-1.7</v>
      </c>
    </row>
    <row r="100" spans="1:12" x14ac:dyDescent="0.25">
      <c r="A100" s="110">
        <v>2015</v>
      </c>
      <c r="B100" s="39" t="str">
        <f>VLOOKUP(Tab_TOUS[Pays],Pays_Continent!A:B,2,FALSE)</f>
        <v>Europe</v>
      </c>
      <c r="C100" s="39" t="str">
        <f>VLOOKUP(Tab_TOUS[[#This Row],[Ville/Nom d''aéroport]],Ville_Pays!A:B,2,FALSE)</f>
        <v>Suisse</v>
      </c>
      <c r="D100" s="40" t="s">
        <v>164</v>
      </c>
      <c r="E100" s="28" t="s">
        <v>164</v>
      </c>
      <c r="F100" s="32" t="s">
        <v>485</v>
      </c>
      <c r="G100" s="41">
        <v>15737192</v>
      </c>
      <c r="H100" s="42">
        <v>4.0999999999999996</v>
      </c>
      <c r="I100" s="41">
        <v>188829</v>
      </c>
      <c r="J100" s="42">
        <v>0.7</v>
      </c>
      <c r="K100" s="41">
        <v>70420</v>
      </c>
      <c r="L100" s="43">
        <v>-10.8</v>
      </c>
    </row>
    <row r="101" spans="1:12" ht="25.5" x14ac:dyDescent="0.25">
      <c r="A101" s="110">
        <v>2015</v>
      </c>
      <c r="B101" s="39" t="str">
        <f>VLOOKUP(Tab_TOUS[Pays],Pays_Continent!A:B,2,FALSE)</f>
        <v>Asie</v>
      </c>
      <c r="C101" s="39" t="str">
        <f>VLOOKUP(Tab_TOUS[[#This Row],[Ville/Nom d''aéroport]],Ville_Pays!A:B,2,FALSE)</f>
        <v>Arabie Saoudite</v>
      </c>
      <c r="D101" s="40" t="s">
        <v>57</v>
      </c>
      <c r="E101" s="28" t="s">
        <v>57</v>
      </c>
      <c r="F101" s="32" t="s">
        <v>906</v>
      </c>
      <c r="G101" s="41">
        <v>1693120</v>
      </c>
      <c r="H101" s="42">
        <v>9</v>
      </c>
      <c r="I101" s="41">
        <v>13505</v>
      </c>
      <c r="J101" s="42">
        <v>13.6</v>
      </c>
      <c r="K101" s="41">
        <v>2896</v>
      </c>
      <c r="L101" s="43">
        <v>6</v>
      </c>
    </row>
    <row r="102" spans="1:12" ht="25.5" x14ac:dyDescent="0.25">
      <c r="A102" s="110">
        <v>2015</v>
      </c>
      <c r="B102" s="39" t="str">
        <f>VLOOKUP(Tab_TOUS[Pays],Pays_Continent!A:B,2,FALSE)</f>
        <v>Amérique du Sud</v>
      </c>
      <c r="C102" s="39" t="str">
        <f>VLOOKUP(Tab_TOUS[[#This Row],[Ville/Nom d''aéroport]],Ville_Pays!A:B,2,FALSE)</f>
        <v>Brésil</v>
      </c>
      <c r="D102" s="40" t="s">
        <v>233</v>
      </c>
      <c r="E102" s="28" t="s">
        <v>233</v>
      </c>
      <c r="F102" s="32" t="s">
        <v>529</v>
      </c>
      <c r="G102" s="41">
        <v>3329327</v>
      </c>
      <c r="H102" s="42">
        <v>-1</v>
      </c>
      <c r="I102" s="41">
        <v>65019</v>
      </c>
      <c r="J102" s="42">
        <v>-1</v>
      </c>
      <c r="K102" s="41">
        <v>8943</v>
      </c>
      <c r="L102" s="43" t="s">
        <v>958</v>
      </c>
    </row>
    <row r="103" spans="1:12" x14ac:dyDescent="0.25">
      <c r="A103" s="110">
        <v>2015</v>
      </c>
      <c r="B103" s="39" t="str">
        <f>VLOOKUP(Tab_TOUS[Pays],Pays_Continent!A:B,2,FALSE)</f>
        <v>Océanie</v>
      </c>
      <c r="C103" s="39" t="str">
        <f>VLOOKUP(Tab_TOUS[[#This Row],[Ville/Nom d''aéroport]],Ville_Pays!A:B,2,FALSE)</f>
        <v>Australie</v>
      </c>
      <c r="D103" s="40" t="s">
        <v>322</v>
      </c>
      <c r="E103" s="28" t="s">
        <v>322</v>
      </c>
      <c r="F103" s="32" t="s">
        <v>585</v>
      </c>
      <c r="G103" s="41">
        <v>6027789</v>
      </c>
      <c r="H103" s="42">
        <v>3.5</v>
      </c>
      <c r="I103" s="41">
        <v>66260</v>
      </c>
      <c r="J103" s="42">
        <v>-6.5</v>
      </c>
      <c r="K103" s="42" t="s">
        <v>958</v>
      </c>
      <c r="L103" s="43" t="s">
        <v>958</v>
      </c>
    </row>
    <row r="104" spans="1:12" x14ac:dyDescent="0.25">
      <c r="A104" s="110">
        <v>2015</v>
      </c>
      <c r="B104" s="39" t="str">
        <f>VLOOKUP(Tab_TOUS[Pays],Pays_Continent!A:B,2,FALSE)</f>
        <v>Europe</v>
      </c>
      <c r="C104" s="39" t="str">
        <f>VLOOKUP(Tab_TOUS[[#This Row],[Ville/Nom d''aéroport]],Ville_Pays!A:B,2,FALSE)</f>
        <v>Espagne</v>
      </c>
      <c r="D104" s="40" t="s">
        <v>178</v>
      </c>
      <c r="E104" s="28" t="s">
        <v>178</v>
      </c>
      <c r="F104" s="32" t="s">
        <v>490</v>
      </c>
      <c r="G104" s="41">
        <v>10624130</v>
      </c>
      <c r="H104" s="42">
        <v>3</v>
      </c>
      <c r="I104" s="41">
        <v>100417</v>
      </c>
      <c r="J104" s="42">
        <v>-1.8</v>
      </c>
      <c r="K104" s="41">
        <v>20743</v>
      </c>
      <c r="L104" s="43">
        <v>-5</v>
      </c>
    </row>
    <row r="105" spans="1:12" ht="25.5" x14ac:dyDescent="0.25">
      <c r="A105" s="110">
        <v>2015</v>
      </c>
      <c r="B105" s="39" t="str">
        <f>VLOOKUP(Tab_TOUS[Pays],Pays_Continent!A:B,2,FALSE)</f>
        <v>Amérique du Nord</v>
      </c>
      <c r="C105" s="39" t="str">
        <f>VLOOKUP(Tab_TOUS[[#This Row],[Ville/Nom d''aéroport]],Ville_Pays!A:B,2,FALSE)</f>
        <v>Mexique</v>
      </c>
      <c r="D105" s="40" t="s">
        <v>202</v>
      </c>
      <c r="E105" s="28" t="s">
        <v>202</v>
      </c>
      <c r="F105" s="32" t="s">
        <v>510</v>
      </c>
      <c r="G105" s="41">
        <v>9797475</v>
      </c>
      <c r="H105" s="42">
        <v>12.2</v>
      </c>
      <c r="I105" s="41">
        <v>145118</v>
      </c>
      <c r="J105" s="42">
        <v>3.6</v>
      </c>
      <c r="K105" s="41">
        <v>136498</v>
      </c>
      <c r="L105" s="43">
        <v>-4.3</v>
      </c>
    </row>
    <row r="106" spans="1:12" x14ac:dyDescent="0.25">
      <c r="A106" s="110">
        <v>2015</v>
      </c>
      <c r="B106" s="39" t="str">
        <f>VLOOKUP(Tab_TOUS[Pays],Pays_Continent!A:B,2,FALSE)</f>
        <v>Asie</v>
      </c>
      <c r="C106" s="39" t="str">
        <f>VLOOKUP(Tab_TOUS[[#This Row],[Ville/Nom d''aéroport]],Ville_Pays!A:B,2,FALSE)</f>
        <v>Chine</v>
      </c>
      <c r="D106" s="40" t="s">
        <v>72</v>
      </c>
      <c r="E106" s="28" t="s">
        <v>72</v>
      </c>
      <c r="F106" s="32" t="s">
        <v>960</v>
      </c>
      <c r="G106" s="41">
        <v>55201915</v>
      </c>
      <c r="H106" s="42">
        <v>0.8</v>
      </c>
      <c r="I106" s="41">
        <v>409679</v>
      </c>
      <c r="J106" s="42">
        <v>-0.6</v>
      </c>
      <c r="K106" s="41">
        <v>1537759</v>
      </c>
      <c r="L106" s="43">
        <v>5.8</v>
      </c>
    </row>
    <row r="107" spans="1:12" ht="25.5" x14ac:dyDescent="0.25">
      <c r="A107" s="110">
        <v>2015</v>
      </c>
      <c r="B107" s="39" t="str">
        <f>VLOOKUP(Tab_TOUS[Pays],Pays_Continent!A:B,2,FALSE)</f>
        <v>Amérique du Sud</v>
      </c>
      <c r="C107" s="39" t="str">
        <f>VLOOKUP(Tab_TOUS[[#This Row],[Ville/Nom d''aéroport]],Ville_Pays!A:B,2,FALSE)</f>
        <v>Equateur</v>
      </c>
      <c r="D107" s="40" t="s">
        <v>230</v>
      </c>
      <c r="E107" s="28" t="s">
        <v>230</v>
      </c>
      <c r="F107" s="32" t="s">
        <v>520</v>
      </c>
      <c r="G107" s="41">
        <v>3529507</v>
      </c>
      <c r="H107" s="42">
        <v>-11.6</v>
      </c>
      <c r="I107" s="41">
        <v>68828</v>
      </c>
      <c r="J107" s="42">
        <v>-0.9</v>
      </c>
      <c r="K107" s="41">
        <v>35930</v>
      </c>
      <c r="L107" s="43">
        <v>28.7</v>
      </c>
    </row>
    <row r="108" spans="1:12" x14ac:dyDescent="0.25">
      <c r="A108" s="110">
        <v>2015</v>
      </c>
      <c r="B108" s="39" t="str">
        <f>VLOOKUP(Tab_TOUS[Pays],Pays_Continent!A:B,2,FALSE)</f>
        <v>Asie</v>
      </c>
      <c r="C108" s="39" t="str">
        <f>VLOOKUP(Tab_TOUS[[#This Row],[Ville/Nom d''aéroport]],Ville_Pays!A:B,2,FALSE)</f>
        <v>Chine</v>
      </c>
      <c r="D108" s="40" t="s">
        <v>115</v>
      </c>
      <c r="E108" s="28" t="s">
        <v>115</v>
      </c>
      <c r="F108" s="32" t="s">
        <v>968</v>
      </c>
      <c r="G108" s="41">
        <v>13244982</v>
      </c>
      <c r="H108" s="42">
        <v>5.7</v>
      </c>
      <c r="I108" s="41">
        <v>116914</v>
      </c>
      <c r="J108" s="42">
        <v>3.1</v>
      </c>
      <c r="K108" s="41">
        <v>87207</v>
      </c>
      <c r="L108" s="43">
        <v>6.3</v>
      </c>
    </row>
    <row r="109" spans="1:12" x14ac:dyDescent="0.25">
      <c r="A109" s="110">
        <v>2015</v>
      </c>
      <c r="B109" s="39" t="str">
        <f>VLOOKUP(Tab_TOUS[Pays],Pays_Continent!A:B,2,FALSE)</f>
        <v>Asie</v>
      </c>
      <c r="C109" s="39" t="str">
        <f>VLOOKUP(Tab_TOUS[[#This Row],[Ville/Nom d''aéroport]],Ville_Pays!A:B,2,FALSE)</f>
        <v>Chine</v>
      </c>
      <c r="D109" s="40" t="s">
        <v>109</v>
      </c>
      <c r="E109" s="28" t="s">
        <v>109</v>
      </c>
      <c r="F109" s="32" t="s">
        <v>965</v>
      </c>
      <c r="G109" s="41">
        <v>16167004</v>
      </c>
      <c r="H109" s="42">
        <v>16.7</v>
      </c>
      <c r="I109" s="41">
        <v>121825</v>
      </c>
      <c r="J109" s="42">
        <v>15.1</v>
      </c>
      <c r="K109" s="41">
        <v>135945</v>
      </c>
      <c r="L109" s="43">
        <v>12.2</v>
      </c>
    </row>
    <row r="110" spans="1:12" x14ac:dyDescent="0.25">
      <c r="A110" s="110">
        <v>2015</v>
      </c>
      <c r="B110" s="39" t="str">
        <f>VLOOKUP(Tab_TOUS[Pays],Pays_Continent!A:B,2,FALSE)</f>
        <v>Europe</v>
      </c>
      <c r="C110" s="39" t="str">
        <f>VLOOKUP(Tab_TOUS[[#This Row],[Ville/Nom d''aéroport]],Ville_Pays!A:B,2,FALSE)</f>
        <v>Allemagne</v>
      </c>
      <c r="D110" s="40" t="s">
        <v>166</v>
      </c>
      <c r="E110" s="28" t="s">
        <v>166</v>
      </c>
      <c r="F110" s="32" t="s">
        <v>486</v>
      </c>
      <c r="G110" s="41">
        <v>15610231</v>
      </c>
      <c r="H110" s="42">
        <v>5.8</v>
      </c>
      <c r="I110" s="41">
        <v>158399</v>
      </c>
      <c r="J110" s="42">
        <v>2.9</v>
      </c>
      <c r="K110" s="41">
        <v>31235</v>
      </c>
      <c r="L110" s="43">
        <v>7.3</v>
      </c>
    </row>
    <row r="111" spans="1:12" x14ac:dyDescent="0.25">
      <c r="A111" s="110">
        <v>2015</v>
      </c>
      <c r="B111" s="39" t="str">
        <f>VLOOKUP(Tab_TOUS[Pays],Pays_Continent!A:B,2,FALSE)</f>
        <v>Asie</v>
      </c>
      <c r="C111" s="39" t="str">
        <f>VLOOKUP(Tab_TOUS[[#This Row],[Ville/Nom d''aéroport]],Ville_Pays!A:B,2,FALSE)</f>
        <v>Chine</v>
      </c>
      <c r="D111" s="40" t="s">
        <v>89</v>
      </c>
      <c r="E111" s="28" t="s">
        <v>89</v>
      </c>
      <c r="F111" s="32" t="s">
        <v>1048</v>
      </c>
      <c r="G111" s="41">
        <v>28354435</v>
      </c>
      <c r="H111" s="42">
        <v>11.1</v>
      </c>
      <c r="I111" s="41">
        <v>232079</v>
      </c>
      <c r="J111" s="42">
        <v>8.8000000000000007</v>
      </c>
      <c r="K111" s="41">
        <v>424933</v>
      </c>
      <c r="L111" s="43">
        <v>6.6</v>
      </c>
    </row>
    <row r="112" spans="1:12" x14ac:dyDescent="0.25">
      <c r="A112" s="110">
        <v>2015</v>
      </c>
      <c r="B112" s="39" t="str">
        <f>VLOOKUP(Tab_TOUS[Pays],Pays_Continent!A:B,2,FALSE)</f>
        <v>Asie</v>
      </c>
      <c r="C112" s="39" t="str">
        <f>VLOOKUP(Tab_TOUS[[#This Row],[Ville/Nom d''aéroport]],Ville_Pays!A:B,2,FALSE)</f>
        <v>Chine</v>
      </c>
      <c r="D112" s="40" t="s">
        <v>114</v>
      </c>
      <c r="E112" s="28" t="s">
        <v>114</v>
      </c>
      <c r="F112" s="32" t="s">
        <v>966</v>
      </c>
      <c r="G112" s="41">
        <v>14054357</v>
      </c>
      <c r="H112" s="42">
        <v>14.8</v>
      </c>
      <c r="I112" s="41">
        <v>108428</v>
      </c>
      <c r="J112" s="42">
        <v>10.9</v>
      </c>
      <c r="K112" s="41">
        <v>116104</v>
      </c>
      <c r="L112" s="43">
        <v>9</v>
      </c>
    </row>
    <row r="113" spans="1:12" x14ac:dyDescent="0.25">
      <c r="A113" s="110">
        <v>2015</v>
      </c>
      <c r="B113" s="39" t="str">
        <f>VLOOKUP(Tab_TOUS[Pays],Pays_Continent!A:B,2,FALSE)</f>
        <v>Europe</v>
      </c>
      <c r="C113" s="39" t="str">
        <f>VLOOKUP(Tab_TOUS[[#This Row],[Ville/Nom d''aéroport]],Ville_Pays!A:B,2,FALSE)</f>
        <v>Finlande</v>
      </c>
      <c r="D113" s="40" t="s">
        <v>162</v>
      </c>
      <c r="E113" s="28" t="s">
        <v>163</v>
      </c>
      <c r="F113" s="32" t="s">
        <v>484</v>
      </c>
      <c r="G113" s="41">
        <v>16417234</v>
      </c>
      <c r="H113" s="42">
        <v>3</v>
      </c>
      <c r="I113" s="41">
        <v>169571</v>
      </c>
      <c r="J113" s="42">
        <v>3.9</v>
      </c>
      <c r="K113" s="41">
        <v>179316</v>
      </c>
      <c r="L113" s="43">
        <v>-5.2</v>
      </c>
    </row>
    <row r="114" spans="1:12" x14ac:dyDescent="0.25">
      <c r="A114" s="110">
        <v>2015</v>
      </c>
      <c r="B114" s="39" t="str">
        <f>VLOOKUP(Tab_TOUS[Pays],Pays_Continent!A:B,2,FALSE)</f>
        <v>Océanie</v>
      </c>
      <c r="C114" s="39" t="str">
        <f>VLOOKUP(Tab_TOUS[[#This Row],[Ville/Nom d''aéroport]],Ville_Pays!A:B,2,FALSE)</f>
        <v>Australie</v>
      </c>
      <c r="D114" s="40" t="s">
        <v>337</v>
      </c>
      <c r="E114" s="28" t="s">
        <v>337</v>
      </c>
      <c r="F114" s="32" t="s">
        <v>595</v>
      </c>
      <c r="G114" s="41">
        <v>2238350</v>
      </c>
      <c r="H114" s="42">
        <v>5.2</v>
      </c>
      <c r="I114" s="41">
        <v>17575</v>
      </c>
      <c r="J114" s="42">
        <v>-5</v>
      </c>
      <c r="K114" s="42" t="s">
        <v>958</v>
      </c>
      <c r="L114" s="43" t="s">
        <v>958</v>
      </c>
    </row>
    <row r="115" spans="1:12" x14ac:dyDescent="0.25">
      <c r="A115" s="110">
        <v>2015</v>
      </c>
      <c r="B115" s="39" t="str">
        <f>VLOOKUP(Tab_TOUS[Pays],Pays_Continent!A:B,2,FALSE)</f>
        <v>Asie</v>
      </c>
      <c r="C115" s="39" t="str">
        <f>VLOOKUP(Tab_TOUS[[#This Row],[Ville/Nom d''aéroport]],Ville_Pays!A:B,2,FALSE)</f>
        <v>Hong Kong</v>
      </c>
      <c r="D115" s="40" t="s">
        <v>68</v>
      </c>
      <c r="E115" s="28" t="s">
        <v>68</v>
      </c>
      <c r="F115" s="32" t="s">
        <v>454</v>
      </c>
      <c r="G115" s="41">
        <v>68488000</v>
      </c>
      <c r="H115" s="42">
        <v>8.1</v>
      </c>
      <c r="I115" s="41">
        <v>406020</v>
      </c>
      <c r="J115" s="42">
        <v>3.9</v>
      </c>
      <c r="K115" s="41">
        <v>4380000</v>
      </c>
      <c r="L115" s="43">
        <v>0.1</v>
      </c>
    </row>
    <row r="116" spans="1:12" ht="25.5" x14ac:dyDescent="0.25">
      <c r="A116" s="110">
        <v>2015</v>
      </c>
      <c r="B116" s="39" t="str">
        <f>VLOOKUP(Tab_TOUS[Pays],Pays_Continent!A:B,2,FALSE)</f>
        <v>Amérique du Nord</v>
      </c>
      <c r="C116" s="39" t="str">
        <f>VLOOKUP(Tab_TOUS[[#This Row],[Ville/Nom d''aéroport]],Ville_Pays!A:B,2,FALSE)</f>
        <v>États-Unis</v>
      </c>
      <c r="D116" s="40" t="s">
        <v>282</v>
      </c>
      <c r="E116" s="28" t="s">
        <v>282</v>
      </c>
      <c r="F116" s="32" t="s">
        <v>907</v>
      </c>
      <c r="G116" s="41">
        <v>19972910</v>
      </c>
      <c r="H116" s="42" t="s">
        <v>958</v>
      </c>
      <c r="I116" s="41">
        <v>280732</v>
      </c>
      <c r="J116" s="42" t="s">
        <v>958</v>
      </c>
      <c r="K116" s="41">
        <v>414870</v>
      </c>
      <c r="L116" s="43" t="s">
        <v>958</v>
      </c>
    </row>
    <row r="117" spans="1:12" ht="25.5" x14ac:dyDescent="0.25">
      <c r="A117" s="110">
        <v>2015</v>
      </c>
      <c r="B117" s="39" t="str">
        <f>VLOOKUP(Tab_TOUS[Pays],Pays_Continent!A:B,2,FALSE)</f>
        <v>Amérique du Nord</v>
      </c>
      <c r="C117" s="39" t="str">
        <f>VLOOKUP(Tab_TOUS[[#This Row],[Ville/Nom d''aéroport]],Ville_Pays!A:B,2,FALSE)</f>
        <v>États-Unis</v>
      </c>
      <c r="D117" s="40" t="s">
        <v>259</v>
      </c>
      <c r="E117" s="28" t="s">
        <v>260</v>
      </c>
      <c r="F117" s="32" t="s">
        <v>1069</v>
      </c>
      <c r="G117" s="41">
        <v>43023224</v>
      </c>
      <c r="H117" s="42">
        <v>4.3</v>
      </c>
      <c r="I117" s="41">
        <v>507444</v>
      </c>
      <c r="J117" s="42">
        <v>-0.9</v>
      </c>
      <c r="K117" s="41">
        <v>429786</v>
      </c>
      <c r="L117" s="43">
        <v>-6.8</v>
      </c>
    </row>
    <row r="118" spans="1:12" ht="25.5" x14ac:dyDescent="0.25">
      <c r="A118" s="110">
        <v>2015</v>
      </c>
      <c r="B118" s="39" t="str">
        <f>VLOOKUP(Tab_TOUS[Pays],Pays_Continent!A:B,2,FALSE)</f>
        <v>Amérique du Nord</v>
      </c>
      <c r="C118" s="39" t="str">
        <f>VLOOKUP(Tab_TOUS[[#This Row],[Ville/Nom d''aéroport]],Ville_Pays!A:B,2,FALSE)</f>
        <v>États-Unis</v>
      </c>
      <c r="D118" s="40" t="s">
        <v>259</v>
      </c>
      <c r="E118" s="28" t="s">
        <v>290</v>
      </c>
      <c r="F118" s="32" t="s">
        <v>1068</v>
      </c>
      <c r="G118" s="41">
        <v>12130499</v>
      </c>
      <c r="H118" s="42">
        <v>1.5</v>
      </c>
      <c r="I118" s="41">
        <v>200587</v>
      </c>
      <c r="J118" s="42">
        <v>9.9</v>
      </c>
      <c r="K118" s="41">
        <v>11778</v>
      </c>
      <c r="L118" s="43">
        <v>-7.3</v>
      </c>
    </row>
    <row r="119" spans="1:12" x14ac:dyDescent="0.25">
      <c r="A119" s="110">
        <v>2015</v>
      </c>
      <c r="B119" s="39" t="str">
        <f>VLOOKUP(Tab_TOUS[Pays],Pays_Continent!A:B,2,FALSE)</f>
        <v>Afrique</v>
      </c>
      <c r="C119" s="39" t="str">
        <f>VLOOKUP(Tab_TOUS[[#This Row],[Ville/Nom d''aéroport]],Ville_Pays!A:B,2,FALSE)</f>
        <v>Egypte</v>
      </c>
      <c r="D119" s="40" t="s">
        <v>37</v>
      </c>
      <c r="E119" s="28" t="s">
        <v>37</v>
      </c>
      <c r="F119" s="32" t="s">
        <v>423</v>
      </c>
      <c r="G119" s="41">
        <v>6763997</v>
      </c>
      <c r="H119" s="42">
        <v>-6.4</v>
      </c>
      <c r="I119" s="41">
        <v>45706</v>
      </c>
      <c r="J119" s="42">
        <v>-1.4</v>
      </c>
      <c r="K119" s="28"/>
      <c r="L119" s="43"/>
    </row>
    <row r="120" spans="1:12" x14ac:dyDescent="0.25">
      <c r="A120" s="110">
        <v>2015</v>
      </c>
      <c r="B120" s="39" t="str">
        <f>VLOOKUP(Tab_TOUS[Pays],Pays_Continent!A:B,2,FALSE)</f>
        <v>Asie</v>
      </c>
      <c r="C120" s="39" t="str">
        <f>VLOOKUP(Tab_TOUS[[#This Row],[Ville/Nom d''aéroport]],Ville_Pays!A:B,2,FALSE)</f>
        <v>Indonésie</v>
      </c>
      <c r="D120" s="40" t="s">
        <v>331</v>
      </c>
      <c r="E120" s="28" t="s">
        <v>331</v>
      </c>
      <c r="F120" s="32" t="s">
        <v>1056</v>
      </c>
      <c r="G120" s="41">
        <v>2983100</v>
      </c>
      <c r="H120" s="42">
        <v>2</v>
      </c>
      <c r="I120" s="41">
        <v>24397</v>
      </c>
      <c r="J120" s="42">
        <v>9.1</v>
      </c>
      <c r="K120" s="41">
        <v>6807</v>
      </c>
      <c r="L120" s="43">
        <v>16.399999999999999</v>
      </c>
    </row>
    <row r="121" spans="1:12" x14ac:dyDescent="0.25">
      <c r="A121" s="110">
        <v>2015</v>
      </c>
      <c r="B121" s="39" t="str">
        <f>VLOOKUP(Tab_TOUS[Pays],Pays_Continent!A:B,2,FALSE)</f>
        <v>Asie</v>
      </c>
      <c r="C121" s="39" t="str">
        <f>VLOOKUP(Tab_TOUS[[#This Row],[Ville/Nom d''aéroport]],Ville_Pays!A:B,2,FALSE)</f>
        <v>Iran</v>
      </c>
      <c r="D121" s="40" t="s">
        <v>53</v>
      </c>
      <c r="E121" s="28" t="s">
        <v>53</v>
      </c>
      <c r="F121" s="32" t="s">
        <v>1044</v>
      </c>
      <c r="G121" s="41">
        <v>2248229</v>
      </c>
      <c r="H121" s="42">
        <v>1.5</v>
      </c>
      <c r="I121" s="41">
        <v>19020</v>
      </c>
      <c r="J121" s="42">
        <v>3.9</v>
      </c>
      <c r="K121" s="41">
        <v>22416</v>
      </c>
      <c r="L121" s="43">
        <v>-1.5</v>
      </c>
    </row>
    <row r="122" spans="1:12" x14ac:dyDescent="0.25">
      <c r="A122" s="110">
        <v>2015</v>
      </c>
      <c r="B122" s="39" t="str">
        <f>VLOOKUP(Tab_TOUS[Pays],Pays_Continent!A:B,2,FALSE)</f>
        <v>Europe</v>
      </c>
      <c r="C122" s="39" t="str">
        <f>VLOOKUP(Tab_TOUS[[#This Row],[Ville/Nom d''aéroport]],Ville_Pays!A:B,2,FALSE)</f>
        <v>Turquie</v>
      </c>
      <c r="D122" s="40" t="s">
        <v>124</v>
      </c>
      <c r="E122" s="28" t="s">
        <v>125</v>
      </c>
      <c r="F122" s="32" t="s">
        <v>1073</v>
      </c>
      <c r="G122" s="41">
        <v>61322729</v>
      </c>
      <c r="H122" s="42">
        <v>8.1</v>
      </c>
      <c r="I122" s="41">
        <v>464775</v>
      </c>
      <c r="J122" s="42">
        <v>5.7</v>
      </c>
      <c r="K122" s="41">
        <v>771240</v>
      </c>
      <c r="L122" s="43">
        <v>2.2000000000000002</v>
      </c>
    </row>
    <row r="123" spans="1:12" x14ac:dyDescent="0.25">
      <c r="A123" s="110">
        <v>2015</v>
      </c>
      <c r="B123" s="39" t="str">
        <f>VLOOKUP(Tab_TOUS[Pays],Pays_Continent!A:B,2,FALSE)</f>
        <v>Europe</v>
      </c>
      <c r="C123" s="39" t="str">
        <f>VLOOKUP(Tab_TOUS[[#This Row],[Ville/Nom d''aéroport]],Ville_Pays!A:B,2,FALSE)</f>
        <v>Turquie</v>
      </c>
      <c r="D123" s="40" t="s">
        <v>124</v>
      </c>
      <c r="E123" s="28" t="s">
        <v>139</v>
      </c>
      <c r="F123" s="32" t="s">
        <v>1072</v>
      </c>
      <c r="G123" s="41">
        <v>28285578</v>
      </c>
      <c r="H123" s="42">
        <v>19.7</v>
      </c>
      <c r="I123" s="41">
        <v>218626</v>
      </c>
      <c r="J123" s="42">
        <v>17.899999999999999</v>
      </c>
      <c r="K123" s="41">
        <v>46689</v>
      </c>
      <c r="L123" s="43">
        <v>9.9</v>
      </c>
    </row>
    <row r="124" spans="1:12" x14ac:dyDescent="0.25">
      <c r="A124" s="110">
        <v>2015</v>
      </c>
      <c r="B124" s="39" t="str">
        <f>VLOOKUP(Tab_TOUS[Pays],Pays_Continent!A:B,2,FALSE)</f>
        <v>Europe</v>
      </c>
      <c r="C124" s="39" t="str">
        <f>VLOOKUP(Tab_TOUS[[#This Row],[Ville/Nom d''aéroport]],Ville_Pays!A:B,2,FALSE)</f>
        <v>Turquie</v>
      </c>
      <c r="D124" s="40" t="s">
        <v>172</v>
      </c>
      <c r="E124" s="28" t="s">
        <v>173</v>
      </c>
      <c r="F124" s="32" t="s">
        <v>1098</v>
      </c>
      <c r="G124" s="41">
        <v>12139788</v>
      </c>
      <c r="H124" s="42">
        <v>10.4</v>
      </c>
      <c r="I124" s="41">
        <v>86998</v>
      </c>
      <c r="J124" s="42">
        <v>6.4</v>
      </c>
      <c r="K124" s="41">
        <v>23775</v>
      </c>
      <c r="L124" s="43">
        <v>0</v>
      </c>
    </row>
    <row r="125" spans="1:12" ht="30" x14ac:dyDescent="0.25">
      <c r="A125" s="110">
        <v>2015</v>
      </c>
      <c r="B125" s="39" t="str">
        <f>VLOOKUP(Tab_TOUS[Pays],Pays_Continent!A:B,2,FALSE)</f>
        <v>Asie</v>
      </c>
      <c r="C125" s="39" t="str">
        <f>VLOOKUP(Tab_TOUS[[#This Row],[Ville/Nom d''aéroport]],Ville_Pays!A:B,2,FALSE)</f>
        <v>Indonésie</v>
      </c>
      <c r="D125" s="40" t="s">
        <v>308</v>
      </c>
      <c r="E125" s="28" t="s">
        <v>330</v>
      </c>
      <c r="F125" s="32" t="s">
        <v>1074</v>
      </c>
      <c r="G125" s="41">
        <v>3136457</v>
      </c>
      <c r="H125" s="42" t="s">
        <v>958</v>
      </c>
      <c r="I125" s="41">
        <v>31343</v>
      </c>
      <c r="J125" s="42">
        <v>45.7</v>
      </c>
      <c r="K125" s="42" t="s">
        <v>958</v>
      </c>
      <c r="L125" s="43" t="s">
        <v>958</v>
      </c>
    </row>
    <row r="126" spans="1:12" x14ac:dyDescent="0.25">
      <c r="A126" s="110">
        <v>2015</v>
      </c>
      <c r="B126" s="39" t="str">
        <f>VLOOKUP(Tab_TOUS[Pays],Pays_Continent!A:B,2,FALSE)</f>
        <v>Asie</v>
      </c>
      <c r="C126" s="39" t="str">
        <f>VLOOKUP(Tab_TOUS[[#This Row],[Ville/Nom d''aéroport]],Ville_Pays!A:B,2,FALSE)</f>
        <v>Indonésie</v>
      </c>
      <c r="D126" s="40" t="s">
        <v>308</v>
      </c>
      <c r="E126" s="28" t="s">
        <v>309</v>
      </c>
      <c r="F126" s="32" t="s">
        <v>984</v>
      </c>
      <c r="G126" s="41">
        <v>54053905</v>
      </c>
      <c r="H126" s="42">
        <v>-5.5</v>
      </c>
      <c r="I126" s="41">
        <v>380129</v>
      </c>
      <c r="J126" s="42">
        <v>-2.8</v>
      </c>
      <c r="K126" s="41">
        <v>557188</v>
      </c>
      <c r="L126" s="43">
        <v>-11.6</v>
      </c>
    </row>
    <row r="127" spans="1:12" ht="25.5" x14ac:dyDescent="0.25">
      <c r="A127" s="110">
        <v>2015</v>
      </c>
      <c r="B127" s="39" t="str">
        <f>VLOOKUP(Tab_TOUS[Pays],Pays_Continent!A:B,2,FALSE)</f>
        <v>Asie</v>
      </c>
      <c r="C127" s="39" t="str">
        <f>VLOOKUP(Tab_TOUS[[#This Row],[Ville/Nom d''aéroport]],Ville_Pays!A:B,2,FALSE)</f>
        <v>Arabie Saoudite</v>
      </c>
      <c r="D127" s="40" t="s">
        <v>16</v>
      </c>
      <c r="E127" s="28" t="s">
        <v>16</v>
      </c>
      <c r="F127" s="32" t="s">
        <v>618</v>
      </c>
      <c r="G127" s="41">
        <v>29043759</v>
      </c>
      <c r="H127" s="42">
        <v>8.1999999999999993</v>
      </c>
      <c r="I127" s="41">
        <v>206148</v>
      </c>
      <c r="J127" s="42">
        <v>14.8</v>
      </c>
      <c r="K127" s="41">
        <v>716610</v>
      </c>
      <c r="L127" s="43">
        <v>45.2</v>
      </c>
    </row>
    <row r="128" spans="1:12" ht="25.5" x14ac:dyDescent="0.25">
      <c r="A128" s="110">
        <v>2015</v>
      </c>
      <c r="B128" s="39" t="str">
        <f>VLOOKUP(Tab_TOUS[Pays],Pays_Continent!A:B,2,FALSE)</f>
        <v>Afrique</v>
      </c>
      <c r="C128" s="39" t="str">
        <f>VLOOKUP(Tab_TOUS[[#This Row],[Ville/Nom d''aéroport]],Ville_Pays!A:B,2,FALSE)</f>
        <v>Afrique du Sud</v>
      </c>
      <c r="D128" s="40" t="s">
        <v>19</v>
      </c>
      <c r="E128" s="28" t="s">
        <v>19</v>
      </c>
      <c r="F128" s="32" t="s">
        <v>412</v>
      </c>
      <c r="G128" s="41">
        <v>20076350</v>
      </c>
      <c r="H128" s="42">
        <v>4.8</v>
      </c>
      <c r="I128" s="41">
        <v>222539</v>
      </c>
      <c r="J128" s="42">
        <v>2.8</v>
      </c>
      <c r="K128" s="41">
        <v>315164</v>
      </c>
      <c r="L128" s="43">
        <v>10.1</v>
      </c>
    </row>
    <row r="129" spans="1:12" ht="25.5" x14ac:dyDescent="0.25">
      <c r="A129" s="110">
        <v>2015</v>
      </c>
      <c r="B129" s="39" t="str">
        <f>VLOOKUP(Tab_TOUS[Pays],Pays_Continent!A:B,2,FALSE)</f>
        <v>Amérique du Nord</v>
      </c>
      <c r="C129" s="39" t="str">
        <f>VLOOKUP(Tab_TOUS[[#This Row],[Ville/Nom d''aéroport]],Ville_Pays!A:B,2,FALSE)</f>
        <v>Costa Rica</v>
      </c>
      <c r="D129" s="40" t="s">
        <v>225</v>
      </c>
      <c r="E129" s="28" t="s">
        <v>225</v>
      </c>
      <c r="F129" s="32" t="s">
        <v>1060</v>
      </c>
      <c r="G129" s="41">
        <v>3720099</v>
      </c>
      <c r="H129" s="42">
        <v>5.0999999999999996</v>
      </c>
      <c r="I129" s="41">
        <v>75805</v>
      </c>
      <c r="J129" s="42">
        <v>3.5</v>
      </c>
      <c r="K129" s="41">
        <v>72608</v>
      </c>
      <c r="L129" s="43">
        <v>-5</v>
      </c>
    </row>
    <row r="130" spans="1:12" x14ac:dyDescent="0.25">
      <c r="A130" s="110">
        <v>2015</v>
      </c>
      <c r="B130" s="39" t="str">
        <f>VLOOKUP(Tab_TOUS[Pays],Pays_Continent!A:B,2,FALSE)</f>
        <v>Asie</v>
      </c>
      <c r="C130" s="39" t="str">
        <f>VLOOKUP(Tab_TOUS[[#This Row],[Ville/Nom d''aéroport]],Ville_Pays!A:B,2,FALSE)</f>
        <v>Indonésie</v>
      </c>
      <c r="D130" s="40" t="s">
        <v>352</v>
      </c>
      <c r="E130" s="28" t="s">
        <v>352</v>
      </c>
      <c r="F130" s="32" t="s">
        <v>936</v>
      </c>
      <c r="G130" s="41">
        <v>900523</v>
      </c>
      <c r="H130" s="42">
        <v>-14.3</v>
      </c>
      <c r="I130" s="41">
        <v>12652</v>
      </c>
      <c r="J130" s="42">
        <v>-4.9000000000000004</v>
      </c>
      <c r="K130" s="41">
        <v>6126</v>
      </c>
      <c r="L130" s="43">
        <v>-55</v>
      </c>
    </row>
    <row r="131" spans="1:12" ht="25.5" x14ac:dyDescent="0.25">
      <c r="A131" s="110">
        <v>2015</v>
      </c>
      <c r="B131" s="39" t="str">
        <f>VLOOKUP(Tab_TOUS[Pays],Pays_Continent!A:B,2,FALSE)</f>
        <v>Amérique du Nord</v>
      </c>
      <c r="C131" s="39" t="str">
        <f>VLOOKUP(Tab_TOUS[[#This Row],[Ville/Nom d''aéroport]],Ville_Pays!A:B,2,FALSE)</f>
        <v>États-Unis</v>
      </c>
      <c r="D131" s="40" t="s">
        <v>295</v>
      </c>
      <c r="E131" s="28" t="s">
        <v>296</v>
      </c>
      <c r="F131" s="32" t="s">
        <v>919</v>
      </c>
      <c r="G131" s="41">
        <v>10472458</v>
      </c>
      <c r="H131" s="42">
        <v>3</v>
      </c>
      <c r="I131" s="41">
        <v>119061</v>
      </c>
      <c r="J131" s="42">
        <v>-5.9</v>
      </c>
      <c r="K131" s="41">
        <v>94911</v>
      </c>
      <c r="L131" s="43">
        <v>11.7</v>
      </c>
    </row>
    <row r="132" spans="1:12" x14ac:dyDescent="0.25">
      <c r="A132" s="110">
        <v>2015</v>
      </c>
      <c r="B132" s="39" t="str">
        <f>VLOOKUP(Tab_TOUS[Pays],Pays_Continent!A:B,2,FALSE)</f>
        <v>Asie</v>
      </c>
      <c r="C132" s="39" t="str">
        <f>VLOOKUP(Tab_TOUS[[#This Row],[Ville/Nom d''aéroport]],Ville_Pays!A:B,2,FALSE)</f>
        <v>Inde</v>
      </c>
      <c r="D132" s="40" t="s">
        <v>105</v>
      </c>
      <c r="E132" s="28" t="s">
        <v>105</v>
      </c>
      <c r="F132" s="32" t="s">
        <v>892</v>
      </c>
      <c r="G132" s="41">
        <v>18111096</v>
      </c>
      <c r="H132" s="42">
        <v>25.2</v>
      </c>
      <c r="I132" s="41">
        <v>146734</v>
      </c>
      <c r="J132" s="42">
        <v>12.9</v>
      </c>
      <c r="K132" s="41">
        <v>287146</v>
      </c>
      <c r="L132" s="43">
        <v>10.3</v>
      </c>
    </row>
    <row r="133" spans="1:12" x14ac:dyDescent="0.25">
      <c r="A133" s="110">
        <v>2015</v>
      </c>
      <c r="B133" s="39" t="str">
        <f>VLOOKUP(Tab_TOUS[Pays],Pays_Continent!A:B,2,FALSE)</f>
        <v>Afrique</v>
      </c>
      <c r="C133" s="39" t="str">
        <f>VLOOKUP(Tab_TOUS[[#This Row],[Ville/Nom d''aéroport]],Ville_Pays!A:B,2,FALSE)</f>
        <v>Soudan</v>
      </c>
      <c r="D133" s="40" t="s">
        <v>48</v>
      </c>
      <c r="E133" s="28" t="s">
        <v>48</v>
      </c>
      <c r="F133" s="32" t="s">
        <v>916</v>
      </c>
      <c r="G133" s="41">
        <v>2795913</v>
      </c>
      <c r="H133" s="42">
        <v>0</v>
      </c>
      <c r="I133" s="28" t="s">
        <v>958</v>
      </c>
      <c r="J133" s="42" t="s">
        <v>958</v>
      </c>
      <c r="K133" s="41">
        <v>28661</v>
      </c>
      <c r="L133" s="43" t="s">
        <v>958</v>
      </c>
    </row>
    <row r="134" spans="1:12" x14ac:dyDescent="0.25">
      <c r="A134" s="110">
        <v>2015</v>
      </c>
      <c r="B134" s="39" t="str">
        <f>VLOOKUP(Tab_TOUS[Pays],Pays_Continent!A:B,2,FALSE)</f>
        <v>Asie</v>
      </c>
      <c r="C134" s="39" t="str">
        <f>VLOOKUP(Tab_TOUS[[#This Row],[Ville/Nom d''aéroport]],Ville_Pays!A:B,2,FALSE)</f>
        <v>Iran</v>
      </c>
      <c r="D134" s="40" t="s">
        <v>49</v>
      </c>
      <c r="E134" s="28" t="s">
        <v>49</v>
      </c>
      <c r="F134" s="32" t="s">
        <v>439</v>
      </c>
      <c r="G134" s="41">
        <v>2740076</v>
      </c>
      <c r="H134" s="42">
        <v>1.5</v>
      </c>
      <c r="I134" s="41">
        <v>23758</v>
      </c>
      <c r="J134" s="42">
        <v>3.3</v>
      </c>
      <c r="K134" s="41">
        <v>28922</v>
      </c>
      <c r="L134" s="43">
        <v>-0.1</v>
      </c>
    </row>
    <row r="135" spans="1:12" x14ac:dyDescent="0.25">
      <c r="A135" s="110">
        <v>2015</v>
      </c>
      <c r="B135" s="39" t="str">
        <f>VLOOKUP(Tab_TOUS[Pays],Pays_Continent!A:B,2,FALSE)</f>
        <v>Asie</v>
      </c>
      <c r="C135" s="39" t="str">
        <f>VLOOKUP(Tab_TOUS[[#This Row],[Ville/Nom d''aéroport]],Ville_Pays!A:B,2,FALSE)</f>
        <v>Inde</v>
      </c>
      <c r="D135" s="40" t="s">
        <v>119</v>
      </c>
      <c r="E135" s="28" t="s">
        <v>119</v>
      </c>
      <c r="F135" s="32" t="s">
        <v>896</v>
      </c>
      <c r="G135" s="41">
        <v>12056258</v>
      </c>
      <c r="H135" s="42">
        <v>12.5</v>
      </c>
      <c r="I135" s="41">
        <v>100544</v>
      </c>
      <c r="J135" s="42">
        <v>4.4000000000000004</v>
      </c>
      <c r="K135" s="41">
        <v>136941</v>
      </c>
      <c r="L135" s="43">
        <v>0.5</v>
      </c>
    </row>
    <row r="136" spans="1:12" x14ac:dyDescent="0.25">
      <c r="A136" s="110">
        <v>2015</v>
      </c>
      <c r="B136" s="39" t="str">
        <f>VLOOKUP(Tab_TOUS[Pays],Pays_Continent!A:B,2,FALSE)</f>
        <v>Asie</v>
      </c>
      <c r="C136" s="39" t="str">
        <f>VLOOKUP(Tab_TOUS[[#This Row],[Ville/Nom d''aéroport]],Ville_Pays!A:B,2,FALSE)</f>
        <v>Malaisie</v>
      </c>
      <c r="D136" s="40" t="s">
        <v>76</v>
      </c>
      <c r="E136" s="28" t="s">
        <v>76</v>
      </c>
      <c r="F136" s="32" t="s">
        <v>455</v>
      </c>
      <c r="G136" s="41">
        <v>48938424</v>
      </c>
      <c r="H136" s="42" t="s">
        <v>958</v>
      </c>
      <c r="I136" s="41">
        <v>354519</v>
      </c>
      <c r="J136" s="42">
        <v>4.4000000000000004</v>
      </c>
      <c r="K136" s="41">
        <v>761498</v>
      </c>
      <c r="L136" s="43">
        <v>-3.3</v>
      </c>
    </row>
    <row r="137" spans="1:12" x14ac:dyDescent="0.25">
      <c r="A137" s="110">
        <v>2015</v>
      </c>
      <c r="B137" s="39" t="str">
        <f>VLOOKUP(Tab_TOUS[Pays],Pays_Continent!A:B,2,FALSE)</f>
        <v>Asie</v>
      </c>
      <c r="C137" s="39" t="str">
        <f>VLOOKUP(Tab_TOUS[[#This Row],[Ville/Nom d''aéroport]],Ville_Pays!A:B,2,FALSE)</f>
        <v>Indonésie</v>
      </c>
      <c r="D137" s="40" t="s">
        <v>318</v>
      </c>
      <c r="E137" s="28" t="s">
        <v>318</v>
      </c>
      <c r="F137" s="32" t="s">
        <v>913</v>
      </c>
      <c r="G137" s="41">
        <v>8006757</v>
      </c>
      <c r="H137" s="42">
        <v>-0.6</v>
      </c>
      <c r="I137" s="41">
        <v>63608</v>
      </c>
      <c r="J137" s="42">
        <v>-0.5</v>
      </c>
      <c r="K137" s="41">
        <v>41998</v>
      </c>
      <c r="L137" s="43">
        <v>-1.2</v>
      </c>
    </row>
    <row r="138" spans="1:12" x14ac:dyDescent="0.25">
      <c r="A138" s="110">
        <v>2015</v>
      </c>
      <c r="B138" s="39" t="str">
        <f>VLOOKUP(Tab_TOUS[Pays],Pays_Continent!A:B,2,FALSE)</f>
        <v>Asie</v>
      </c>
      <c r="C138" s="39" t="str">
        <f>VLOOKUP(Tab_TOUS[[#This Row],[Ville/Nom d''aéroport]],Ville_Pays!A:B,2,FALSE)</f>
        <v>Chine</v>
      </c>
      <c r="D138" s="40" t="s">
        <v>82</v>
      </c>
      <c r="E138" s="28" t="s">
        <v>82</v>
      </c>
      <c r="F138" s="32" t="s">
        <v>967</v>
      </c>
      <c r="G138" s="41">
        <v>37523098</v>
      </c>
      <c r="H138" s="42">
        <v>16.399999999999999</v>
      </c>
      <c r="I138" s="41">
        <v>300406</v>
      </c>
      <c r="J138" s="42">
        <v>11</v>
      </c>
      <c r="K138" s="41">
        <v>355423</v>
      </c>
      <c r="L138" s="43">
        <v>12.2</v>
      </c>
    </row>
    <row r="139" spans="1:12" x14ac:dyDescent="0.25">
      <c r="A139" s="110">
        <v>2015</v>
      </c>
      <c r="B139" s="39" t="str">
        <f>VLOOKUP(Tab_TOUS[Pays],Pays_Continent!A:B,2,FALSE)</f>
        <v>Asie</v>
      </c>
      <c r="C139" s="39" t="str">
        <f>VLOOKUP(Tab_TOUS[[#This Row],[Ville/Nom d''aéroport]],Ville_Pays!A:B,2,FALSE)</f>
        <v>Koweït</v>
      </c>
      <c r="D139" s="40" t="s">
        <v>22</v>
      </c>
      <c r="E139" s="28" t="s">
        <v>22</v>
      </c>
      <c r="F139" s="32" t="s">
        <v>417</v>
      </c>
      <c r="G139" s="41">
        <v>11269029</v>
      </c>
      <c r="H139" s="42">
        <v>8.6</v>
      </c>
      <c r="I139" s="41">
        <v>102162</v>
      </c>
      <c r="J139" s="42">
        <v>11.1</v>
      </c>
      <c r="K139" s="41">
        <v>186847</v>
      </c>
      <c r="L139" s="43">
        <v>-1.4</v>
      </c>
    </row>
    <row r="140" spans="1:12" x14ac:dyDescent="0.25">
      <c r="A140" s="110">
        <v>2015</v>
      </c>
      <c r="B140" s="39" t="str">
        <f>VLOOKUP(Tab_TOUS[Pays],Pays_Continent!A:B,2,FALSE)</f>
        <v>Afrique</v>
      </c>
      <c r="C140" s="39" t="str">
        <f>VLOOKUP(Tab_TOUS[[#This Row],[Ville/Nom d''aéroport]],Ville_Pays!A:B,2,FALSE)</f>
        <v>Nigéria</v>
      </c>
      <c r="D140" s="40" t="s">
        <v>35</v>
      </c>
      <c r="E140" s="28" t="s">
        <v>35</v>
      </c>
      <c r="F140" s="32" t="s">
        <v>422</v>
      </c>
      <c r="G140" s="41">
        <v>6887995</v>
      </c>
      <c r="H140" s="42">
        <v>-8.1</v>
      </c>
      <c r="I140" s="41">
        <v>101192</v>
      </c>
      <c r="J140" s="42">
        <v>-8</v>
      </c>
      <c r="K140" s="41">
        <v>169878</v>
      </c>
      <c r="L140" s="43">
        <v>6.2</v>
      </c>
    </row>
    <row r="141" spans="1:12" ht="25.5" x14ac:dyDescent="0.25">
      <c r="A141" s="110">
        <v>2015</v>
      </c>
      <c r="B141" s="39" t="str">
        <f>VLOOKUP(Tab_TOUS[Pays],Pays_Continent!A:B,2,FALSE)</f>
        <v>Amérique du Nord</v>
      </c>
      <c r="C141" s="39" t="str">
        <f>VLOOKUP(Tab_TOUS[[#This Row],[Ville/Nom d''aéroport]],Ville_Pays!A:B,2,FALSE)</f>
        <v>États-Unis</v>
      </c>
      <c r="D141" s="40" t="s">
        <v>253</v>
      </c>
      <c r="E141" s="28" t="s">
        <v>254</v>
      </c>
      <c r="F141" s="32" t="s">
        <v>545</v>
      </c>
      <c r="G141" s="41">
        <v>45389079</v>
      </c>
      <c r="H141" s="42">
        <v>5.8</v>
      </c>
      <c r="I141" s="41">
        <v>530330</v>
      </c>
      <c r="J141" s="42">
        <v>1.5</v>
      </c>
      <c r="K141" s="41">
        <v>98978</v>
      </c>
      <c r="L141" s="43">
        <v>0.3</v>
      </c>
    </row>
    <row r="142" spans="1:12" x14ac:dyDescent="0.25">
      <c r="A142" s="110">
        <v>2015</v>
      </c>
      <c r="B142" s="39" t="str">
        <f>VLOOKUP(Tab_TOUS[Pays],Pays_Continent!A:B,2,FALSE)</f>
        <v>Océanie</v>
      </c>
      <c r="C142" s="39" t="str">
        <f>VLOOKUP(Tab_TOUS[[#This Row],[Ville/Nom d''aéroport]],Ville_Pays!A:B,2,FALSE)</f>
        <v>Australie</v>
      </c>
      <c r="D142" s="40" t="s">
        <v>346</v>
      </c>
      <c r="E142" s="28" t="s">
        <v>346</v>
      </c>
      <c r="F142" s="32" t="s">
        <v>600</v>
      </c>
      <c r="G142" s="41">
        <v>1284780</v>
      </c>
      <c r="H142" s="42">
        <v>0</v>
      </c>
      <c r="I142" s="41">
        <v>14373</v>
      </c>
      <c r="J142" s="42">
        <v>-1.8</v>
      </c>
      <c r="K142" s="42" t="s">
        <v>958</v>
      </c>
      <c r="L142" s="43" t="s">
        <v>958</v>
      </c>
    </row>
    <row r="143" spans="1:12" ht="25.5" x14ac:dyDescent="0.25">
      <c r="A143" s="110">
        <v>2015</v>
      </c>
      <c r="B143" s="39" t="str">
        <f>VLOOKUP(Tab_TOUS[Pays],Pays_Continent!A:B,2,FALSE)</f>
        <v>Amérique du Sud</v>
      </c>
      <c r="C143" s="39" t="str">
        <f>VLOOKUP(Tab_TOUS[[#This Row],[Ville/Nom d''aéroport]],Ville_Pays!A:B,2,FALSE)</f>
        <v>Pérou</v>
      </c>
      <c r="D143" s="40" t="s">
        <v>194</v>
      </c>
      <c r="E143" s="28" t="s">
        <v>194</v>
      </c>
      <c r="F143" s="32" t="s">
        <v>504</v>
      </c>
      <c r="G143" s="41">
        <v>17112536</v>
      </c>
      <c r="H143" s="42">
        <v>9.1999999999999993</v>
      </c>
      <c r="I143" s="41">
        <v>166388</v>
      </c>
      <c r="J143" s="42">
        <v>7.3</v>
      </c>
      <c r="K143" s="41">
        <v>300686</v>
      </c>
      <c r="L143" s="43">
        <v>-0.6</v>
      </c>
    </row>
    <row r="144" spans="1:12" x14ac:dyDescent="0.25">
      <c r="A144" s="110">
        <v>2015</v>
      </c>
      <c r="B144" s="39" t="str">
        <f>VLOOKUP(Tab_TOUS[Pays],Pays_Continent!A:B,2,FALSE)</f>
        <v>Europe</v>
      </c>
      <c r="C144" s="39" t="str">
        <f>VLOOKUP(Tab_TOUS[[#This Row],[Ville/Nom d''aéroport]],Ville_Pays!A:B,2,FALSE)</f>
        <v>Portugal</v>
      </c>
      <c r="D144" s="40" t="s">
        <v>158</v>
      </c>
      <c r="E144" s="28" t="s">
        <v>158</v>
      </c>
      <c r="F144" s="32" t="s">
        <v>483</v>
      </c>
      <c r="G144" s="41">
        <v>20090417</v>
      </c>
      <c r="H144" s="42">
        <v>10.7</v>
      </c>
      <c r="I144" s="41">
        <v>166498</v>
      </c>
      <c r="J144" s="42">
        <v>6.1</v>
      </c>
      <c r="K144" s="41">
        <v>100852</v>
      </c>
      <c r="L144" s="43">
        <v>-2.2000000000000002</v>
      </c>
    </row>
    <row r="145" spans="1:12" x14ac:dyDescent="0.25">
      <c r="A145" s="110">
        <v>2015</v>
      </c>
      <c r="B145" s="39" t="str">
        <f>VLOOKUP(Tab_TOUS[Pays],Pays_Continent!A:B,2,FALSE)</f>
        <v>Asie</v>
      </c>
      <c r="C145" s="39" t="str">
        <f>VLOOKUP(Tab_TOUS[[#This Row],[Ville/Nom d''aéroport]],Ville_Pays!A:B,2,FALSE)</f>
        <v>Indonésie</v>
      </c>
      <c r="D145" s="40" t="s">
        <v>336</v>
      </c>
      <c r="E145" s="28" t="s">
        <v>336</v>
      </c>
      <c r="F145" s="32" t="s">
        <v>917</v>
      </c>
      <c r="G145" s="41">
        <v>2410997</v>
      </c>
      <c r="H145" s="42" t="s">
        <v>958</v>
      </c>
      <c r="I145" s="41">
        <v>25224</v>
      </c>
      <c r="J145" s="42" t="s">
        <v>958</v>
      </c>
      <c r="K145" s="41">
        <v>7833</v>
      </c>
      <c r="L145" s="43">
        <v>0</v>
      </c>
    </row>
    <row r="146" spans="1:12" ht="25.5" x14ac:dyDescent="0.25">
      <c r="A146" s="110">
        <v>2015</v>
      </c>
      <c r="B146" s="39" t="str">
        <f>VLOOKUP(Tab_TOUS[Pays],Pays_Continent!A:B,2,FALSE)</f>
        <v>Europe</v>
      </c>
      <c r="C146" s="39" t="str">
        <f>VLOOKUP(Tab_TOUS[[#This Row],[Ville/Nom d''aéroport]],Ville_Pays!A:B,2,FALSE)</f>
        <v>Royaume-Uni</v>
      </c>
      <c r="D146" s="40" t="s">
        <v>120</v>
      </c>
      <c r="E146" s="28" t="s">
        <v>133</v>
      </c>
      <c r="F146" s="32" t="s">
        <v>999</v>
      </c>
      <c r="G146" s="41">
        <v>40269087</v>
      </c>
      <c r="H146" s="42">
        <v>5.7</v>
      </c>
      <c r="I146" s="41">
        <v>267757</v>
      </c>
      <c r="J146" s="42">
        <v>3</v>
      </c>
      <c r="K146" s="41">
        <v>78893</v>
      </c>
      <c r="L146" s="43">
        <v>-15.9</v>
      </c>
    </row>
    <row r="147" spans="1:12" ht="25.5" x14ac:dyDescent="0.25">
      <c r="A147" s="110">
        <v>2015</v>
      </c>
      <c r="B147" s="39" t="str">
        <f>VLOOKUP(Tab_TOUS[Pays],Pays_Continent!A:B,2,FALSE)</f>
        <v>Europe</v>
      </c>
      <c r="C147" s="39" t="str">
        <f>VLOOKUP(Tab_TOUS[[#This Row],[Ville/Nom d''aéroport]],Ville_Pays!A:B,2,FALSE)</f>
        <v>Royaume-Uni</v>
      </c>
      <c r="D147" s="40" t="s">
        <v>120</v>
      </c>
      <c r="E147" s="28" t="s">
        <v>121</v>
      </c>
      <c r="F147" s="32" t="s">
        <v>1000</v>
      </c>
      <c r="G147" s="41">
        <v>74985748</v>
      </c>
      <c r="H147" s="42">
        <v>2.2000000000000002</v>
      </c>
      <c r="I147" s="41">
        <v>474066</v>
      </c>
      <c r="J147" s="42">
        <v>0.3</v>
      </c>
      <c r="K147" s="41">
        <v>1591526</v>
      </c>
      <c r="L147" s="43">
        <v>0.2</v>
      </c>
    </row>
    <row r="148" spans="1:12" ht="25.5" x14ac:dyDescent="0.25">
      <c r="A148" s="110">
        <v>2015</v>
      </c>
      <c r="B148" s="39" t="str">
        <f>VLOOKUP(Tab_TOUS[Pays],Pays_Continent!A:B,2,FALSE)</f>
        <v>Europe</v>
      </c>
      <c r="C148" s="39" t="str">
        <f>VLOOKUP(Tab_TOUS[[#This Row],[Ville/Nom d''aéroport]],Ville_Pays!A:B,2,FALSE)</f>
        <v>Royaume-Uni</v>
      </c>
      <c r="D148" s="40" t="s">
        <v>171</v>
      </c>
      <c r="E148" s="28" t="s">
        <v>171</v>
      </c>
      <c r="F148" s="32" t="s">
        <v>1086</v>
      </c>
      <c r="G148" s="41">
        <v>12288324</v>
      </c>
      <c r="H148" s="42">
        <v>16.899999999999999</v>
      </c>
      <c r="I148" s="41">
        <v>116412</v>
      </c>
      <c r="J148" s="42">
        <v>12</v>
      </c>
      <c r="K148" s="41">
        <v>28041</v>
      </c>
      <c r="L148" s="43">
        <v>2</v>
      </c>
    </row>
    <row r="149" spans="1:12" ht="25.5" x14ac:dyDescent="0.25">
      <c r="A149" s="110">
        <v>2015</v>
      </c>
      <c r="B149" s="39" t="str">
        <f>VLOOKUP(Tab_TOUS[Pays],Pays_Continent!A:B,2,FALSE)</f>
        <v>Europe</v>
      </c>
      <c r="C149" s="39" t="str">
        <f>VLOOKUP(Tab_TOUS[[#This Row],[Ville/Nom d''aéroport]],Ville_Pays!A:B,2,FALSE)</f>
        <v>Royaume-Uni</v>
      </c>
      <c r="D149" s="40" t="s">
        <v>120</v>
      </c>
      <c r="E149" s="28" t="s">
        <v>154</v>
      </c>
      <c r="F149" s="32" t="s">
        <v>1001</v>
      </c>
      <c r="G149" s="41">
        <v>22519178</v>
      </c>
      <c r="H149" s="42">
        <v>12.9</v>
      </c>
      <c r="I149" s="41">
        <v>168586</v>
      </c>
      <c r="J149" s="42">
        <v>8.6</v>
      </c>
      <c r="K149" s="41">
        <v>227111</v>
      </c>
      <c r="L149" s="43">
        <v>0.6</v>
      </c>
    </row>
    <row r="150" spans="1:12" ht="25.5" x14ac:dyDescent="0.25">
      <c r="A150" s="110">
        <v>2015</v>
      </c>
      <c r="B150" s="39" t="str">
        <f>VLOOKUP(Tab_TOUS[Pays],Pays_Continent!A:B,2,FALSE)</f>
        <v>Amérique du Nord</v>
      </c>
      <c r="C150" s="39" t="str">
        <f>VLOOKUP(Tab_TOUS[[#This Row],[Ville/Nom d''aéroport]],Ville_Pays!A:B,2,FALSE)</f>
        <v>États-Unis</v>
      </c>
      <c r="D150" s="40" t="s">
        <v>245</v>
      </c>
      <c r="E150" s="28" t="s">
        <v>246</v>
      </c>
      <c r="F150" s="28" t="s">
        <v>1065</v>
      </c>
      <c r="G150" s="41">
        <v>74936256</v>
      </c>
      <c r="H150" s="42">
        <v>6</v>
      </c>
      <c r="I150" s="41">
        <v>653540</v>
      </c>
      <c r="J150" s="42">
        <v>3</v>
      </c>
      <c r="K150" s="41">
        <v>2132486</v>
      </c>
      <c r="L150" s="43">
        <v>6.6</v>
      </c>
    </row>
    <row r="151" spans="1:12" ht="25.5" x14ac:dyDescent="0.25">
      <c r="A151" s="110">
        <v>2015</v>
      </c>
      <c r="B151" s="39" t="str">
        <f>VLOOKUP(Tab_TOUS[Pays],Pays_Continent!A:B,2,FALSE)</f>
        <v>Amérique du Nord</v>
      </c>
      <c r="C151" s="39" t="str">
        <f>VLOOKUP(Tab_TOUS[[#This Row],[Ville/Nom d''aéroport]],Ville_Pays!A:B,2,FALSE)</f>
        <v>Mexique</v>
      </c>
      <c r="D151" s="40" t="s">
        <v>227</v>
      </c>
      <c r="E151" s="28" t="s">
        <v>227</v>
      </c>
      <c r="F151" s="32" t="s">
        <v>531</v>
      </c>
      <c r="G151" s="41">
        <v>3653059</v>
      </c>
      <c r="H151" s="42">
        <v>11.2</v>
      </c>
      <c r="I151" s="41">
        <v>39090</v>
      </c>
      <c r="J151" s="42">
        <v>7.6</v>
      </c>
      <c r="K151" s="41">
        <v>1709</v>
      </c>
      <c r="L151" s="43" t="s">
        <v>958</v>
      </c>
    </row>
    <row r="152" spans="1:12" x14ac:dyDescent="0.25">
      <c r="A152" s="110">
        <v>2015</v>
      </c>
      <c r="B152" s="39" t="str">
        <f>VLOOKUP(Tab_TOUS[Pays],Pays_Continent!A:B,2,FALSE)</f>
        <v>Océanie</v>
      </c>
      <c r="C152" s="39" t="str">
        <f>VLOOKUP(Tab_TOUS[[#This Row],[Ville/Nom d''aéroport]],Ville_Pays!A:B,2,FALSE)</f>
        <v>Australie</v>
      </c>
      <c r="D152" s="40" t="s">
        <v>353</v>
      </c>
      <c r="E152" s="28" t="s">
        <v>353</v>
      </c>
      <c r="F152" s="32" t="s">
        <v>603</v>
      </c>
      <c r="G152" s="41">
        <v>868932</v>
      </c>
      <c r="H152" s="42">
        <v>-10.7</v>
      </c>
      <c r="I152" s="41">
        <v>12578</v>
      </c>
      <c r="J152" s="42">
        <v>-8.4</v>
      </c>
      <c r="K152" s="42" t="s">
        <v>958</v>
      </c>
      <c r="L152" s="43" t="s">
        <v>958</v>
      </c>
    </row>
    <row r="153" spans="1:12" ht="25.5" x14ac:dyDescent="0.25">
      <c r="A153" s="110">
        <v>2015</v>
      </c>
      <c r="B153" s="39" t="str">
        <f>VLOOKUP(Tab_TOUS[Pays],Pays_Continent!A:B,2,FALSE)</f>
        <v>Asie</v>
      </c>
      <c r="C153" s="39" t="str">
        <f>VLOOKUP(Tab_TOUS[[#This Row],[Ville/Nom d''aéroport]],Ville_Pays!A:B,2,FALSE)</f>
        <v>Arabie Saoudite</v>
      </c>
      <c r="D153" s="40" t="s">
        <v>40</v>
      </c>
      <c r="E153" s="28" t="s">
        <v>40</v>
      </c>
      <c r="F153" s="32" t="s">
        <v>435</v>
      </c>
      <c r="G153" s="41">
        <v>5521121</v>
      </c>
      <c r="H153" s="42">
        <v>-2.9</v>
      </c>
      <c r="I153" s="41">
        <v>46621</v>
      </c>
      <c r="J153" s="42">
        <v>-4.0999999999999996</v>
      </c>
      <c r="K153" s="41">
        <v>10728</v>
      </c>
      <c r="L153" s="43">
        <v>14.2</v>
      </c>
    </row>
    <row r="154" spans="1:12" x14ac:dyDescent="0.25">
      <c r="A154" s="110">
        <v>2015</v>
      </c>
      <c r="B154" s="39" t="str">
        <f>VLOOKUP(Tab_TOUS[Pays],Pays_Continent!A:B,2,FALSE)</f>
        <v>Europe</v>
      </c>
      <c r="C154" s="39" t="str">
        <f>VLOOKUP(Tab_TOUS[[#This Row],[Ville/Nom d''aéroport]],Ville_Pays!A:B,2,FALSE)</f>
        <v>Espagne</v>
      </c>
      <c r="D154" s="40" t="s">
        <v>128</v>
      </c>
      <c r="E154" s="28" t="s">
        <v>129</v>
      </c>
      <c r="F154" s="32" t="s">
        <v>471</v>
      </c>
      <c r="G154" s="41">
        <v>46818362</v>
      </c>
      <c r="H154" s="42">
        <v>11.9</v>
      </c>
      <c r="I154" s="41">
        <v>366605</v>
      </c>
      <c r="J154" s="42">
        <v>7</v>
      </c>
      <c r="K154" s="41">
        <v>405609</v>
      </c>
      <c r="L154" s="43">
        <v>3.7</v>
      </c>
    </row>
    <row r="155" spans="1:12" x14ac:dyDescent="0.25">
      <c r="A155" s="110">
        <v>2015</v>
      </c>
      <c r="B155" s="39" t="str">
        <f>VLOOKUP(Tab_TOUS[Pays],Pays_Continent!A:B,2,FALSE)</f>
        <v>Asie</v>
      </c>
      <c r="C155" s="39" t="str">
        <f>VLOOKUP(Tab_TOUS[[#This Row],[Ville/Nom d''aéroport]],Ville_Pays!A:B,2,FALSE)</f>
        <v>Indonésie</v>
      </c>
      <c r="D155" s="40" t="s">
        <v>317</v>
      </c>
      <c r="E155" s="28" t="s">
        <v>317</v>
      </c>
      <c r="F155" s="32" t="s">
        <v>1059</v>
      </c>
      <c r="G155" s="41">
        <v>8538901</v>
      </c>
      <c r="H155" s="42" t="s">
        <v>958</v>
      </c>
      <c r="I155" s="41">
        <v>83336</v>
      </c>
      <c r="J155" s="42" t="s">
        <v>958</v>
      </c>
      <c r="K155" s="41">
        <v>53743</v>
      </c>
      <c r="L155" s="43" t="s">
        <v>958</v>
      </c>
    </row>
    <row r="156" spans="1:12" x14ac:dyDescent="0.25">
      <c r="A156" s="110">
        <v>2015</v>
      </c>
      <c r="B156" s="39" t="str">
        <f>VLOOKUP(Tab_TOUS[Pays],Pays_Continent!A:B,2,FALSE)</f>
        <v>Europe</v>
      </c>
      <c r="C156" s="39" t="str">
        <f>VLOOKUP(Tab_TOUS[[#This Row],[Ville/Nom d''aéroport]],Ville_Pays!A:B,2,FALSE)</f>
        <v>Espagne</v>
      </c>
      <c r="D156" s="40" t="s">
        <v>167</v>
      </c>
      <c r="E156" s="28" t="s">
        <v>167</v>
      </c>
      <c r="F156" s="32" t="s">
        <v>487</v>
      </c>
      <c r="G156" s="41">
        <v>14387411</v>
      </c>
      <c r="H156" s="42">
        <v>4.8</v>
      </c>
      <c r="I156" s="41">
        <v>108897</v>
      </c>
      <c r="J156" s="42">
        <v>0.6</v>
      </c>
      <c r="K156" s="41">
        <v>2600</v>
      </c>
      <c r="L156" s="43">
        <v>-1.4</v>
      </c>
    </row>
    <row r="157" spans="1:12" ht="25.5" x14ac:dyDescent="0.25">
      <c r="A157" s="110">
        <v>2015</v>
      </c>
      <c r="B157" s="39" t="str">
        <f>VLOOKUP(Tab_TOUS[Pays],Pays_Continent!A:B,2,FALSE)</f>
        <v>Amérique du Sud</v>
      </c>
      <c r="C157" s="39" t="str">
        <f>VLOOKUP(Tab_TOUS[[#This Row],[Ville/Nom d''aéroport]],Ville_Pays!A:B,2,FALSE)</f>
        <v>Brésil</v>
      </c>
      <c r="D157" s="40" t="s">
        <v>231</v>
      </c>
      <c r="E157" s="28" t="s">
        <v>231</v>
      </c>
      <c r="F157" s="32" t="s">
        <v>526</v>
      </c>
      <c r="G157" s="41">
        <v>3409725</v>
      </c>
      <c r="H157" s="42">
        <v>1.5</v>
      </c>
      <c r="I157" s="41">
        <v>48433</v>
      </c>
      <c r="J157" s="42">
        <v>-11.7</v>
      </c>
      <c r="K157" s="41">
        <v>112331</v>
      </c>
      <c r="L157" s="43" t="s">
        <v>958</v>
      </c>
    </row>
    <row r="158" spans="1:12" ht="25.5" x14ac:dyDescent="0.25">
      <c r="A158" s="110">
        <v>2015</v>
      </c>
      <c r="B158" s="39" t="str">
        <f>VLOOKUP(Tab_TOUS[Pays],Pays_Continent!A:B,2,FALSE)</f>
        <v>Europe</v>
      </c>
      <c r="C158" s="39" t="str">
        <f>VLOOKUP(Tab_TOUS[[#This Row],[Ville/Nom d''aéroport]],Ville_Pays!A:B,2,FALSE)</f>
        <v>Royaume-Uni</v>
      </c>
      <c r="D158" s="40" t="s">
        <v>152</v>
      </c>
      <c r="E158" s="28" t="s">
        <v>152</v>
      </c>
      <c r="F158" s="32" t="s">
        <v>480</v>
      </c>
      <c r="G158" s="41">
        <v>23136047</v>
      </c>
      <c r="H158" s="42">
        <v>5.2</v>
      </c>
      <c r="I158" s="41">
        <v>173091</v>
      </c>
      <c r="J158" s="42">
        <v>1.6</v>
      </c>
      <c r="K158" s="41">
        <v>103786</v>
      </c>
      <c r="L158" s="43">
        <v>10.5</v>
      </c>
    </row>
    <row r="159" spans="1:12" x14ac:dyDescent="0.25">
      <c r="A159" s="110">
        <v>2015</v>
      </c>
      <c r="B159" s="39" t="str">
        <f>VLOOKUP(Tab_TOUS[Pays],Pays_Continent!A:B,2,FALSE)</f>
        <v>Asie</v>
      </c>
      <c r="C159" s="39" t="str">
        <f>VLOOKUP(Tab_TOUS[[#This Row],[Ville/Nom d''aéroport]],Ville_Pays!A:B,2,FALSE)</f>
        <v>Philippines</v>
      </c>
      <c r="D159" s="40" t="s">
        <v>84</v>
      </c>
      <c r="E159" s="28" t="s">
        <v>84</v>
      </c>
      <c r="F159" s="32" t="s">
        <v>457</v>
      </c>
      <c r="G159" s="41">
        <v>36583459</v>
      </c>
      <c r="H159" s="42">
        <v>7.3</v>
      </c>
      <c r="I159" s="41">
        <v>280925</v>
      </c>
      <c r="J159" s="42">
        <v>5.5</v>
      </c>
      <c r="K159" s="41">
        <v>575967</v>
      </c>
      <c r="L159" s="43">
        <v>10.7</v>
      </c>
    </row>
    <row r="160" spans="1:12" x14ac:dyDescent="0.25">
      <c r="A160" s="110">
        <v>2015</v>
      </c>
      <c r="B160" s="39" t="str">
        <f>VLOOKUP(Tab_TOUS[Pays],Pays_Continent!A:B,2,FALSE)</f>
        <v>Afrique</v>
      </c>
      <c r="C160" s="39" t="str">
        <f>VLOOKUP(Tab_TOUS[[#This Row],[Ville/Nom d''aéroport]],Ville_Pays!A:B,2,FALSE)</f>
        <v>Maroc</v>
      </c>
      <c r="D160" s="40" t="s">
        <v>44</v>
      </c>
      <c r="E160" s="28" t="s">
        <v>44</v>
      </c>
      <c r="F160" s="32" t="s">
        <v>437</v>
      </c>
      <c r="G160" s="41">
        <v>4002680</v>
      </c>
      <c r="H160" s="42">
        <v>-1.5</v>
      </c>
      <c r="I160" s="41">
        <v>34881</v>
      </c>
      <c r="J160" s="42">
        <v>-3.6</v>
      </c>
      <c r="K160" s="28">
        <v>465</v>
      </c>
      <c r="L160" s="43">
        <v>-28</v>
      </c>
    </row>
    <row r="161" spans="1:12" x14ac:dyDescent="0.25">
      <c r="A161" s="110">
        <v>2015</v>
      </c>
      <c r="B161" s="39" t="str">
        <f>VLOOKUP(Tab_TOUS[Pays],Pays_Continent!A:B,2,FALSE)</f>
        <v>Asie</v>
      </c>
      <c r="C161" s="39" t="str">
        <f>VLOOKUP(Tab_TOUS[[#This Row],[Ville/Nom d''aéroport]],Ville_Pays!A:B,2,FALSE)</f>
        <v>Iran</v>
      </c>
      <c r="D161" s="40" t="s">
        <v>28</v>
      </c>
      <c r="E161" s="28" t="s">
        <v>28</v>
      </c>
      <c r="F161" s="32" t="s">
        <v>424</v>
      </c>
      <c r="G161" s="41">
        <v>8545598</v>
      </c>
      <c r="H161" s="42">
        <v>5.9</v>
      </c>
      <c r="I161" s="41">
        <v>59458</v>
      </c>
      <c r="J161" s="42">
        <v>6.8</v>
      </c>
      <c r="K161" s="41">
        <v>81285</v>
      </c>
      <c r="L161" s="43">
        <v>4</v>
      </c>
    </row>
    <row r="162" spans="1:12" x14ac:dyDescent="0.25">
      <c r="A162" s="110">
        <v>2015</v>
      </c>
      <c r="B162" s="39" t="str">
        <f>VLOOKUP(Tab_TOUS[Pays],Pays_Continent!A:B,2,FALSE)</f>
        <v>Afrique</v>
      </c>
      <c r="C162" s="39" t="str">
        <f>VLOOKUP(Tab_TOUS[[#This Row],[Ville/Nom d''aéroport]],Ville_Pays!A:B,2,FALSE)</f>
        <v>Ile Maurice</v>
      </c>
      <c r="D162" s="40" t="s">
        <v>46</v>
      </c>
      <c r="E162" s="28" t="s">
        <v>46</v>
      </c>
      <c r="F162" s="32" t="s">
        <v>438</v>
      </c>
      <c r="G162" s="41">
        <v>3100000</v>
      </c>
      <c r="H162" s="42">
        <v>6.3</v>
      </c>
      <c r="I162" s="28" t="s">
        <v>958</v>
      </c>
      <c r="J162" s="42"/>
      <c r="K162" s="28"/>
      <c r="L162" s="43"/>
    </row>
    <row r="163" spans="1:12" ht="30" x14ac:dyDescent="0.25">
      <c r="A163" s="110">
        <v>2015</v>
      </c>
      <c r="B163" s="39" t="str">
        <f>VLOOKUP(Tab_TOUS[Pays],Pays_Continent!A:B,2,FALSE)</f>
        <v>Amérique du Sud</v>
      </c>
      <c r="C163" s="39" t="str">
        <f>VLOOKUP(Tab_TOUS[[#This Row],[Ville/Nom d''aéroport]],Ville_Pays!A:B,2,FALSE)</f>
        <v>Colombie</v>
      </c>
      <c r="D163" s="40" t="s">
        <v>214</v>
      </c>
      <c r="E163" s="28" t="s">
        <v>214</v>
      </c>
      <c r="F163" s="32" t="s">
        <v>517</v>
      </c>
      <c r="G163" s="41">
        <v>6903820</v>
      </c>
      <c r="H163" s="42">
        <v>5.6</v>
      </c>
      <c r="I163" s="41">
        <v>77375</v>
      </c>
      <c r="J163" s="42">
        <v>3.8</v>
      </c>
      <c r="K163" s="41">
        <v>118583</v>
      </c>
      <c r="L163" s="43">
        <v>1.5</v>
      </c>
    </row>
    <row r="164" spans="1:12" x14ac:dyDescent="0.25">
      <c r="A164" s="110">
        <v>2015</v>
      </c>
      <c r="B164" s="39" t="str">
        <f>VLOOKUP(Tab_TOUS[Pays],Pays_Continent!A:B,2,FALSE)</f>
        <v>Océanie</v>
      </c>
      <c r="C164" s="39" t="str">
        <f>VLOOKUP(Tab_TOUS[[#This Row],[Ville/Nom d''aéroport]],Ville_Pays!A:B,2,FALSE)</f>
        <v>Australie</v>
      </c>
      <c r="D164" s="40" t="s">
        <v>311</v>
      </c>
      <c r="E164" s="28" t="s">
        <v>311</v>
      </c>
      <c r="F164" s="32" t="s">
        <v>580</v>
      </c>
      <c r="G164" s="41">
        <v>32789991</v>
      </c>
      <c r="H164" s="42">
        <v>4.5</v>
      </c>
      <c r="I164" s="41">
        <v>232450</v>
      </c>
      <c r="J164" s="42">
        <v>2.1</v>
      </c>
      <c r="K164" s="28" t="s">
        <v>958</v>
      </c>
      <c r="L164" s="43" t="s">
        <v>958</v>
      </c>
    </row>
    <row r="165" spans="1:12" ht="25.5" x14ac:dyDescent="0.25">
      <c r="A165" s="110">
        <v>2015</v>
      </c>
      <c r="B165" s="39" t="str">
        <f>VLOOKUP(Tab_TOUS[Pays],Pays_Continent!A:B,2,FALSE)</f>
        <v>Amérique du Nord</v>
      </c>
      <c r="C165" s="39" t="str">
        <f>VLOOKUP(Tab_TOUS[[#This Row],[Ville/Nom d''aéroport]],Ville_Pays!A:B,2,FALSE)</f>
        <v>Mexique</v>
      </c>
      <c r="D165" s="40" t="s">
        <v>187</v>
      </c>
      <c r="E165" s="28" t="s">
        <v>187</v>
      </c>
      <c r="F165" s="32" t="s">
        <v>498</v>
      </c>
      <c r="G165" s="41">
        <v>38433288</v>
      </c>
      <c r="H165" s="42">
        <v>12.2</v>
      </c>
      <c r="I165" s="41">
        <v>426761</v>
      </c>
      <c r="J165" s="42">
        <v>4.0999999999999996</v>
      </c>
      <c r="K165" s="41">
        <v>451011</v>
      </c>
      <c r="L165" s="43">
        <v>12.1</v>
      </c>
    </row>
    <row r="166" spans="1:12" ht="25.5" x14ac:dyDescent="0.25">
      <c r="A166" s="110">
        <v>2015</v>
      </c>
      <c r="B166" s="39" t="str">
        <f>VLOOKUP(Tab_TOUS[Pays],Pays_Continent!A:B,2,FALSE)</f>
        <v>Amérique du Nord</v>
      </c>
      <c r="C166" s="39" t="str">
        <f>VLOOKUP(Tab_TOUS[[#This Row],[Ville/Nom d''aéroport]],Ville_Pays!A:B,2,FALSE)</f>
        <v>États-Unis</v>
      </c>
      <c r="D166" s="40" t="s">
        <v>256</v>
      </c>
      <c r="E166" s="28" t="s">
        <v>256</v>
      </c>
      <c r="F166" s="32" t="s">
        <v>547</v>
      </c>
      <c r="G166" s="41">
        <v>44350247</v>
      </c>
      <c r="H166" s="42">
        <v>8.3000000000000007</v>
      </c>
      <c r="I166" s="41">
        <v>409324</v>
      </c>
      <c r="J166" s="42">
        <v>2.6</v>
      </c>
      <c r="K166" s="41">
        <v>2210777</v>
      </c>
      <c r="L166" s="43">
        <v>0.3</v>
      </c>
    </row>
    <row r="167" spans="1:12" x14ac:dyDescent="0.25">
      <c r="A167" s="110">
        <v>2015</v>
      </c>
      <c r="B167" s="39" t="str">
        <f>VLOOKUP(Tab_TOUS[Pays],Pays_Continent!A:B,2,FALSE)</f>
        <v>Europe</v>
      </c>
      <c r="C167" s="39" t="str">
        <f>VLOOKUP(Tab_TOUS[[#This Row],[Ville/Nom d''aéroport]],Ville_Pays!A:B,2,FALSE)</f>
        <v>Italie</v>
      </c>
      <c r="D167" s="40" t="s">
        <v>159</v>
      </c>
      <c r="E167" s="28" t="s">
        <v>160</v>
      </c>
      <c r="F167" s="32" t="s">
        <v>998</v>
      </c>
      <c r="G167" s="41">
        <v>18572382</v>
      </c>
      <c r="H167" s="42">
        <v>-1.4</v>
      </c>
      <c r="I167" s="41">
        <v>160484</v>
      </c>
      <c r="J167" s="42">
        <v>-3.6</v>
      </c>
      <c r="K167" s="41">
        <v>511191</v>
      </c>
      <c r="L167" s="43">
        <v>8.8000000000000007</v>
      </c>
    </row>
    <row r="168" spans="1:12" x14ac:dyDescent="0.25">
      <c r="A168" s="110">
        <v>2015</v>
      </c>
      <c r="B168" s="39" t="str">
        <f>VLOOKUP(Tab_TOUS[Pays],Pays_Continent!A:B,2,FALSE)</f>
        <v>Asie</v>
      </c>
      <c r="C168" s="39" t="str">
        <f>VLOOKUP(Tab_TOUS[[#This Row],[Ville/Nom d''aéroport]],Ville_Pays!A:B,2,FALSE)</f>
        <v>Indonésie</v>
      </c>
      <c r="D168" s="40" t="s">
        <v>328</v>
      </c>
      <c r="E168" s="28" t="s">
        <v>328</v>
      </c>
      <c r="F168" s="32" t="s">
        <v>1057</v>
      </c>
      <c r="G168" s="41">
        <v>3170857</v>
      </c>
      <c r="H168" s="42">
        <v>13.7</v>
      </c>
      <c r="I168" s="41">
        <v>21955</v>
      </c>
      <c r="J168" s="42">
        <v>17.8</v>
      </c>
      <c r="K168" s="41">
        <v>9581</v>
      </c>
      <c r="L168" s="43">
        <v>-17.399999999999999</v>
      </c>
    </row>
    <row r="169" spans="1:12" ht="25.5" x14ac:dyDescent="0.25">
      <c r="A169" s="110">
        <v>2015</v>
      </c>
      <c r="B169" s="39" t="str">
        <f>VLOOKUP(Tab_TOUS[Pays],Pays_Continent!A:B,2,FALSE)</f>
        <v>Amérique du Nord</v>
      </c>
      <c r="C169" s="39" t="str">
        <f>VLOOKUP(Tab_TOUS[[#This Row],[Ville/Nom d''aéroport]],Ville_Pays!A:B,2,FALSE)</f>
        <v>États-Unis</v>
      </c>
      <c r="D169" s="40" t="s">
        <v>267</v>
      </c>
      <c r="E169" s="28" t="s">
        <v>267</v>
      </c>
      <c r="F169" s="32" t="s">
        <v>550</v>
      </c>
      <c r="G169" s="41">
        <v>36582854</v>
      </c>
      <c r="H169" s="42">
        <v>4</v>
      </c>
      <c r="I169" s="41">
        <v>404612</v>
      </c>
      <c r="J169" s="42">
        <v>-1.9</v>
      </c>
      <c r="K169" s="41">
        <v>205979</v>
      </c>
      <c r="L169" s="43">
        <v>1.4</v>
      </c>
    </row>
    <row r="170" spans="1:12" ht="25.5" x14ac:dyDescent="0.25">
      <c r="A170" s="110">
        <v>2015</v>
      </c>
      <c r="B170" s="39" t="str">
        <f>VLOOKUP(Tab_TOUS[Pays],Pays_Continent!A:B,2,FALSE)</f>
        <v>Amérique du Nord</v>
      </c>
      <c r="C170" s="39" t="str">
        <f>VLOOKUP(Tab_TOUS[[#This Row],[Ville/Nom d''aéroport]],Ville_Pays!A:B,2,FALSE)</f>
        <v>Jamaïque</v>
      </c>
      <c r="D170" s="40" t="s">
        <v>223</v>
      </c>
      <c r="E170" s="28" t="s">
        <v>223</v>
      </c>
      <c r="F170" s="32" t="s">
        <v>525</v>
      </c>
      <c r="G170" s="41">
        <v>3787271</v>
      </c>
      <c r="H170" s="42">
        <v>4.7</v>
      </c>
      <c r="I170" s="41">
        <v>41881</v>
      </c>
      <c r="J170" s="42">
        <v>4.0999999999999996</v>
      </c>
      <c r="K170" s="41">
        <v>7327</v>
      </c>
      <c r="L170" s="43">
        <v>17.100000000000001</v>
      </c>
    </row>
    <row r="171" spans="1:12" ht="25.5" x14ac:dyDescent="0.25">
      <c r="A171" s="110">
        <v>2015</v>
      </c>
      <c r="B171" s="39" t="str">
        <f>VLOOKUP(Tab_TOUS[Pays],Pays_Continent!A:B,2,FALSE)</f>
        <v>Amérique du Nord</v>
      </c>
      <c r="C171" s="39" t="str">
        <f>VLOOKUP(Tab_TOUS[[#This Row],[Ville/Nom d''aéroport]],Ville_Pays!A:B,2,FALSE)</f>
        <v>Mexique</v>
      </c>
      <c r="D171" s="40" t="s">
        <v>209</v>
      </c>
      <c r="E171" s="28" t="s">
        <v>209</v>
      </c>
      <c r="F171" s="32" t="s">
        <v>515</v>
      </c>
      <c r="G171" s="41">
        <v>8522177</v>
      </c>
      <c r="H171" s="42">
        <v>19.100000000000001</v>
      </c>
      <c r="I171" s="41">
        <v>114428</v>
      </c>
      <c r="J171" s="42">
        <v>11.7</v>
      </c>
      <c r="K171" s="41">
        <v>48511</v>
      </c>
      <c r="L171" s="43">
        <v>8.1999999999999993</v>
      </c>
    </row>
    <row r="172" spans="1:12" ht="25.5" x14ac:dyDescent="0.25">
      <c r="A172" s="110">
        <v>2015</v>
      </c>
      <c r="B172" s="39" t="str">
        <f>VLOOKUP(Tab_TOUS[Pays],Pays_Continent!A:B,2,FALSE)</f>
        <v>Amérique du Nord</v>
      </c>
      <c r="C172" s="39" t="str">
        <f>VLOOKUP(Tab_TOUS[[#This Row],[Ville/Nom d''aéroport]],Ville_Pays!A:B,2,FALSE)</f>
        <v>Canada</v>
      </c>
      <c r="D172" s="40" t="s">
        <v>285</v>
      </c>
      <c r="E172" s="28" t="s">
        <v>286</v>
      </c>
      <c r="F172" s="32" t="s">
        <v>563</v>
      </c>
      <c r="G172" s="41">
        <v>15513000</v>
      </c>
      <c r="H172" s="42">
        <v>4.5</v>
      </c>
      <c r="I172" s="41">
        <v>218820</v>
      </c>
      <c r="J172" s="42">
        <v>0.2</v>
      </c>
      <c r="K172" s="28" t="s">
        <v>958</v>
      </c>
      <c r="L172" s="43" t="s">
        <v>958</v>
      </c>
    </row>
    <row r="173" spans="1:12" x14ac:dyDescent="0.25">
      <c r="A173" s="110">
        <v>2015</v>
      </c>
      <c r="B173" s="39" t="str">
        <f>VLOOKUP(Tab_TOUS[Pays],Pays_Continent!A:B,2,FALSE)</f>
        <v>Asie</v>
      </c>
      <c r="C173" s="39" t="str">
        <f>VLOOKUP(Tab_TOUS[[#This Row],[Ville/Nom d''aéroport]],Ville_Pays!A:B,2,FALSE)</f>
        <v>Russie</v>
      </c>
      <c r="D173" s="40" t="s">
        <v>135</v>
      </c>
      <c r="E173" s="28" t="s">
        <v>137</v>
      </c>
      <c r="F173" s="32" t="s">
        <v>991</v>
      </c>
      <c r="G173" s="41">
        <v>30504515</v>
      </c>
      <c r="H173" s="42">
        <v>-7.9</v>
      </c>
      <c r="I173" s="41">
        <v>253084</v>
      </c>
      <c r="J173" s="42">
        <v>-8.9</v>
      </c>
      <c r="K173" s="41">
        <v>152382</v>
      </c>
      <c r="L173" s="43">
        <v>-18.600000000000001</v>
      </c>
    </row>
    <row r="174" spans="1:12" x14ac:dyDescent="0.25">
      <c r="A174" s="110">
        <v>2015</v>
      </c>
      <c r="B174" s="39" t="str">
        <f>VLOOKUP(Tab_TOUS[Pays],Pays_Continent!A:B,2,FALSE)</f>
        <v>Asie</v>
      </c>
      <c r="C174" s="39" t="str">
        <f>VLOOKUP(Tab_TOUS[[#This Row],[Ville/Nom d''aéroport]],Ville_Pays!A:B,2,FALSE)</f>
        <v>Russie</v>
      </c>
      <c r="D174" s="40" t="s">
        <v>135</v>
      </c>
      <c r="E174" s="28" t="s">
        <v>136</v>
      </c>
      <c r="F174" s="32" t="s">
        <v>992</v>
      </c>
      <c r="G174" s="41">
        <v>31612402</v>
      </c>
      <c r="H174" s="42">
        <v>0.1</v>
      </c>
      <c r="I174" s="41">
        <v>265040</v>
      </c>
      <c r="J174" s="42">
        <v>3.7</v>
      </c>
      <c r="K174" s="41">
        <v>162943</v>
      </c>
      <c r="L174" s="43">
        <v>-25.2</v>
      </c>
    </row>
    <row r="175" spans="1:12" x14ac:dyDescent="0.25">
      <c r="A175" s="110">
        <v>2015</v>
      </c>
      <c r="B175" s="39" t="str">
        <f>VLOOKUP(Tab_TOUS[Pays],Pays_Continent!A:B,2,FALSE)</f>
        <v>Asie</v>
      </c>
      <c r="C175" s="39" t="str">
        <f>VLOOKUP(Tab_TOUS[[#This Row],[Ville/Nom d''aéroport]],Ville_Pays!A:B,2,FALSE)</f>
        <v>Russie</v>
      </c>
      <c r="D175" s="40" t="s">
        <v>135</v>
      </c>
      <c r="E175" s="28" t="s">
        <v>165</v>
      </c>
      <c r="F175" s="32" t="s">
        <v>993</v>
      </c>
      <c r="G175" s="41">
        <v>15697331</v>
      </c>
      <c r="H175" s="42">
        <v>24.6</v>
      </c>
      <c r="I175" s="41">
        <v>164328</v>
      </c>
      <c r="J175" s="42">
        <v>5.3</v>
      </c>
      <c r="K175" s="41">
        <v>40262</v>
      </c>
      <c r="L175" s="43">
        <v>-8.3000000000000007</v>
      </c>
    </row>
    <row r="176" spans="1:12" x14ac:dyDescent="0.25">
      <c r="A176" s="110">
        <v>2015</v>
      </c>
      <c r="B176" s="39" t="str">
        <f>VLOOKUP(Tab_TOUS[Pays],Pays_Continent!A:B,2,FALSE)</f>
        <v>Asie</v>
      </c>
      <c r="C176" s="39" t="str">
        <f>VLOOKUP(Tab_TOUS[[#This Row],[Ville/Nom d''aéroport]],Ville_Pays!A:B,2,FALSE)</f>
        <v>Inde</v>
      </c>
      <c r="D176" s="40" t="s">
        <v>78</v>
      </c>
      <c r="E176" s="28" t="s">
        <v>78</v>
      </c>
      <c r="F176" s="32" t="s">
        <v>893</v>
      </c>
      <c r="G176" s="41">
        <v>40637377</v>
      </c>
      <c r="H176" s="42">
        <v>16.100000000000001</v>
      </c>
      <c r="I176" s="41">
        <v>289163</v>
      </c>
      <c r="J176" s="42">
        <v>8.6</v>
      </c>
      <c r="K176" s="41">
        <v>698447</v>
      </c>
      <c r="L176" s="43">
        <v>7.8</v>
      </c>
    </row>
    <row r="177" spans="1:12" x14ac:dyDescent="0.25">
      <c r="A177" s="110">
        <v>2015</v>
      </c>
      <c r="B177" s="39" t="str">
        <f>VLOOKUP(Tab_TOUS[Pays],Pays_Continent!A:B,2,FALSE)</f>
        <v>Europe</v>
      </c>
      <c r="C177" s="39" t="str">
        <f>VLOOKUP(Tab_TOUS[[#This Row],[Ville/Nom d''aéroport]],Ville_Pays!A:B,2,FALSE)</f>
        <v>Allemagne</v>
      </c>
      <c r="D177" s="40" t="s">
        <v>130</v>
      </c>
      <c r="E177" s="28" t="s">
        <v>130</v>
      </c>
      <c r="F177" s="32" t="s">
        <v>472</v>
      </c>
      <c r="G177" s="41">
        <v>40981522</v>
      </c>
      <c r="H177" s="42">
        <v>3.2</v>
      </c>
      <c r="I177" s="41">
        <v>379911</v>
      </c>
      <c r="J177" s="42">
        <v>0.9</v>
      </c>
      <c r="K177" s="41">
        <v>336162</v>
      </c>
      <c r="L177" s="43">
        <v>8.6999999999999993</v>
      </c>
    </row>
    <row r="178" spans="1:12" x14ac:dyDescent="0.25">
      <c r="A178" s="110">
        <v>2015</v>
      </c>
      <c r="B178" s="39" t="str">
        <f>VLOOKUP(Tab_TOUS[Pays],Pays_Continent!A:B,2,FALSE)</f>
        <v>Asie</v>
      </c>
      <c r="C178" s="39" t="str">
        <f>VLOOKUP(Tab_TOUS[[#This Row],[Ville/Nom d''aéroport]],Ville_Pays!A:B,2,FALSE)</f>
        <v>Oman</v>
      </c>
      <c r="D178" s="40" t="s">
        <v>23</v>
      </c>
      <c r="E178" s="28" t="s">
        <v>23</v>
      </c>
      <c r="F178" s="32" t="s">
        <v>420</v>
      </c>
      <c r="G178" s="41">
        <v>10315358</v>
      </c>
      <c r="H178" s="42">
        <v>18.3</v>
      </c>
      <c r="I178" s="41">
        <v>94878</v>
      </c>
      <c r="J178" s="42">
        <v>14.9</v>
      </c>
      <c r="K178" s="41">
        <v>134565</v>
      </c>
      <c r="L178" s="43">
        <v>10.1</v>
      </c>
    </row>
    <row r="179" spans="1:12" x14ac:dyDescent="0.25">
      <c r="A179" s="110">
        <v>2015</v>
      </c>
      <c r="B179" s="39" t="str">
        <f>VLOOKUP(Tab_TOUS[Pays],Pays_Continent!A:B,2,FALSE)</f>
        <v>Océanie</v>
      </c>
      <c r="C179" s="39" t="str">
        <f>VLOOKUP(Tab_TOUS[[#This Row],[Ville/Nom d''aéroport]],Ville_Pays!A:B,2,FALSE)</f>
        <v>Fidji</v>
      </c>
      <c r="D179" s="40" t="s">
        <v>338</v>
      </c>
      <c r="E179" s="28" t="s">
        <v>338</v>
      </c>
      <c r="F179" s="32" t="s">
        <v>593</v>
      </c>
      <c r="G179" s="41">
        <v>2210790</v>
      </c>
      <c r="H179" s="42">
        <v>5.7</v>
      </c>
      <c r="I179" s="41">
        <v>68881</v>
      </c>
      <c r="J179" s="42">
        <v>-4.9000000000000004</v>
      </c>
      <c r="K179" s="42" t="s">
        <v>958</v>
      </c>
      <c r="L179" s="43" t="s">
        <v>958</v>
      </c>
    </row>
    <row r="180" spans="1:12" x14ac:dyDescent="0.25">
      <c r="A180" s="110">
        <v>2015</v>
      </c>
      <c r="B180" s="39" t="str">
        <f>VLOOKUP(Tab_TOUS[Pays],Pays_Continent!A:B,2,FALSE)</f>
        <v>Afrique</v>
      </c>
      <c r="C180" s="39" t="str">
        <f>VLOOKUP(Tab_TOUS[[#This Row],[Ville/Nom d''aéroport]],Ville_Pays!A:B,2,FALSE)</f>
        <v>Kenya</v>
      </c>
      <c r="D180" s="40" t="s">
        <v>38</v>
      </c>
      <c r="E180" s="28" t="s">
        <v>38</v>
      </c>
      <c r="F180" s="32" t="s">
        <v>426</v>
      </c>
      <c r="G180" s="41">
        <v>6480425</v>
      </c>
      <c r="H180" s="42">
        <v>1.5</v>
      </c>
      <c r="I180" s="41">
        <v>100260</v>
      </c>
      <c r="J180" s="42">
        <v>0.5</v>
      </c>
      <c r="K180" s="41">
        <v>243872</v>
      </c>
      <c r="L180" s="43">
        <v>-5.9</v>
      </c>
    </row>
    <row r="181" spans="1:12" x14ac:dyDescent="0.25">
      <c r="A181" s="110">
        <v>2015</v>
      </c>
      <c r="B181" s="39" t="str">
        <f>VLOOKUP(Tab_TOUS[Pays],Pays_Continent!A:B,2,FALSE)</f>
        <v>Asie</v>
      </c>
      <c r="C181" s="39" t="str">
        <f>VLOOKUP(Tab_TOUS[[#This Row],[Ville/Nom d''aéroport]],Ville_Pays!A:B,2,FALSE)</f>
        <v>Chine</v>
      </c>
      <c r="D181" s="40" t="s">
        <v>99</v>
      </c>
      <c r="E181" s="28" t="s">
        <v>99</v>
      </c>
      <c r="F181" s="32" t="s">
        <v>969</v>
      </c>
      <c r="G181" s="41">
        <v>19163768</v>
      </c>
      <c r="H181" s="42">
        <v>17.7</v>
      </c>
      <c r="I181" s="41">
        <v>166858</v>
      </c>
      <c r="J181" s="42">
        <v>15.7</v>
      </c>
      <c r="K181" s="41">
        <v>326027</v>
      </c>
      <c r="L181" s="43">
        <v>7.1</v>
      </c>
    </row>
    <row r="182" spans="1:12" ht="25.5" x14ac:dyDescent="0.25">
      <c r="A182" s="110">
        <v>2015</v>
      </c>
      <c r="B182" s="39" t="str">
        <f>VLOOKUP(Tab_TOUS[Pays],Pays_Continent!A:B,2,FALSE)</f>
        <v>Amérique du Nord</v>
      </c>
      <c r="C182" s="39" t="str">
        <f>VLOOKUP(Tab_TOUS[[#This Row],[Ville/Nom d''aéroport]],Ville_Pays!A:B,2,FALSE)</f>
        <v>États-Unis</v>
      </c>
      <c r="D182" s="40" t="s">
        <v>292</v>
      </c>
      <c r="E182" s="28" t="s">
        <v>292</v>
      </c>
      <c r="F182" s="32" t="s">
        <v>1051</v>
      </c>
      <c r="G182" s="41">
        <v>11678633</v>
      </c>
      <c r="H182" s="42">
        <v>5.8</v>
      </c>
      <c r="I182" s="41">
        <v>184421</v>
      </c>
      <c r="J182" s="42">
        <v>4.5999999999999996</v>
      </c>
      <c r="K182" s="41">
        <v>37297</v>
      </c>
      <c r="L182" s="43">
        <v>6.6</v>
      </c>
    </row>
    <row r="183" spans="1:12" ht="25.5" x14ac:dyDescent="0.25">
      <c r="A183" s="110">
        <v>2015</v>
      </c>
      <c r="B183" s="39" t="str">
        <f>VLOOKUP(Tab_TOUS[Pays],Pays_Continent!A:B,2,FALSE)</f>
        <v>Amérique du Nord</v>
      </c>
      <c r="C183" s="39" t="str">
        <f>VLOOKUP(Tab_TOUS[[#This Row],[Ville/Nom d''aéroport]],Ville_Pays!A:B,2,FALSE)</f>
        <v>Bahamas</v>
      </c>
      <c r="D183" s="40" t="s">
        <v>234</v>
      </c>
      <c r="E183" s="28" t="s">
        <v>234</v>
      </c>
      <c r="F183" s="32" t="s">
        <v>1049</v>
      </c>
      <c r="G183" s="41">
        <v>3253796</v>
      </c>
      <c r="H183" s="42"/>
      <c r="I183" s="41">
        <v>136948</v>
      </c>
      <c r="J183" s="42"/>
      <c r="K183" s="28"/>
      <c r="L183" s="43"/>
    </row>
    <row r="184" spans="1:12" ht="25.5" x14ac:dyDescent="0.25">
      <c r="A184" s="110">
        <v>2015</v>
      </c>
      <c r="B184" s="39" t="str">
        <f>VLOOKUP(Tab_TOUS[Pays],Pays_Continent!A:B,2,FALSE)</f>
        <v>Amérique du Nord</v>
      </c>
      <c r="C184" s="39" t="str">
        <f>VLOOKUP(Tab_TOUS[[#This Row],[Ville/Nom d''aéroport]],Ville_Pays!A:B,2,FALSE)</f>
        <v>États-Unis</v>
      </c>
      <c r="D184" s="40" t="s">
        <v>294</v>
      </c>
      <c r="E184" s="28" t="s">
        <v>294</v>
      </c>
      <c r="F184" s="32" t="s">
        <v>570</v>
      </c>
      <c r="G184" s="41">
        <v>10673301</v>
      </c>
      <c r="H184" s="42">
        <v>7.3</v>
      </c>
      <c r="I184" s="41">
        <v>119668</v>
      </c>
      <c r="J184" s="42">
        <v>-8.4</v>
      </c>
      <c r="K184" s="41">
        <v>40191</v>
      </c>
      <c r="L184" s="43">
        <v>0.2</v>
      </c>
    </row>
    <row r="185" spans="1:12" ht="30" x14ac:dyDescent="0.25">
      <c r="A185" s="110">
        <v>2015</v>
      </c>
      <c r="B185" s="39" t="str">
        <f>VLOOKUP(Tab_TOUS[Pays],Pays_Continent!A:B,2,FALSE)</f>
        <v>Amérique du Nord</v>
      </c>
      <c r="C185" s="39" t="str">
        <f>VLOOKUP(Tab_TOUS[[#This Row],[Ville/Nom d''aéroport]],Ville_Pays!A:B,2,FALSE)</f>
        <v>États-Unis</v>
      </c>
      <c r="D185" s="40" t="s">
        <v>249</v>
      </c>
      <c r="E185" s="28" t="s">
        <v>250</v>
      </c>
      <c r="F185" s="32" t="s">
        <v>1052</v>
      </c>
      <c r="G185" s="41">
        <v>56827154</v>
      </c>
      <c r="H185" s="42">
        <v>6.8</v>
      </c>
      <c r="I185" s="41">
        <v>438897</v>
      </c>
      <c r="J185" s="42">
        <v>11.3</v>
      </c>
      <c r="K185" s="41">
        <v>1286484</v>
      </c>
      <c r="L185" s="43">
        <v>-0.8</v>
      </c>
    </row>
    <row r="186" spans="1:12" ht="25.5" x14ac:dyDescent="0.25">
      <c r="A186" s="110">
        <v>2015</v>
      </c>
      <c r="B186" s="39" t="str">
        <f>VLOOKUP(Tab_TOUS[Pays],Pays_Continent!A:B,2,FALSE)</f>
        <v>Amérique du Nord</v>
      </c>
      <c r="C186" s="39" t="str">
        <f>VLOOKUP(Tab_TOUS[[#This Row],[Ville/Nom d''aéroport]],Ville_Pays!A:B,2,FALSE)</f>
        <v>États-Unis</v>
      </c>
      <c r="D186" s="40" t="s">
        <v>249</v>
      </c>
      <c r="E186" s="28" t="s">
        <v>272</v>
      </c>
      <c r="F186" s="32" t="s">
        <v>554</v>
      </c>
      <c r="G186" s="41">
        <v>28437668</v>
      </c>
      <c r="H186" s="42">
        <v>5.4</v>
      </c>
      <c r="I186" s="41">
        <v>360274</v>
      </c>
      <c r="J186" s="42">
        <v>-0.3</v>
      </c>
      <c r="K186" s="41">
        <v>8119</v>
      </c>
      <c r="L186" s="43">
        <v>2.2999999999999998</v>
      </c>
    </row>
    <row r="187" spans="1:12" ht="25.5" x14ac:dyDescent="0.25">
      <c r="A187" s="110">
        <v>2015</v>
      </c>
      <c r="B187" s="39" t="str">
        <f>VLOOKUP(Tab_TOUS[Pays],Pays_Continent!A:B,2,FALSE)</f>
        <v>Amérique du Nord</v>
      </c>
      <c r="C187" s="39" t="str">
        <f>VLOOKUP(Tab_TOUS[[#This Row],[Ville/Nom d''aéroport]],Ville_Pays!A:B,2,FALSE)</f>
        <v>États-Unis</v>
      </c>
      <c r="D187" s="40" t="s">
        <v>249</v>
      </c>
      <c r="E187" s="28" t="s">
        <v>266</v>
      </c>
      <c r="F187" s="32" t="s">
        <v>1053</v>
      </c>
      <c r="G187" s="41">
        <v>37494704</v>
      </c>
      <c r="H187" s="42">
        <v>5.3</v>
      </c>
      <c r="I187" s="41">
        <v>415534</v>
      </c>
      <c r="J187" s="42">
        <v>4.5999999999999996</v>
      </c>
      <c r="K187" s="41">
        <v>683761</v>
      </c>
      <c r="L187" s="43">
        <v>7.2</v>
      </c>
    </row>
    <row r="188" spans="1:12" x14ac:dyDescent="0.25">
      <c r="A188" s="110">
        <v>2015</v>
      </c>
      <c r="B188" s="39" t="str">
        <f>VLOOKUP(Tab_TOUS[Pays],Pays_Continent!A:B,2,FALSE)</f>
        <v>Océanie</v>
      </c>
      <c r="C188" s="39" t="str">
        <f>VLOOKUP(Tab_TOUS[[#This Row],[Ville/Nom d''aéroport]],Ville_Pays!A:B,2,FALSE)</f>
        <v>Australie</v>
      </c>
      <c r="D188" s="40" t="s">
        <v>349</v>
      </c>
      <c r="E188" s="28" t="s">
        <v>349</v>
      </c>
      <c r="F188" s="32" t="s">
        <v>599</v>
      </c>
      <c r="G188" s="41">
        <v>1152361</v>
      </c>
      <c r="H188" s="42">
        <v>-1.1000000000000001</v>
      </c>
      <c r="I188" s="41">
        <v>15755</v>
      </c>
      <c r="J188" s="42">
        <v>1.1000000000000001</v>
      </c>
      <c r="K188" s="42" t="s">
        <v>958</v>
      </c>
      <c r="L188" s="43" t="s">
        <v>958</v>
      </c>
    </row>
    <row r="189" spans="1:12" x14ac:dyDescent="0.25">
      <c r="A189" s="110">
        <v>2015</v>
      </c>
      <c r="B189" s="39" t="str">
        <f>VLOOKUP(Tab_TOUS[Pays],Pays_Continent!A:B,2,FALSE)</f>
        <v>Europe</v>
      </c>
      <c r="C189" s="39" t="str">
        <f>VLOOKUP(Tab_TOUS[[#This Row],[Ville/Nom d''aéroport]],Ville_Pays!A:B,2,FALSE)</f>
        <v>France</v>
      </c>
      <c r="D189" s="40" t="s">
        <v>175</v>
      </c>
      <c r="E189" s="28" t="s">
        <v>175</v>
      </c>
      <c r="F189" s="32" t="s">
        <v>995</v>
      </c>
      <c r="G189" s="41">
        <v>12016730</v>
      </c>
      <c r="H189" s="42">
        <v>3.1</v>
      </c>
      <c r="I189" s="41">
        <v>169934</v>
      </c>
      <c r="J189" s="42">
        <v>0</v>
      </c>
      <c r="K189" s="41">
        <v>15403</v>
      </c>
      <c r="L189" s="43">
        <v>-7.7</v>
      </c>
    </row>
    <row r="190" spans="1:12" x14ac:dyDescent="0.25">
      <c r="A190" s="110">
        <v>2015</v>
      </c>
      <c r="B190" s="39" t="str">
        <f>VLOOKUP(Tab_TOUS[Pays],Pays_Continent!A:B,2,FALSE)</f>
        <v>Asie</v>
      </c>
      <c r="C190" s="39" t="str">
        <f>VLOOKUP(Tab_TOUS[[#This Row],[Ville/Nom d''aéroport]],Ville_Pays!A:B,2,FALSE)</f>
        <v>Vietnam</v>
      </c>
      <c r="D190" s="40" t="s">
        <v>107</v>
      </c>
      <c r="E190" s="28" t="s">
        <v>107</v>
      </c>
      <c r="F190" s="32" t="s">
        <v>1096</v>
      </c>
      <c r="G190" s="41">
        <v>17213715</v>
      </c>
      <c r="H190" s="42">
        <v>21.3</v>
      </c>
      <c r="I190" s="28" t="s">
        <v>958</v>
      </c>
      <c r="J190" s="42" t="s">
        <v>958</v>
      </c>
      <c r="K190" s="28" t="s">
        <v>958</v>
      </c>
      <c r="L190" s="43" t="s">
        <v>958</v>
      </c>
    </row>
    <row r="191" spans="1:12" ht="25.5" x14ac:dyDescent="0.25">
      <c r="A191" s="110">
        <v>2015</v>
      </c>
      <c r="B191" s="39" t="str">
        <f>VLOOKUP(Tab_TOUS[Pays],Pays_Continent!A:B,2,FALSE)</f>
        <v>Amérique du Nord</v>
      </c>
      <c r="C191" s="39" t="str">
        <f>VLOOKUP(Tab_TOUS[[#This Row],[Ville/Nom d''aéroport]],Ville_Pays!A:B,2,FALSE)</f>
        <v>États-Unis</v>
      </c>
      <c r="D191" s="40" t="s">
        <v>293</v>
      </c>
      <c r="E191" s="28" t="s">
        <v>293</v>
      </c>
      <c r="F191" s="32" t="s">
        <v>566</v>
      </c>
      <c r="G191" s="41">
        <v>11205063</v>
      </c>
      <c r="H191" s="42">
        <v>8.4</v>
      </c>
      <c r="I191" s="41">
        <v>215750</v>
      </c>
      <c r="J191" s="42">
        <v>5.9</v>
      </c>
      <c r="K191" s="41">
        <v>536765</v>
      </c>
      <c r="L191" s="43">
        <v>6.6</v>
      </c>
    </row>
    <row r="192" spans="1:12" x14ac:dyDescent="0.25">
      <c r="A192" s="110">
        <v>2015</v>
      </c>
      <c r="B192" s="39" t="str">
        <f>VLOOKUP(Tab_TOUS[Pays],Pays_Continent!A:B,2,FALSE)</f>
        <v>Asie</v>
      </c>
      <c r="C192" s="39" t="str">
        <f>VLOOKUP(Tab_TOUS[[#This Row],[Ville/Nom d''aéroport]],Ville_Pays!A:B,2,FALSE)</f>
        <v>Japon</v>
      </c>
      <c r="D192" s="40" t="s">
        <v>104</v>
      </c>
      <c r="E192" s="28" t="s">
        <v>104</v>
      </c>
      <c r="F192" s="32" t="s">
        <v>623</v>
      </c>
      <c r="G192" s="41">
        <v>18139975</v>
      </c>
      <c r="H192" s="42">
        <v>3.6</v>
      </c>
      <c r="I192" s="41">
        <v>155016</v>
      </c>
      <c r="J192" s="42">
        <v>0.3</v>
      </c>
      <c r="K192" s="41">
        <v>414510</v>
      </c>
      <c r="L192" s="43">
        <v>-1.1000000000000001</v>
      </c>
    </row>
    <row r="193" spans="1:12" x14ac:dyDescent="0.25">
      <c r="A193" s="110">
        <v>2015</v>
      </c>
      <c r="B193" s="39" t="str">
        <f>VLOOKUP(Tab_TOUS[Pays],Pays_Continent!A:B,2,FALSE)</f>
        <v>Afrique</v>
      </c>
      <c r="C193" s="39" t="str">
        <f>VLOOKUP(Tab_TOUS[[#This Row],[Ville/Nom d''aéroport]],Ville_Pays!A:B,2,FALSE)</f>
        <v>Algérie</v>
      </c>
      <c r="D193" s="40" t="s">
        <v>60</v>
      </c>
      <c r="E193" s="28" t="s">
        <v>60</v>
      </c>
      <c r="F193" s="32" t="s">
        <v>923</v>
      </c>
      <c r="G193" s="41">
        <v>1564950</v>
      </c>
      <c r="H193" s="42">
        <v>0</v>
      </c>
      <c r="I193" s="41">
        <v>19273</v>
      </c>
      <c r="J193" s="42"/>
      <c r="K193" s="28">
        <v>843</v>
      </c>
      <c r="L193" s="43"/>
    </row>
    <row r="194" spans="1:12" x14ac:dyDescent="0.25">
      <c r="A194" s="110">
        <v>2015</v>
      </c>
      <c r="B194" s="39" t="str">
        <f>VLOOKUP(Tab_TOUS[Pays],Pays_Continent!A:B,2,FALSE)</f>
        <v>Asie</v>
      </c>
      <c r="C194" s="39" t="str">
        <f>VLOOKUP(Tab_TOUS[[#This Row],[Ville/Nom d''aéroport]],Ville_Pays!A:B,2,FALSE)</f>
        <v>Indonésie</v>
      </c>
      <c r="D194" s="40" t="s">
        <v>297</v>
      </c>
      <c r="E194" s="28" t="s">
        <v>297</v>
      </c>
      <c r="F194" s="32" t="s">
        <v>569</v>
      </c>
      <c r="G194" s="41">
        <v>10180258</v>
      </c>
      <c r="H194" s="42">
        <v>8.5</v>
      </c>
      <c r="I194" s="41">
        <v>260689</v>
      </c>
      <c r="J194" s="42">
        <v>-3.2</v>
      </c>
      <c r="K194" s="41">
        <v>16527</v>
      </c>
      <c r="L194" s="43">
        <v>6.7</v>
      </c>
    </row>
    <row r="195" spans="1:12" ht="25.5" x14ac:dyDescent="0.25">
      <c r="A195" s="110">
        <v>2015</v>
      </c>
      <c r="B195" s="39" t="str">
        <f>VLOOKUP(Tab_TOUS[Pays],Pays_Continent!A:B,2,FALSE)</f>
        <v>Amérique du Nord</v>
      </c>
      <c r="C195" s="39" t="str">
        <f>VLOOKUP(Tab_TOUS[[#This Row],[Ville/Nom d''aéroport]],Ville_Pays!A:B,2,FALSE)</f>
        <v>États-Unis</v>
      </c>
      <c r="D195" s="40" t="s">
        <v>264</v>
      </c>
      <c r="E195" s="28" t="s">
        <v>265</v>
      </c>
      <c r="F195" s="32" t="s">
        <v>920</v>
      </c>
      <c r="G195" s="41">
        <v>38809337</v>
      </c>
      <c r="H195" s="42">
        <v>8.6999999999999993</v>
      </c>
      <c r="I195" s="41">
        <v>307650</v>
      </c>
      <c r="J195" s="42">
        <v>6.1</v>
      </c>
      <c r="K195" s="41">
        <v>170473</v>
      </c>
      <c r="L195" s="43">
        <v>8.6999999999999993</v>
      </c>
    </row>
    <row r="196" spans="1:12" x14ac:dyDescent="0.25">
      <c r="A196" s="110">
        <v>2015</v>
      </c>
      <c r="B196" s="39" t="str">
        <f>VLOOKUP(Tab_TOUS[Pays],Pays_Continent!A:B,2,FALSE)</f>
        <v>Asie</v>
      </c>
      <c r="C196" s="39" t="str">
        <f>VLOOKUP(Tab_TOUS[[#This Row],[Ville/Nom d''aéroport]],Ville_Pays!A:B,2,FALSE)</f>
        <v>Japon</v>
      </c>
      <c r="D196" s="40" t="s">
        <v>92</v>
      </c>
      <c r="E196" s="28" t="s">
        <v>111</v>
      </c>
      <c r="F196" s="32" t="s">
        <v>988</v>
      </c>
      <c r="G196" s="41">
        <v>14541634</v>
      </c>
      <c r="H196" s="42">
        <v>0.1</v>
      </c>
      <c r="I196" s="41">
        <v>139434</v>
      </c>
      <c r="J196" s="42">
        <v>0.3</v>
      </c>
      <c r="K196" s="41">
        <v>140686</v>
      </c>
      <c r="L196" s="43">
        <v>-1.8</v>
      </c>
    </row>
    <row r="197" spans="1:12" x14ac:dyDescent="0.25">
      <c r="A197" s="110">
        <v>2015</v>
      </c>
      <c r="B197" s="39" t="str">
        <f>VLOOKUP(Tab_TOUS[Pays],Pays_Continent!A:B,2,FALSE)</f>
        <v>Asie</v>
      </c>
      <c r="C197" s="39" t="str">
        <f>VLOOKUP(Tab_TOUS[[#This Row],[Ville/Nom d''aéroport]],Ville_Pays!A:B,2,FALSE)</f>
        <v>Japon</v>
      </c>
      <c r="D197" s="40" t="s">
        <v>92</v>
      </c>
      <c r="E197" s="28" t="s">
        <v>93</v>
      </c>
      <c r="F197" s="32" t="s">
        <v>989</v>
      </c>
      <c r="G197" s="41">
        <v>23193180</v>
      </c>
      <c r="H197" s="42">
        <v>19.899999999999999</v>
      </c>
      <c r="I197" s="41">
        <v>163517</v>
      </c>
      <c r="J197" s="42">
        <v>15.5</v>
      </c>
      <c r="K197" s="41">
        <v>745688</v>
      </c>
      <c r="L197" s="43">
        <v>0</v>
      </c>
    </row>
    <row r="198" spans="1:12" x14ac:dyDescent="0.25">
      <c r="A198" s="110">
        <v>2015</v>
      </c>
      <c r="B198" s="39" t="str">
        <f>VLOOKUP(Tab_TOUS[Pays],Pays_Continent!A:B,2,FALSE)</f>
        <v>Europe</v>
      </c>
      <c r="C198" s="39" t="str">
        <f>VLOOKUP(Tab_TOUS[[#This Row],[Ville/Nom d''aéroport]],Ville_Pays!A:B,2,FALSE)</f>
        <v>Norvège</v>
      </c>
      <c r="D198" s="40" t="s">
        <v>144</v>
      </c>
      <c r="E198" s="28" t="s">
        <v>145</v>
      </c>
      <c r="F198" s="32" t="s">
        <v>478</v>
      </c>
      <c r="G198" s="41">
        <v>24560197</v>
      </c>
      <c r="H198" s="42">
        <v>1.7</v>
      </c>
      <c r="I198" s="41">
        <v>235176</v>
      </c>
      <c r="J198" s="42">
        <v>-2.5</v>
      </c>
      <c r="K198" s="41">
        <v>126645</v>
      </c>
      <c r="L198" s="43">
        <v>6</v>
      </c>
    </row>
    <row r="199" spans="1:12" x14ac:dyDescent="0.25">
      <c r="A199" s="110">
        <v>2015</v>
      </c>
      <c r="B199" s="39" t="str">
        <f>VLOOKUP(Tab_TOUS[Pays],Pays_Continent!A:B,2,FALSE)</f>
        <v>Europe</v>
      </c>
      <c r="C199" s="39" t="str">
        <f>VLOOKUP(Tab_TOUS[[#This Row],[Ville/Nom d''aéroport]],Ville_Pays!A:B,2,FALSE)</f>
        <v>Espagne</v>
      </c>
      <c r="D199" s="40" t="s">
        <v>146</v>
      </c>
      <c r="E199" s="28" t="s">
        <v>147</v>
      </c>
      <c r="F199" s="32" t="s">
        <v>625</v>
      </c>
      <c r="G199" s="41">
        <v>23740135</v>
      </c>
      <c r="H199" s="42">
        <v>2.7</v>
      </c>
      <c r="I199" s="41">
        <v>178253</v>
      </c>
      <c r="J199" s="42">
        <v>3.3</v>
      </c>
      <c r="K199" s="41">
        <v>12841</v>
      </c>
      <c r="L199" s="43">
        <v>-2</v>
      </c>
    </row>
    <row r="200" spans="1:12" ht="25.5" x14ac:dyDescent="0.25">
      <c r="A200" s="110">
        <v>2015</v>
      </c>
      <c r="B200" s="39" t="str">
        <f>VLOOKUP(Tab_TOUS[Pays],Pays_Continent!A:B,2,FALSE)</f>
        <v>Amérique du Nord</v>
      </c>
      <c r="C200" s="39" t="str">
        <f>VLOOKUP(Tab_TOUS[[#This Row],[Ville/Nom d''aéroport]],Ville_Pays!A:B,2,FALSE)</f>
        <v>Panama</v>
      </c>
      <c r="D200" s="40" t="s">
        <v>206</v>
      </c>
      <c r="E200" s="28" t="s">
        <v>206</v>
      </c>
      <c r="F200" s="32" t="s">
        <v>512</v>
      </c>
      <c r="G200" s="41">
        <v>8913501</v>
      </c>
      <c r="H200" s="42">
        <v>4.4000000000000004</v>
      </c>
      <c r="I200" s="28" t="s">
        <v>958</v>
      </c>
      <c r="J200" s="42" t="s">
        <v>958</v>
      </c>
      <c r="K200" s="28" t="s">
        <v>958</v>
      </c>
      <c r="L200" s="43" t="s">
        <v>958</v>
      </c>
    </row>
    <row r="201" spans="1:12" x14ac:dyDescent="0.25">
      <c r="A201" s="110">
        <v>2015</v>
      </c>
      <c r="B201" s="39" t="str">
        <f>VLOOKUP(Tab_TOUS[Pays],Pays_Continent!A:B,2,FALSE)</f>
        <v>Océanie</v>
      </c>
      <c r="C201" s="39" t="str">
        <f>VLOOKUP(Tab_TOUS[[#This Row],[Ville/Nom d''aéroport]],Ville_Pays!A:B,2,FALSE)</f>
        <v>Polynésie</v>
      </c>
      <c r="D201" s="40" t="s">
        <v>347</v>
      </c>
      <c r="E201" s="28" t="s">
        <v>347</v>
      </c>
      <c r="F201" s="32" t="s">
        <v>602</v>
      </c>
      <c r="G201" s="41">
        <v>1195105</v>
      </c>
      <c r="H201" s="42">
        <v>2</v>
      </c>
      <c r="I201" s="41">
        <v>36584</v>
      </c>
      <c r="J201" s="42">
        <v>9.5</v>
      </c>
      <c r="K201" s="41">
        <v>13253</v>
      </c>
      <c r="L201" s="43">
        <v>1.4</v>
      </c>
    </row>
    <row r="202" spans="1:12" x14ac:dyDescent="0.25">
      <c r="A202" s="110">
        <v>2015</v>
      </c>
      <c r="B202" s="39" t="str">
        <f>VLOOKUP(Tab_TOUS[Pays],Pays_Continent!A:B,2,FALSE)</f>
        <v>Europe</v>
      </c>
      <c r="C202" s="39" t="str">
        <f>VLOOKUP(Tab_TOUS[[#This Row],[Ville/Nom d''aéroport]],Ville_Pays!A:B,2,FALSE)</f>
        <v>France</v>
      </c>
      <c r="D202" s="40" t="s">
        <v>122</v>
      </c>
      <c r="E202" s="28" t="s">
        <v>123</v>
      </c>
      <c r="F202" s="32" t="s">
        <v>897</v>
      </c>
      <c r="G202" s="41">
        <v>65766986</v>
      </c>
      <c r="H202" s="42">
        <v>3.1</v>
      </c>
      <c r="I202" s="41">
        <v>475810</v>
      </c>
      <c r="J202" s="42">
        <v>0.9</v>
      </c>
      <c r="K202" s="41">
        <v>2090795</v>
      </c>
      <c r="L202" s="43">
        <v>0.7</v>
      </c>
    </row>
    <row r="203" spans="1:12" x14ac:dyDescent="0.25">
      <c r="A203" s="110">
        <v>2015</v>
      </c>
      <c r="B203" s="39" t="str">
        <f>VLOOKUP(Tab_TOUS[Pays],Pays_Continent!A:B,2,FALSE)</f>
        <v>Europe</v>
      </c>
      <c r="C203" s="39" t="str">
        <f>VLOOKUP(Tab_TOUS[[#This Row],[Ville/Nom d''aéroport]],Ville_Pays!A:B,2,FALSE)</f>
        <v>France</v>
      </c>
      <c r="D203" s="40" t="s">
        <v>122</v>
      </c>
      <c r="E203" s="28" t="s">
        <v>138</v>
      </c>
      <c r="F203" s="32" t="s">
        <v>996</v>
      </c>
      <c r="G203" s="41">
        <v>29664993</v>
      </c>
      <c r="H203" s="42">
        <v>2.8</v>
      </c>
      <c r="I203" s="41">
        <v>234152</v>
      </c>
      <c r="J203" s="42">
        <v>1.4</v>
      </c>
      <c r="K203" s="41">
        <v>126020</v>
      </c>
      <c r="L203" s="43">
        <v>9.4</v>
      </c>
    </row>
    <row r="204" spans="1:12" x14ac:dyDescent="0.25">
      <c r="A204" s="110">
        <v>2015</v>
      </c>
      <c r="B204" s="39" t="str">
        <f>VLOOKUP(Tab_TOUS[Pays],Pays_Continent!A:B,2,FALSE)</f>
        <v>Asie</v>
      </c>
      <c r="C204" s="39" t="str">
        <f>VLOOKUP(Tab_TOUS[[#This Row],[Ville/Nom d''aéroport]],Ville_Pays!A:B,2,FALSE)</f>
        <v>Indonésie</v>
      </c>
      <c r="D204" s="40" t="s">
        <v>348</v>
      </c>
      <c r="E204" s="28" t="s">
        <v>348</v>
      </c>
      <c r="F204" s="32" t="s">
        <v>887</v>
      </c>
      <c r="G204" s="41">
        <v>1157127</v>
      </c>
      <c r="H204" s="42"/>
      <c r="I204" s="41">
        <v>15856</v>
      </c>
      <c r="J204" s="42" t="s">
        <v>958</v>
      </c>
      <c r="K204" s="41">
        <v>4895</v>
      </c>
      <c r="L204" s="44"/>
    </row>
    <row r="205" spans="1:12" x14ac:dyDescent="0.25">
      <c r="A205" s="110">
        <v>2015</v>
      </c>
      <c r="B205" s="39" t="str">
        <f>VLOOKUP(Tab_TOUS[Pays],Pays_Continent!A:B,2,FALSE)</f>
        <v>Océanie</v>
      </c>
      <c r="C205" s="39" t="str">
        <f>VLOOKUP(Tab_TOUS[[#This Row],[Ville/Nom d''aéroport]],Ville_Pays!A:B,2,FALSE)</f>
        <v>Australie</v>
      </c>
      <c r="D205" s="40" t="s">
        <v>316</v>
      </c>
      <c r="E205" s="28" t="s">
        <v>316</v>
      </c>
      <c r="F205" s="32" t="s">
        <v>583</v>
      </c>
      <c r="G205" s="41">
        <v>12594031</v>
      </c>
      <c r="H205" s="42">
        <v>-2.2999999999999998</v>
      </c>
      <c r="I205" s="41">
        <v>95421</v>
      </c>
      <c r="J205" s="42">
        <v>-3.6</v>
      </c>
      <c r="K205" s="28" t="s">
        <v>958</v>
      </c>
      <c r="L205" s="43" t="s">
        <v>958</v>
      </c>
    </row>
    <row r="206" spans="1:12" ht="25.5" x14ac:dyDescent="0.25">
      <c r="A206" s="110">
        <v>2015</v>
      </c>
      <c r="B206" s="39" t="str">
        <f>VLOOKUP(Tab_TOUS[Pays],Pays_Continent!A:B,2,FALSE)</f>
        <v>Amérique du Nord</v>
      </c>
      <c r="C206" s="39" t="str">
        <f>VLOOKUP(Tab_TOUS[[#This Row],[Ville/Nom d''aéroport]],Ville_Pays!A:B,2,FALSE)</f>
        <v>États-Unis</v>
      </c>
      <c r="D206" s="40" t="s">
        <v>271</v>
      </c>
      <c r="E206" s="28" t="s">
        <v>271</v>
      </c>
      <c r="F206" s="32" t="s">
        <v>552</v>
      </c>
      <c r="G206" s="41">
        <v>31444403</v>
      </c>
      <c r="H206" s="42">
        <v>2.2999999999999998</v>
      </c>
      <c r="I206" s="41">
        <v>410894</v>
      </c>
      <c r="J206" s="42">
        <v>-1.9</v>
      </c>
      <c r="K206" s="41">
        <v>387953</v>
      </c>
      <c r="L206" s="43">
        <v>-1.2</v>
      </c>
    </row>
    <row r="207" spans="1:12" ht="25.5" x14ac:dyDescent="0.25">
      <c r="A207" s="110">
        <v>2015</v>
      </c>
      <c r="B207" s="39" t="str">
        <f>VLOOKUP(Tab_TOUS[Pays],Pays_Continent!A:B,2,FALSE)</f>
        <v>Amérique du Nord</v>
      </c>
      <c r="C207" s="39" t="str">
        <f>VLOOKUP(Tab_TOUS[[#This Row],[Ville/Nom d''aéroport]],Ville_Pays!A:B,2,FALSE)</f>
        <v>États-Unis</v>
      </c>
      <c r="D207" s="40" t="s">
        <v>257</v>
      </c>
      <c r="E207" s="28" t="s">
        <v>258</v>
      </c>
      <c r="F207" s="32" t="s">
        <v>915</v>
      </c>
      <c r="G207" s="41">
        <v>44025393</v>
      </c>
      <c r="H207" s="42">
        <v>4.5</v>
      </c>
      <c r="I207" s="41">
        <v>439035</v>
      </c>
      <c r="J207" s="42">
        <v>2</v>
      </c>
      <c r="K207" s="41">
        <v>283736</v>
      </c>
      <c r="L207" s="43">
        <v>0</v>
      </c>
    </row>
    <row r="208" spans="1:12" x14ac:dyDescent="0.25">
      <c r="A208" s="110">
        <v>2015</v>
      </c>
      <c r="B208" s="39" t="str">
        <f>VLOOKUP(Tab_TOUS[Pays],Pays_Continent!A:B,2,FALSE)</f>
        <v>Asie</v>
      </c>
      <c r="C208" s="39" t="str">
        <f>VLOOKUP(Tab_TOUS[[#This Row],[Ville/Nom d''aéroport]],Ville_Pays!A:B,2,FALSE)</f>
        <v>Thaïlande</v>
      </c>
      <c r="D208" s="40" t="s">
        <v>116</v>
      </c>
      <c r="E208" s="28" t="s">
        <v>116</v>
      </c>
      <c r="F208" s="32" t="s">
        <v>465</v>
      </c>
      <c r="G208" s="41">
        <v>12858999</v>
      </c>
      <c r="H208" s="42">
        <v>12.8</v>
      </c>
      <c r="I208" s="41">
        <v>84755</v>
      </c>
      <c r="J208" s="42">
        <v>11.6</v>
      </c>
      <c r="K208" s="41">
        <v>37972</v>
      </c>
      <c r="L208" s="43">
        <v>-5.9</v>
      </c>
    </row>
    <row r="209" spans="1:12" ht="25.5" x14ac:dyDescent="0.25">
      <c r="A209" s="110">
        <v>2015</v>
      </c>
      <c r="B209" s="39" t="str">
        <f>VLOOKUP(Tab_TOUS[Pays],Pays_Continent!A:B,2,FALSE)</f>
        <v>Amérique du Nord</v>
      </c>
      <c r="C209" s="39" t="str">
        <f>VLOOKUP(Tab_TOUS[[#This Row],[Ville/Nom d''aéroport]],Ville_Pays!A:B,2,FALSE)</f>
        <v>États-Unis</v>
      </c>
      <c r="D209" s="40" t="s">
        <v>305</v>
      </c>
      <c r="E209" s="28" t="s">
        <v>305</v>
      </c>
      <c r="F209" s="32" t="s">
        <v>572</v>
      </c>
      <c r="G209" s="41">
        <v>8128187</v>
      </c>
      <c r="H209" s="42">
        <v>1.6</v>
      </c>
      <c r="I209" s="41">
        <v>135391</v>
      </c>
      <c r="J209" s="42">
        <v>5.9</v>
      </c>
      <c r="K209" s="41">
        <v>77514</v>
      </c>
      <c r="L209" s="43">
        <v>2.4</v>
      </c>
    </row>
    <row r="210" spans="1:12" x14ac:dyDescent="0.25">
      <c r="A210" s="110">
        <v>2015</v>
      </c>
      <c r="B210" s="39" t="str">
        <f>VLOOKUP(Tab_TOUS[Pays],Pays_Continent!A:B,2,FALSE)</f>
        <v>Europe</v>
      </c>
      <c r="C210" s="39" t="str">
        <f>VLOOKUP(Tab_TOUS[[#This Row],[Ville/Nom d''aéroport]],Ville_Pays!A:B,2,FALSE)</f>
        <v>France</v>
      </c>
      <c r="D210" s="40" t="s">
        <v>241</v>
      </c>
      <c r="E210" s="28" t="s">
        <v>241</v>
      </c>
      <c r="F210" s="32" t="s">
        <v>539</v>
      </c>
      <c r="G210" s="41">
        <v>2089763</v>
      </c>
      <c r="H210" s="42">
        <v>3</v>
      </c>
      <c r="I210" s="41">
        <v>40516</v>
      </c>
      <c r="J210" s="42">
        <v>1.9</v>
      </c>
      <c r="K210" s="41">
        <v>13372</v>
      </c>
      <c r="L210" s="43">
        <v>-6.5</v>
      </c>
    </row>
    <row r="211" spans="1:12" ht="25.5" x14ac:dyDescent="0.25">
      <c r="A211" s="110">
        <v>2015</v>
      </c>
      <c r="B211" s="39" t="str">
        <f>VLOOKUP(Tab_TOUS[Pays],Pays_Continent!A:B,2,FALSE)</f>
        <v>Afrique</v>
      </c>
      <c r="C211" s="39" t="str">
        <f>VLOOKUP(Tab_TOUS[[#This Row],[Ville/Nom d''aéroport]],Ville_Pays!A:B,2,FALSE)</f>
        <v>Afrique du Sud</v>
      </c>
      <c r="D211" s="40" t="s">
        <v>59</v>
      </c>
      <c r="E211" s="28" t="s">
        <v>59</v>
      </c>
      <c r="F211" s="32" t="s">
        <v>622</v>
      </c>
      <c r="G211" s="41">
        <v>1581073</v>
      </c>
      <c r="H211" s="42">
        <v>23.1</v>
      </c>
      <c r="I211" s="41">
        <v>66892</v>
      </c>
      <c r="J211" s="42">
        <v>8</v>
      </c>
      <c r="K211" s="41">
        <v>7500</v>
      </c>
      <c r="L211" s="43">
        <v>15.9</v>
      </c>
    </row>
    <row r="212" spans="1:12" ht="38.25" x14ac:dyDescent="0.25">
      <c r="A212" s="110">
        <v>2015</v>
      </c>
      <c r="B212" s="39" t="str">
        <f>VLOOKUP(Tab_TOUS[Pays],Pays_Continent!A:B,2,FALSE)</f>
        <v>Asie</v>
      </c>
      <c r="C212" s="39" t="str">
        <f>VLOOKUP(Tab_TOUS[[#This Row],[Ville/Nom d''aéroport]],Ville_Pays!A:B,2,FALSE)</f>
        <v>Papouasie-Nouvelle-Guinée</v>
      </c>
      <c r="D212" s="40" t="s">
        <v>341</v>
      </c>
      <c r="E212" s="28" t="s">
        <v>341</v>
      </c>
      <c r="F212" s="32" t="s">
        <v>929</v>
      </c>
      <c r="G212" s="41">
        <v>1770000</v>
      </c>
      <c r="H212" s="42">
        <v>3.9</v>
      </c>
      <c r="I212" s="42" t="s">
        <v>958</v>
      </c>
      <c r="J212" s="42" t="s">
        <v>958</v>
      </c>
      <c r="K212" s="42" t="s">
        <v>958</v>
      </c>
      <c r="L212" s="43" t="s">
        <v>958</v>
      </c>
    </row>
    <row r="213" spans="1:12" ht="25.5" x14ac:dyDescent="0.25">
      <c r="A213" s="110">
        <v>2015</v>
      </c>
      <c r="B213" s="39" t="str">
        <f>VLOOKUP(Tab_TOUS[Pays],Pays_Continent!A:B,2,FALSE)</f>
        <v>Amérique du Nord</v>
      </c>
      <c r="C213" s="39" t="str">
        <f>VLOOKUP(Tab_TOUS[[#This Row],[Ville/Nom d''aéroport]],Ville_Pays!A:B,2,FALSE)</f>
        <v>Trinidad et Tobago</v>
      </c>
      <c r="D213" s="40" t="s">
        <v>235</v>
      </c>
      <c r="E213" s="28" t="s">
        <v>235</v>
      </c>
      <c r="F213" s="32" t="s">
        <v>535</v>
      </c>
      <c r="G213" s="41">
        <v>3250101</v>
      </c>
      <c r="H213" s="42">
        <v>9.8000000000000007</v>
      </c>
      <c r="I213" s="41">
        <v>65991</v>
      </c>
      <c r="J213" s="42">
        <v>0</v>
      </c>
      <c r="K213" s="41">
        <v>46209</v>
      </c>
      <c r="L213" s="43">
        <v>2.9</v>
      </c>
    </row>
    <row r="214" spans="1:12" ht="25.5" x14ac:dyDescent="0.25">
      <c r="A214" s="110">
        <v>2015</v>
      </c>
      <c r="B214" s="39" t="str">
        <f>VLOOKUP(Tab_TOUS[Pays],Pays_Continent!A:B,2,FALSE)</f>
        <v>Amérique du Nord</v>
      </c>
      <c r="C214" s="39" t="str">
        <f>VLOOKUP(Tab_TOUS[[#This Row],[Ville/Nom d''aéroport]],Ville_Pays!A:B,2,FALSE)</f>
        <v>États-Unis</v>
      </c>
      <c r="D214" s="40" t="s">
        <v>284</v>
      </c>
      <c r="E214" s="28" t="s">
        <v>284</v>
      </c>
      <c r="F214" s="32" t="s">
        <v>562</v>
      </c>
      <c r="G214" s="41">
        <v>16850952</v>
      </c>
      <c r="H214" s="42">
        <v>5.9</v>
      </c>
      <c r="I214" s="41">
        <v>218021</v>
      </c>
      <c r="J214" s="42">
        <v>0.8</v>
      </c>
      <c r="K214" s="41">
        <v>216187</v>
      </c>
      <c r="L214" s="43">
        <v>4</v>
      </c>
    </row>
    <row r="215" spans="1:12" ht="25.5" x14ac:dyDescent="0.25">
      <c r="A215" s="110">
        <v>2015</v>
      </c>
      <c r="B215" s="39" t="str">
        <f>VLOOKUP(Tab_TOUS[Pays],Pays_Continent!A:B,2,FALSE)</f>
        <v>Amérique du Sud</v>
      </c>
      <c r="C215" s="39" t="str">
        <f>VLOOKUP(Tab_TOUS[[#This Row],[Ville/Nom d''aéroport]],Ville_Pays!A:B,2,FALSE)</f>
        <v>Brésil</v>
      </c>
      <c r="D215" s="40" t="s">
        <v>210</v>
      </c>
      <c r="E215" s="28" t="s">
        <v>210</v>
      </c>
      <c r="F215" s="32" t="s">
        <v>509</v>
      </c>
      <c r="G215" s="41">
        <v>8357620</v>
      </c>
      <c r="H215" s="42">
        <v>-1.1000000000000001</v>
      </c>
      <c r="I215" s="41">
        <v>88279</v>
      </c>
      <c r="J215" s="42">
        <v>-5</v>
      </c>
      <c r="K215" s="41">
        <v>25084</v>
      </c>
      <c r="L215" s="43" t="s">
        <v>958</v>
      </c>
    </row>
    <row r="216" spans="1:12" ht="25.5" x14ac:dyDescent="0.25">
      <c r="A216" s="110">
        <v>2015</v>
      </c>
      <c r="B216" s="39" t="str">
        <f>VLOOKUP(Tab_TOUS[Pays],Pays_Continent!A:B,2,FALSE)</f>
        <v>Europe</v>
      </c>
      <c r="C216" s="39" t="str">
        <f>VLOOKUP(Tab_TOUS[[#This Row],[Ville/Nom d''aéroport]],Ville_Pays!A:B,2,FALSE)</f>
        <v>République tchèque</v>
      </c>
      <c r="D216" s="40" t="s">
        <v>174</v>
      </c>
      <c r="E216" s="28" t="s">
        <v>174</v>
      </c>
      <c r="F216" s="32" t="s">
        <v>489</v>
      </c>
      <c r="G216" s="41">
        <v>12030762</v>
      </c>
      <c r="H216" s="42">
        <v>8</v>
      </c>
      <c r="I216" s="41">
        <v>128018</v>
      </c>
      <c r="J216" s="42">
        <v>2.1</v>
      </c>
      <c r="K216" s="41">
        <v>49651</v>
      </c>
      <c r="L216" s="43">
        <v>-3.5</v>
      </c>
    </row>
    <row r="217" spans="1:12" ht="25.5" x14ac:dyDescent="0.25">
      <c r="A217" s="110">
        <v>2015</v>
      </c>
      <c r="B217" s="39" t="str">
        <f>VLOOKUP(Tab_TOUS[Pays],Pays_Continent!A:B,2,FALSE)</f>
        <v>Amérique du Nord</v>
      </c>
      <c r="C217" s="39" t="str">
        <f>VLOOKUP(Tab_TOUS[[#This Row],[Ville/Nom d''aéroport]],Ville_Pays!A:B,2,FALSE)</f>
        <v>Mexique</v>
      </c>
      <c r="D217" s="40" t="s">
        <v>229</v>
      </c>
      <c r="E217" s="28" t="s">
        <v>229</v>
      </c>
      <c r="F217" s="32" t="s">
        <v>536</v>
      </c>
      <c r="G217" s="41">
        <v>3578652</v>
      </c>
      <c r="H217" s="42">
        <v>14.9</v>
      </c>
      <c r="I217" s="41">
        <v>47096</v>
      </c>
      <c r="J217" s="42">
        <v>6</v>
      </c>
      <c r="K217" s="41">
        <v>1959</v>
      </c>
      <c r="L217" s="43">
        <v>11.9</v>
      </c>
    </row>
    <row r="218" spans="1:12" ht="25.5" x14ac:dyDescent="0.25">
      <c r="A218" s="110">
        <v>2015</v>
      </c>
      <c r="B218" s="39" t="str">
        <f>VLOOKUP(Tab_TOUS[Pays],Pays_Continent!A:B,2,FALSE)</f>
        <v>Amérique du Nord</v>
      </c>
      <c r="C218" s="39" t="str">
        <f>VLOOKUP(Tab_TOUS[[#This Row],[Ville/Nom d''aéroport]],Ville_Pays!A:B,2,FALSE)</f>
        <v>République dominicaine</v>
      </c>
      <c r="D218" s="40" t="s">
        <v>216</v>
      </c>
      <c r="E218" s="28" t="s">
        <v>216</v>
      </c>
      <c r="F218" s="32" t="s">
        <v>518</v>
      </c>
      <c r="G218" s="41">
        <v>6386042</v>
      </c>
      <c r="H218" s="42">
        <v>13.2</v>
      </c>
      <c r="I218" s="41">
        <v>43109</v>
      </c>
      <c r="J218" s="42">
        <v>7.7</v>
      </c>
      <c r="K218" s="28" t="s">
        <v>958</v>
      </c>
      <c r="L218" s="43" t="s">
        <v>958</v>
      </c>
    </row>
    <row r="219" spans="1:12" x14ac:dyDescent="0.25">
      <c r="A219" s="110">
        <v>2015</v>
      </c>
      <c r="B219" s="39" t="str">
        <f>VLOOKUP(Tab_TOUS[Pays],Pays_Continent!A:B,2,FALSE)</f>
        <v>Asie</v>
      </c>
      <c r="C219" s="39" t="str">
        <f>VLOOKUP(Tab_TOUS[[#This Row],[Ville/Nom d''aéroport]],Ville_Pays!A:B,2,FALSE)</f>
        <v>Corée du Sud</v>
      </c>
      <c r="D219" s="40" t="s">
        <v>118</v>
      </c>
      <c r="E219" s="28" t="s">
        <v>118</v>
      </c>
      <c r="F219" s="32" t="s">
        <v>1040</v>
      </c>
      <c r="G219" s="41">
        <v>12382150</v>
      </c>
      <c r="H219" s="42">
        <v>19.3</v>
      </c>
      <c r="I219" s="41">
        <v>87709</v>
      </c>
      <c r="J219" s="42">
        <v>11.5</v>
      </c>
      <c r="K219" s="41">
        <v>146694</v>
      </c>
      <c r="L219" s="43">
        <v>19</v>
      </c>
    </row>
    <row r="220" spans="1:12" x14ac:dyDescent="0.25">
      <c r="A220" s="110">
        <v>2015</v>
      </c>
      <c r="B220" s="39" t="str">
        <f>VLOOKUP(Tab_TOUS[Pays],Pays_Continent!A:B,2,FALSE)</f>
        <v>Asie</v>
      </c>
      <c r="C220" s="39" t="str">
        <f>VLOOKUP(Tab_TOUS[[#This Row],[Ville/Nom d''aéroport]],Ville_Pays!A:B,2,FALSE)</f>
        <v>Chine</v>
      </c>
      <c r="D220" s="40" t="s">
        <v>103</v>
      </c>
      <c r="E220" s="28" t="s">
        <v>103</v>
      </c>
      <c r="F220" s="32" t="s">
        <v>975</v>
      </c>
      <c r="G220" s="41">
        <v>18202085</v>
      </c>
      <c r="H220" s="42">
        <v>10.9</v>
      </c>
      <c r="I220" s="41">
        <v>155483</v>
      </c>
      <c r="J220" s="42">
        <v>9.1</v>
      </c>
      <c r="K220" s="41">
        <v>208064</v>
      </c>
      <c r="L220" s="43">
        <v>1.8</v>
      </c>
    </row>
    <row r="221" spans="1:12" ht="25.5" x14ac:dyDescent="0.25">
      <c r="A221" s="110">
        <v>2015</v>
      </c>
      <c r="B221" s="39" t="str">
        <f>VLOOKUP(Tab_TOUS[Pays],Pays_Continent!A:B,2,FALSE)</f>
        <v>Océanie</v>
      </c>
      <c r="C221" s="39" t="str">
        <f>VLOOKUP(Tab_TOUS[[#This Row],[Ville/Nom d''aéroport]],Ville_Pays!A:B,2,FALSE)</f>
        <v>Nouvelle-Zélande</v>
      </c>
      <c r="D221" s="40" t="s">
        <v>344</v>
      </c>
      <c r="E221" s="28" t="s">
        <v>344</v>
      </c>
      <c r="F221" s="32" t="s">
        <v>601</v>
      </c>
      <c r="G221" s="41">
        <v>1509408</v>
      </c>
      <c r="H221" s="42">
        <v>14.3</v>
      </c>
      <c r="I221" s="41">
        <v>12796</v>
      </c>
      <c r="J221" s="42">
        <v>9.1</v>
      </c>
      <c r="K221" s="42" t="s">
        <v>958</v>
      </c>
      <c r="L221" s="43" t="s">
        <v>958</v>
      </c>
    </row>
    <row r="222" spans="1:12" ht="25.5" x14ac:dyDescent="0.25">
      <c r="A222" s="110">
        <v>2015</v>
      </c>
      <c r="B222" s="39" t="str">
        <f>VLOOKUP(Tab_TOUS[Pays],Pays_Continent!A:B,2,FALSE)</f>
        <v>Amérique du Sud</v>
      </c>
      <c r="C222" s="39" t="str">
        <f>VLOOKUP(Tab_TOUS[[#This Row],[Ville/Nom d''aéroport]],Ville_Pays!A:B,2,FALSE)</f>
        <v>Equateur</v>
      </c>
      <c r="D222" s="40" t="s">
        <v>217</v>
      </c>
      <c r="E222" s="28" t="s">
        <v>217</v>
      </c>
      <c r="F222" s="32" t="s">
        <v>516</v>
      </c>
      <c r="G222" s="41">
        <v>5453978</v>
      </c>
      <c r="H222" s="42">
        <v>-4.3</v>
      </c>
      <c r="I222" s="41">
        <v>93619</v>
      </c>
      <c r="J222" s="42">
        <v>14.3</v>
      </c>
      <c r="K222" s="41">
        <v>188357</v>
      </c>
      <c r="L222" s="43">
        <v>-0.1</v>
      </c>
    </row>
    <row r="223" spans="1:12" ht="25.5" x14ac:dyDescent="0.25">
      <c r="A223" s="110">
        <v>2015</v>
      </c>
      <c r="B223" s="39" t="str">
        <f>VLOOKUP(Tab_TOUS[Pays],Pays_Continent!A:B,2,FALSE)</f>
        <v>Amérique du Nord</v>
      </c>
      <c r="C223" s="39" t="str">
        <f>VLOOKUP(Tab_TOUS[[#This Row],[Ville/Nom d''aéroport]],Ville_Pays!A:B,2,FALSE)</f>
        <v>États-Unis</v>
      </c>
      <c r="D223" s="40" t="s">
        <v>298</v>
      </c>
      <c r="E223" s="28" t="s">
        <v>298</v>
      </c>
      <c r="F223" s="32" t="s">
        <v>568</v>
      </c>
      <c r="G223" s="41">
        <v>9943259</v>
      </c>
      <c r="H223" s="42">
        <v>5.0999999999999996</v>
      </c>
      <c r="I223" s="41">
        <v>181128</v>
      </c>
      <c r="J223" s="42">
        <v>-1.3</v>
      </c>
      <c r="K223" s="41">
        <v>76094</v>
      </c>
      <c r="L223" s="43">
        <v>-0.1</v>
      </c>
    </row>
    <row r="224" spans="1:12" ht="25.5" x14ac:dyDescent="0.25">
      <c r="A224" s="110">
        <v>2015</v>
      </c>
      <c r="B224" s="39" t="str">
        <f>VLOOKUP(Tab_TOUS[Pays],Pays_Continent!A:B,2,FALSE)</f>
        <v>Amérique du Sud</v>
      </c>
      <c r="C224" s="39" t="str">
        <f>VLOOKUP(Tab_TOUS[[#This Row],[Ville/Nom d''aéroport]],Ville_Pays!A:B,2,FALSE)</f>
        <v>Brésil</v>
      </c>
      <c r="D224" s="40" t="s">
        <v>213</v>
      </c>
      <c r="E224" s="28" t="s">
        <v>213</v>
      </c>
      <c r="F224" s="32" t="s">
        <v>513</v>
      </c>
      <c r="G224" s="41">
        <v>6911408</v>
      </c>
      <c r="H224" s="42">
        <v>-3.4</v>
      </c>
      <c r="I224" s="41">
        <v>72080</v>
      </c>
      <c r="J224" s="42">
        <v>-4.4000000000000004</v>
      </c>
      <c r="K224" s="41">
        <v>39170</v>
      </c>
      <c r="L224" s="43" t="s">
        <v>958</v>
      </c>
    </row>
    <row r="225" spans="1:12" ht="25.5" x14ac:dyDescent="0.25">
      <c r="A225" s="110">
        <v>2015</v>
      </c>
      <c r="B225" s="39" t="str">
        <f>VLOOKUP(Tab_TOUS[Pays],Pays_Continent!A:B,2,FALSE)</f>
        <v>Amérique du Sud</v>
      </c>
      <c r="C225" s="39" t="str">
        <f>VLOOKUP(Tab_TOUS[[#This Row],[Ville/Nom d''aéroport]],Ville_Pays!A:B,2,FALSE)</f>
        <v>Brésil</v>
      </c>
      <c r="D225" s="40" t="s">
        <v>195</v>
      </c>
      <c r="E225" s="28" t="s">
        <v>196</v>
      </c>
      <c r="F225" s="32" t="s">
        <v>1075</v>
      </c>
      <c r="G225" s="41">
        <v>16940668</v>
      </c>
      <c r="H225" s="42">
        <v>-1.9</v>
      </c>
      <c r="I225" s="41">
        <v>142245</v>
      </c>
      <c r="J225" s="42">
        <v>1.3</v>
      </c>
      <c r="K225" s="41">
        <v>112795</v>
      </c>
      <c r="L225" s="43">
        <v>-4.5</v>
      </c>
    </row>
    <row r="226" spans="1:12" ht="25.5" x14ac:dyDescent="0.25">
      <c r="A226" s="110">
        <v>2015</v>
      </c>
      <c r="B226" s="39" t="str">
        <f>VLOOKUP(Tab_TOUS[Pays],Pays_Continent!A:B,2,FALSE)</f>
        <v>Amérique du Sud</v>
      </c>
      <c r="C226" s="39" t="str">
        <f>VLOOKUP(Tab_TOUS[[#This Row],[Ville/Nom d''aéroport]],Ville_Pays!A:B,2,FALSE)</f>
        <v>Brésil</v>
      </c>
      <c r="D226" s="40" t="s">
        <v>195</v>
      </c>
      <c r="E226" s="28" t="s">
        <v>203</v>
      </c>
      <c r="F226" s="32" t="s">
        <v>1076</v>
      </c>
      <c r="G226" s="41">
        <v>9619323</v>
      </c>
      <c r="H226" s="42">
        <v>-1.3</v>
      </c>
      <c r="I226" s="41">
        <v>120538</v>
      </c>
      <c r="J226" s="42">
        <v>-4.2</v>
      </c>
      <c r="K226" s="41">
        <v>2193</v>
      </c>
      <c r="L226" s="43" t="s">
        <v>958</v>
      </c>
    </row>
    <row r="227" spans="1:12" ht="25.5" x14ac:dyDescent="0.25">
      <c r="A227" s="110">
        <v>2015</v>
      </c>
      <c r="B227" s="39" t="str">
        <f>VLOOKUP(Tab_TOUS[Pays],Pays_Continent!A:B,2,FALSE)</f>
        <v>Asie</v>
      </c>
      <c r="C227" s="39" t="str">
        <f>VLOOKUP(Tab_TOUS[[#This Row],[Ville/Nom d''aéroport]],Ville_Pays!A:B,2,FALSE)</f>
        <v>Arabie Saoudite</v>
      </c>
      <c r="D227" s="40" t="s">
        <v>18</v>
      </c>
      <c r="E227" s="28" t="s">
        <v>18</v>
      </c>
      <c r="F227" s="32" t="s">
        <v>413</v>
      </c>
      <c r="G227" s="41">
        <v>22710691</v>
      </c>
      <c r="H227" s="42">
        <v>10.7</v>
      </c>
      <c r="I227" s="41">
        <v>172754</v>
      </c>
      <c r="J227" s="42">
        <v>5.7</v>
      </c>
      <c r="K227" s="41">
        <v>322985</v>
      </c>
      <c r="L227" s="43">
        <v>-12.9</v>
      </c>
    </row>
    <row r="228" spans="1:12" x14ac:dyDescent="0.25">
      <c r="A228" s="110">
        <v>2015</v>
      </c>
      <c r="B228" s="39" t="str">
        <f>VLOOKUP(Tab_TOUS[Pays],Pays_Continent!A:B,2,FALSE)</f>
        <v>Océanie</v>
      </c>
      <c r="C228" s="39" t="str">
        <f>VLOOKUP(Tab_TOUS[[#This Row],[Ville/Nom d''aéroport]],Ville_Pays!A:B,2,FALSE)</f>
        <v>Australie</v>
      </c>
      <c r="D228" s="40" t="s">
        <v>358</v>
      </c>
      <c r="E228" s="28" t="s">
        <v>358</v>
      </c>
      <c r="F228" s="32" t="s">
        <v>608</v>
      </c>
      <c r="G228" s="41">
        <v>614465</v>
      </c>
      <c r="H228" s="42">
        <v>-5.4</v>
      </c>
      <c r="I228" s="41">
        <v>11139</v>
      </c>
      <c r="J228" s="42">
        <v>-10.9</v>
      </c>
      <c r="K228" s="28" t="s">
        <v>958</v>
      </c>
      <c r="L228" s="43" t="s">
        <v>958</v>
      </c>
    </row>
    <row r="229" spans="1:12" x14ac:dyDescent="0.25">
      <c r="A229" s="110">
        <v>2015</v>
      </c>
      <c r="B229" s="39" t="str">
        <f>VLOOKUP(Tab_TOUS[Pays],Pays_Continent!A:B,2,FALSE)</f>
        <v>Europe</v>
      </c>
      <c r="C229" s="39" t="str">
        <f>VLOOKUP(Tab_TOUS[[#This Row],[Ville/Nom d''aéroport]],Ville_Pays!A:B,2,FALSE)</f>
        <v>Italie</v>
      </c>
      <c r="D229" s="40" t="s">
        <v>131</v>
      </c>
      <c r="E229" s="28" t="s">
        <v>132</v>
      </c>
      <c r="F229" s="32" t="s">
        <v>997</v>
      </c>
      <c r="G229" s="41">
        <v>40422156</v>
      </c>
      <c r="H229" s="42">
        <v>5</v>
      </c>
      <c r="I229" s="41">
        <v>315217</v>
      </c>
      <c r="J229" s="42">
        <v>2.2999999999999998</v>
      </c>
      <c r="K229" s="41">
        <v>145017</v>
      </c>
      <c r="L229" s="43">
        <v>1.3</v>
      </c>
    </row>
    <row r="230" spans="1:12" ht="25.5" x14ac:dyDescent="0.25">
      <c r="A230" s="110">
        <v>2015</v>
      </c>
      <c r="B230" s="39" t="str">
        <f>VLOOKUP(Tab_TOUS[Pays],Pays_Continent!A:B,2,FALSE)</f>
        <v>Amérique du Nord</v>
      </c>
      <c r="C230" s="39" t="str">
        <f>VLOOKUP(Tab_TOUS[[#This Row],[Ville/Nom d''aéroport]],Ville_Pays!A:B,2,FALSE)</f>
        <v>États-Unis</v>
      </c>
      <c r="D230" s="40" t="s">
        <v>300</v>
      </c>
      <c r="E230" s="28" t="s">
        <v>301</v>
      </c>
      <c r="F230" s="32" t="s">
        <v>933</v>
      </c>
      <c r="G230" s="41">
        <v>9608737</v>
      </c>
      <c r="H230" s="42">
        <v>7.1</v>
      </c>
      <c r="I230" s="28" t="s">
        <v>958</v>
      </c>
      <c r="J230" s="42" t="s">
        <v>958</v>
      </c>
      <c r="K230" s="41">
        <v>64064</v>
      </c>
      <c r="L230" s="43">
        <v>0.8</v>
      </c>
    </row>
    <row r="231" spans="1:12" ht="25.5" x14ac:dyDescent="0.25">
      <c r="A231" s="110">
        <v>2015</v>
      </c>
      <c r="B231" s="39" t="str">
        <f>VLOOKUP(Tab_TOUS[Pays],Pays_Continent!A:B,2,FALSE)</f>
        <v>Amérique du Nord</v>
      </c>
      <c r="C231" s="39" t="str">
        <f>VLOOKUP(Tab_TOUS[[#This Row],[Ville/Nom d''aéroport]],Ville_Pays!A:B,2,FALSE)</f>
        <v>États-Unis</v>
      </c>
      <c r="D231" s="40" t="s">
        <v>278</v>
      </c>
      <c r="E231" s="28" t="s">
        <v>278</v>
      </c>
      <c r="F231" s="32" t="s">
        <v>557</v>
      </c>
      <c r="G231" s="41">
        <v>22152498</v>
      </c>
      <c r="H231" s="42">
        <v>4.8</v>
      </c>
      <c r="I231" s="41">
        <v>311857</v>
      </c>
      <c r="J231" s="42">
        <v>-4</v>
      </c>
      <c r="K231" s="41">
        <v>170684</v>
      </c>
      <c r="L231" s="43">
        <v>5.5</v>
      </c>
    </row>
    <row r="232" spans="1:12" ht="25.5" x14ac:dyDescent="0.25">
      <c r="A232" s="110">
        <v>2015</v>
      </c>
      <c r="B232" s="39" t="str">
        <f>VLOOKUP(Tab_TOUS[Pays],Pays_Continent!A:B,2,FALSE)</f>
        <v>Amérique du Sud</v>
      </c>
      <c r="C232" s="39" t="str">
        <f>VLOOKUP(Tab_TOUS[[#This Row],[Ville/Nom d''aéroport]],Ville_Pays!A:B,2,FALSE)</f>
        <v>Brésil</v>
      </c>
      <c r="D232" s="40" t="s">
        <v>204</v>
      </c>
      <c r="E232" s="28" t="s">
        <v>204</v>
      </c>
      <c r="F232" s="32" t="s">
        <v>505</v>
      </c>
      <c r="G232" s="41">
        <v>9385173</v>
      </c>
      <c r="H232" s="42">
        <v>5.8</v>
      </c>
      <c r="I232" s="41">
        <v>97139</v>
      </c>
      <c r="J232" s="42">
        <v>-9.4</v>
      </c>
      <c r="K232" s="41">
        <v>19801</v>
      </c>
      <c r="L232" s="43" t="s">
        <v>958</v>
      </c>
    </row>
    <row r="233" spans="1:12" x14ac:dyDescent="0.25">
      <c r="A233" s="110">
        <v>2015</v>
      </c>
      <c r="B233" s="39" t="str">
        <f>VLOOKUP(Tab_TOUS[Pays],Pays_Continent!A:B,2,FALSE)</f>
        <v>Asie</v>
      </c>
      <c r="C233" s="39" t="str">
        <f>VLOOKUP(Tab_TOUS[[#This Row],[Ville/Nom d''aéroport]],Ville_Pays!A:B,2,FALSE)</f>
        <v>Indonésie</v>
      </c>
      <c r="D233" s="40" t="s">
        <v>333</v>
      </c>
      <c r="E233" s="28" t="s">
        <v>333</v>
      </c>
      <c r="F233" s="32" t="s">
        <v>921</v>
      </c>
      <c r="G233" s="41">
        <v>2759762</v>
      </c>
      <c r="H233" s="42" t="s">
        <v>958</v>
      </c>
      <c r="I233" s="41">
        <v>19198</v>
      </c>
      <c r="J233" s="42" t="s">
        <v>958</v>
      </c>
      <c r="K233" s="41">
        <v>13297</v>
      </c>
      <c r="L233" s="43">
        <v>0</v>
      </c>
    </row>
    <row r="234" spans="1:12" ht="25.5" x14ac:dyDescent="0.25">
      <c r="A234" s="110">
        <v>2015</v>
      </c>
      <c r="B234" s="39" t="str">
        <f>VLOOKUP(Tab_TOUS[Pays],Pays_Continent!A:B,2,FALSE)</f>
        <v>Amérique du Nord</v>
      </c>
      <c r="C234" s="39" t="str">
        <f>VLOOKUP(Tab_TOUS[[#This Row],[Ville/Nom d''aéroport]],Ville_Pays!A:B,2,FALSE)</f>
        <v>États-Unis</v>
      </c>
      <c r="D234" s="40" t="s">
        <v>302</v>
      </c>
      <c r="E234" s="28" t="s">
        <v>302</v>
      </c>
      <c r="F234" s="32" t="s">
        <v>638</v>
      </c>
      <c r="G234" s="41">
        <v>8507459</v>
      </c>
      <c r="H234" s="42">
        <v>1.6</v>
      </c>
      <c r="I234" s="41">
        <v>162935</v>
      </c>
      <c r="J234" s="42">
        <v>-2.7</v>
      </c>
      <c r="K234" s="41">
        <v>105546</v>
      </c>
      <c r="L234" s="43">
        <v>-0.3</v>
      </c>
    </row>
    <row r="235" spans="1:12" ht="25.5" x14ac:dyDescent="0.25">
      <c r="A235" s="110">
        <v>2015</v>
      </c>
      <c r="B235" s="39" t="str">
        <f>VLOOKUP(Tab_TOUS[Pays],Pays_Continent!A:B,2,FALSE)</f>
        <v>Amérique du Nord</v>
      </c>
      <c r="C235" s="39" t="str">
        <f>VLOOKUP(Tab_TOUS[[#This Row],[Ville/Nom d''aéroport]],Ville_Pays!A:B,2,FALSE)</f>
        <v>États-Unis</v>
      </c>
      <c r="D235" s="40" t="s">
        <v>281</v>
      </c>
      <c r="E235" s="28" t="s">
        <v>281</v>
      </c>
      <c r="F235" s="32" t="s">
        <v>560</v>
      </c>
      <c r="G235" s="41">
        <v>20081258</v>
      </c>
      <c r="H235" s="42">
        <v>7.1</v>
      </c>
      <c r="I235" s="41">
        <v>194215</v>
      </c>
      <c r="J235" s="42">
        <v>1.3</v>
      </c>
      <c r="K235" s="41">
        <v>162989</v>
      </c>
      <c r="L235" s="43">
        <v>4.4000000000000004</v>
      </c>
    </row>
    <row r="236" spans="1:12" ht="25.5" x14ac:dyDescent="0.25">
      <c r="A236" s="110">
        <v>2015</v>
      </c>
      <c r="B236" s="39" t="str">
        <f>VLOOKUP(Tab_TOUS[Pays],Pays_Continent!A:B,2,FALSE)</f>
        <v>Amérique du Sud</v>
      </c>
      <c r="C236" s="39" t="str">
        <f>VLOOKUP(Tab_TOUS[[#This Row],[Ville/Nom d''aéroport]],Ville_Pays!A:B,2,FALSE)</f>
        <v>Colombie</v>
      </c>
      <c r="D236" s="40" t="s">
        <v>208</v>
      </c>
      <c r="E236" s="28" t="s">
        <v>208</v>
      </c>
      <c r="F236" s="32" t="s">
        <v>931</v>
      </c>
      <c r="G236" s="41">
        <v>8526268</v>
      </c>
      <c r="H236" s="42">
        <v>16.899999999999999</v>
      </c>
      <c r="I236" s="41">
        <v>76153</v>
      </c>
      <c r="J236" s="42">
        <v>8.3000000000000007</v>
      </c>
      <c r="K236" s="41">
        <v>8135</v>
      </c>
      <c r="L236" s="43">
        <v>3.8</v>
      </c>
    </row>
    <row r="237" spans="1:12" ht="25.5" x14ac:dyDescent="0.25">
      <c r="A237" s="110">
        <v>2015</v>
      </c>
      <c r="B237" s="39" t="str">
        <f>VLOOKUP(Tab_TOUS[Pays],Pays_Continent!A:B,2,FALSE)</f>
        <v>Amérique du Sud</v>
      </c>
      <c r="C237" s="39" t="str">
        <f>VLOOKUP(Tab_TOUS[[#This Row],[Ville/Nom d''aéroport]],Ville_Pays!A:B,2,FALSE)</f>
        <v>Vénézuela</v>
      </c>
      <c r="D237" s="40" t="s">
        <v>252</v>
      </c>
      <c r="E237" s="28" t="s">
        <v>252</v>
      </c>
      <c r="F237" s="32" t="s">
        <v>544</v>
      </c>
      <c r="G237" s="41">
        <v>50057887</v>
      </c>
      <c r="H237" s="42">
        <v>6.2</v>
      </c>
      <c r="I237" s="41">
        <v>427393</v>
      </c>
      <c r="J237" s="42">
        <v>-0.3</v>
      </c>
      <c r="K237" s="41">
        <v>459467</v>
      </c>
      <c r="L237" s="43">
        <v>14.7</v>
      </c>
    </row>
    <row r="238" spans="1:12" ht="25.5" x14ac:dyDescent="0.25">
      <c r="A238" s="110">
        <v>2015</v>
      </c>
      <c r="B238" s="39" t="str">
        <f>VLOOKUP(Tab_TOUS[Pays],Pays_Continent!A:B,2,FALSE)</f>
        <v>Amérique du Nord</v>
      </c>
      <c r="C238" s="39" t="str">
        <f>VLOOKUP(Tab_TOUS[[#This Row],[Ville/Nom d''aéroport]],Ville_Pays!A:B,2,FALSE)</f>
        <v>États-Unis</v>
      </c>
      <c r="D238" s="40" t="s">
        <v>299</v>
      </c>
      <c r="E238" s="28" t="s">
        <v>299</v>
      </c>
      <c r="F238" s="32" t="s">
        <v>528</v>
      </c>
      <c r="G238" s="41">
        <v>9799427</v>
      </c>
      <c r="H238" s="42">
        <v>4.4000000000000004</v>
      </c>
      <c r="I238" s="41">
        <v>129021</v>
      </c>
      <c r="J238" s="42">
        <v>3.9</v>
      </c>
      <c r="K238" s="41">
        <v>48835</v>
      </c>
      <c r="L238" s="43">
        <v>1</v>
      </c>
    </row>
    <row r="239" spans="1:12" ht="25.5" x14ac:dyDescent="0.25">
      <c r="A239" s="110">
        <v>2015</v>
      </c>
      <c r="B239" s="39" t="str">
        <f>VLOOKUP(Tab_TOUS[Pays],Pays_Continent!A:B,2,FALSE)</f>
        <v>Amérique du Nord</v>
      </c>
      <c r="C239" s="39" t="str">
        <f>VLOOKUP(Tab_TOUS[[#This Row],[Ville/Nom d''aéroport]],Ville_Pays!A:B,2,FALSE)</f>
        <v>États-Unis</v>
      </c>
      <c r="D239" s="40" t="s">
        <v>207</v>
      </c>
      <c r="E239" s="28" t="s">
        <v>207</v>
      </c>
      <c r="F239" s="32" t="s">
        <v>508</v>
      </c>
      <c r="G239" s="41">
        <v>8808366</v>
      </c>
      <c r="H239" s="42">
        <v>2.5</v>
      </c>
      <c r="I239" s="41">
        <v>152504</v>
      </c>
      <c r="J239" s="42">
        <v>6</v>
      </c>
      <c r="K239" s="41">
        <v>172522</v>
      </c>
      <c r="L239" s="43">
        <v>18.399999999999999</v>
      </c>
    </row>
    <row r="240" spans="1:12" ht="25.5" x14ac:dyDescent="0.25">
      <c r="A240" s="110">
        <v>2015</v>
      </c>
      <c r="B240" s="39" t="str">
        <f>VLOOKUP(Tab_TOUS[Pays],Pays_Continent!A:B,2,FALSE)</f>
        <v>Amérique du Sud</v>
      </c>
      <c r="C240" s="39" t="str">
        <f>VLOOKUP(Tab_TOUS[[#This Row],[Ville/Nom d''aéroport]],Ville_Pays!A:B,2,FALSE)</f>
        <v>Bolivie</v>
      </c>
      <c r="D240" s="40" t="s">
        <v>239</v>
      </c>
      <c r="E240" s="28" t="s">
        <v>240</v>
      </c>
      <c r="F240" s="32" t="s">
        <v>959</v>
      </c>
      <c r="G240" s="41">
        <v>2384746</v>
      </c>
      <c r="H240" s="42">
        <v>1</v>
      </c>
      <c r="I240" s="41">
        <v>32280</v>
      </c>
      <c r="J240" s="42">
        <v>5.0999999999999996</v>
      </c>
      <c r="K240" s="28" t="s">
        <v>958</v>
      </c>
      <c r="L240" s="43" t="s">
        <v>958</v>
      </c>
    </row>
    <row r="241" spans="1:12" ht="25.5" x14ac:dyDescent="0.25">
      <c r="A241" s="110">
        <v>2015</v>
      </c>
      <c r="B241" s="39" t="str">
        <f>VLOOKUP(Tab_TOUS[Pays],Pays_Continent!A:B,2,FALSE)</f>
        <v>Amérique du Sud</v>
      </c>
      <c r="C241" s="39" t="str">
        <f>VLOOKUP(Tab_TOUS[[#This Row],[Ville/Nom d''aéroport]],Ville_Pays!A:B,2,FALSE)</f>
        <v>Chili</v>
      </c>
      <c r="D241" s="40" t="s">
        <v>193</v>
      </c>
      <c r="E241" s="28" t="s">
        <v>193</v>
      </c>
      <c r="F241" s="32" t="s">
        <v>503</v>
      </c>
      <c r="G241" s="41">
        <v>17230567</v>
      </c>
      <c r="H241" s="42">
        <v>7.2</v>
      </c>
      <c r="I241" s="41">
        <v>142438</v>
      </c>
      <c r="J241" s="42">
        <v>0.8</v>
      </c>
      <c r="K241" s="41">
        <v>274638</v>
      </c>
      <c r="L241" s="43">
        <v>-6.4</v>
      </c>
    </row>
    <row r="242" spans="1:12" ht="25.5" x14ac:dyDescent="0.25">
      <c r="A242" s="110">
        <v>2015</v>
      </c>
      <c r="B242" s="39" t="str">
        <f>VLOOKUP(Tab_TOUS[Pays],Pays_Continent!A:B,2,FALSE)</f>
        <v>Amérique du Nord</v>
      </c>
      <c r="C242" s="39" t="str">
        <f>VLOOKUP(Tab_TOUS[[#This Row],[Ville/Nom d''aéroport]],Ville_Pays!A:B,2,FALSE)</f>
        <v>République dominicaine</v>
      </c>
      <c r="D242" s="40" t="s">
        <v>226</v>
      </c>
      <c r="E242" s="28" t="s">
        <v>226</v>
      </c>
      <c r="F242" s="32" t="s">
        <v>527</v>
      </c>
      <c r="G242" s="41">
        <v>3708699</v>
      </c>
      <c r="H242" s="42">
        <v>2.6</v>
      </c>
      <c r="I242" s="41">
        <v>37984</v>
      </c>
      <c r="J242" s="42">
        <v>-1.1000000000000001</v>
      </c>
      <c r="K242" s="41">
        <v>58683</v>
      </c>
      <c r="L242" s="43">
        <v>5.3</v>
      </c>
    </row>
    <row r="243" spans="1:12" x14ac:dyDescent="0.25">
      <c r="A243" s="110">
        <v>2015</v>
      </c>
      <c r="B243" s="39" t="str">
        <f>VLOOKUP(Tab_TOUS[Pays],Pays_Continent!A:B,2,FALSE)</f>
        <v>Asie</v>
      </c>
      <c r="C243" s="39" t="str">
        <f>VLOOKUP(Tab_TOUS[[#This Row],[Ville/Nom d''aéroport]],Ville_Pays!A:B,2,FALSE)</f>
        <v>Chine</v>
      </c>
      <c r="D243" s="40" t="s">
        <v>108</v>
      </c>
      <c r="E243" s="28" t="s">
        <v>108</v>
      </c>
      <c r="F243" s="32" t="s">
        <v>973</v>
      </c>
      <c r="G243" s="41">
        <v>16191930</v>
      </c>
      <c r="H243" s="42">
        <v>8.4</v>
      </c>
      <c r="I243" s="41">
        <v>108532</v>
      </c>
      <c r="J243" s="42">
        <v>6.3</v>
      </c>
      <c r="K243" s="41">
        <v>85369</v>
      </c>
      <c r="L243" s="43">
        <v>12.9</v>
      </c>
    </row>
    <row r="244" spans="1:12" ht="25.5" x14ac:dyDescent="0.25">
      <c r="A244" s="110">
        <v>2015</v>
      </c>
      <c r="B244" s="39" t="str">
        <f>VLOOKUP(Tab_TOUS[Pays],Pays_Continent!A:B,2,FALSE)</f>
        <v>Amérique du Sud</v>
      </c>
      <c r="C244" s="39" t="str">
        <f>VLOOKUP(Tab_TOUS[[#This Row],[Ville/Nom d''aéroport]],Ville_Pays!A:B,2,FALSE)</f>
        <v>Brésil</v>
      </c>
      <c r="D244" s="40" t="s">
        <v>185</v>
      </c>
      <c r="E244" s="28" t="s">
        <v>191</v>
      </c>
      <c r="F244" s="32" t="s">
        <v>500</v>
      </c>
      <c r="G244" s="41">
        <v>19206094</v>
      </c>
      <c r="H244" s="42">
        <v>5.9</v>
      </c>
      <c r="I244" s="41">
        <v>213833</v>
      </c>
      <c r="J244" s="42">
        <v>4.0999999999999996</v>
      </c>
      <c r="K244" s="41">
        <v>39759</v>
      </c>
      <c r="L244" s="43" t="s">
        <v>958</v>
      </c>
    </row>
    <row r="245" spans="1:12" ht="25.5" x14ac:dyDescent="0.25">
      <c r="A245" s="110">
        <v>2015</v>
      </c>
      <c r="B245" s="39" t="str">
        <f>VLOOKUP(Tab_TOUS[Pays],Pays_Continent!A:B,2,FALSE)</f>
        <v>Amérique du Sud</v>
      </c>
      <c r="C245" s="39" t="str">
        <f>VLOOKUP(Tab_TOUS[[#This Row],[Ville/Nom d''aéroport]],Ville_Pays!A:B,2,FALSE)</f>
        <v>Brésil</v>
      </c>
      <c r="D245" s="40" t="s">
        <v>185</v>
      </c>
      <c r="E245" s="28" t="s">
        <v>186</v>
      </c>
      <c r="F245" s="32" t="s">
        <v>497</v>
      </c>
      <c r="G245" s="41">
        <v>39213865</v>
      </c>
      <c r="H245" s="42">
        <v>-1.4</v>
      </c>
      <c r="I245" s="41">
        <v>295030</v>
      </c>
      <c r="J245" s="42">
        <v>-3.1</v>
      </c>
      <c r="K245" s="41">
        <v>526114</v>
      </c>
      <c r="L245" s="43">
        <v>-5.0999999999999996</v>
      </c>
    </row>
    <row r="246" spans="1:12" ht="25.5" x14ac:dyDescent="0.25">
      <c r="A246" s="110">
        <v>2015</v>
      </c>
      <c r="B246" s="39" t="str">
        <f>VLOOKUP(Tab_TOUS[Pays],Pays_Continent!A:B,2,FALSE)</f>
        <v>Amérique du Sud</v>
      </c>
      <c r="C246" s="39" t="str">
        <f>VLOOKUP(Tab_TOUS[[#This Row],[Ville/Nom d''aéroport]],Ville_Pays!A:B,2,FALSE)</f>
        <v>Brésil</v>
      </c>
      <c r="D246" s="40" t="s">
        <v>185</v>
      </c>
      <c r="E246" s="28" t="s">
        <v>201</v>
      </c>
      <c r="F246" s="32" t="s">
        <v>506</v>
      </c>
      <c r="G246" s="41">
        <v>10324658</v>
      </c>
      <c r="H246" s="42">
        <v>4.9000000000000004</v>
      </c>
      <c r="I246" s="41">
        <v>127395</v>
      </c>
      <c r="J246" s="42">
        <v>-3.1</v>
      </c>
      <c r="K246" s="41">
        <v>183155</v>
      </c>
      <c r="L246" s="43">
        <v>-18</v>
      </c>
    </row>
    <row r="247" spans="1:12" x14ac:dyDescent="0.25">
      <c r="A247" s="110">
        <v>2015</v>
      </c>
      <c r="B247" s="39" t="str">
        <f>VLOOKUP(Tab_TOUS[Pays],Pays_Continent!A:B,2,FALSE)</f>
        <v>Asie</v>
      </c>
      <c r="C247" s="39" t="str">
        <f>VLOOKUP(Tab_TOUS[[#This Row],[Ville/Nom d''aéroport]],Ville_Pays!A:B,2,FALSE)</f>
        <v>Japon</v>
      </c>
      <c r="D247" s="40" t="s">
        <v>97</v>
      </c>
      <c r="E247" s="28" t="s">
        <v>98</v>
      </c>
      <c r="F247" s="32" t="s">
        <v>986</v>
      </c>
      <c r="G247" s="41">
        <v>20454081</v>
      </c>
      <c r="H247" s="42">
        <v>6.2</v>
      </c>
      <c r="I247" s="28" t="s">
        <v>958</v>
      </c>
      <c r="J247" s="42" t="s">
        <v>958</v>
      </c>
      <c r="K247" s="28" t="s">
        <v>958</v>
      </c>
      <c r="L247" s="43" t="s">
        <v>958</v>
      </c>
    </row>
    <row r="248" spans="1:12" ht="25.5" x14ac:dyDescent="0.25">
      <c r="A248" s="110">
        <v>2015</v>
      </c>
      <c r="B248" s="39" t="str">
        <f>VLOOKUP(Tab_TOUS[Pays],Pays_Continent!A:B,2,FALSE)</f>
        <v>Amérique du Nord</v>
      </c>
      <c r="C248" s="39" t="str">
        <f>VLOOKUP(Tab_TOUS[[#This Row],[Ville/Nom d''aéroport]],Ville_Pays!A:B,2,FALSE)</f>
        <v>États-Unis</v>
      </c>
      <c r="D248" s="40" t="s">
        <v>261</v>
      </c>
      <c r="E248" s="28" t="s">
        <v>261</v>
      </c>
      <c r="F248" s="32" t="s">
        <v>549</v>
      </c>
      <c r="G248" s="41">
        <v>42340461</v>
      </c>
      <c r="H248" s="42">
        <v>12.9</v>
      </c>
      <c r="I248" s="41">
        <v>381408</v>
      </c>
      <c r="J248" s="42">
        <v>13.1</v>
      </c>
      <c r="K248" s="41">
        <v>334241</v>
      </c>
      <c r="L248" s="43">
        <v>2.2999999999999998</v>
      </c>
    </row>
    <row r="249" spans="1:12" x14ac:dyDescent="0.25">
      <c r="A249" s="110">
        <v>2015</v>
      </c>
      <c r="B249" s="39" t="str">
        <f>VLOOKUP(Tab_TOUS[Pays],Pays_Continent!A:B,2,FALSE)</f>
        <v>Asie</v>
      </c>
      <c r="C249" s="39" t="str">
        <f>VLOOKUP(Tab_TOUS[[#This Row],[Ville/Nom d''aéroport]],Ville_Pays!A:B,2,FALSE)</f>
        <v>Corée du Sud</v>
      </c>
      <c r="D249" s="40" t="s">
        <v>384</v>
      </c>
      <c r="E249" s="28" t="s">
        <v>94</v>
      </c>
      <c r="F249" s="32" t="s">
        <v>982</v>
      </c>
      <c r="G249" s="41">
        <v>23163778</v>
      </c>
      <c r="H249" s="42">
        <v>7.4</v>
      </c>
      <c r="I249" s="41">
        <v>142863</v>
      </c>
      <c r="J249" s="42">
        <v>3</v>
      </c>
      <c r="K249" s="41">
        <v>271066</v>
      </c>
      <c r="L249" s="43">
        <v>-0.3</v>
      </c>
    </row>
    <row r="250" spans="1:12" x14ac:dyDescent="0.25">
      <c r="A250" s="110">
        <v>2015</v>
      </c>
      <c r="B250" s="39" t="str">
        <f>VLOOKUP(Tab_TOUS[Pays],Pays_Continent!A:B,2,FALSE)</f>
        <v>Asie</v>
      </c>
      <c r="C250" s="39" t="str">
        <f>VLOOKUP(Tab_TOUS[[#This Row],[Ville/Nom d''aéroport]],Ville_Pays!A:B,2,FALSE)</f>
        <v>Corée du Sud</v>
      </c>
      <c r="D250" s="40" t="s">
        <v>384</v>
      </c>
      <c r="E250" s="28" t="s">
        <v>75</v>
      </c>
      <c r="F250" s="32" t="s">
        <v>983</v>
      </c>
      <c r="G250" s="41">
        <v>49281210</v>
      </c>
      <c r="H250" s="42">
        <v>8.3000000000000007</v>
      </c>
      <c r="I250" s="41">
        <v>305446</v>
      </c>
      <c r="J250" s="42">
        <v>5.3</v>
      </c>
      <c r="K250" s="41">
        <v>3330750</v>
      </c>
      <c r="L250" s="43">
        <v>2.7</v>
      </c>
    </row>
    <row r="251" spans="1:12" x14ac:dyDescent="0.25">
      <c r="A251" s="110">
        <v>2015</v>
      </c>
      <c r="B251" s="39" t="str">
        <f>VLOOKUP(Tab_TOUS[Pays],Pays_Continent!A:B,2,FALSE)</f>
        <v>Asie</v>
      </c>
      <c r="C251" s="39" t="str">
        <f>VLOOKUP(Tab_TOUS[[#This Row],[Ville/Nom d''aéroport]],Ville_Pays!A:B,2,FALSE)</f>
        <v>Chine</v>
      </c>
      <c r="D251" s="40" t="s">
        <v>69</v>
      </c>
      <c r="E251" s="28" t="s">
        <v>80</v>
      </c>
      <c r="F251" s="32" t="s">
        <v>981</v>
      </c>
      <c r="G251" s="41">
        <v>39090865</v>
      </c>
      <c r="H251" s="42">
        <v>2.9</v>
      </c>
      <c r="I251" s="41">
        <v>256603</v>
      </c>
      <c r="J251" s="42">
        <v>1.3</v>
      </c>
      <c r="K251" s="41">
        <v>433600</v>
      </c>
      <c r="L251" s="43">
        <v>0.3</v>
      </c>
    </row>
    <row r="252" spans="1:12" x14ac:dyDescent="0.25">
      <c r="A252" s="110">
        <v>2015</v>
      </c>
      <c r="B252" s="39" t="str">
        <f>VLOOKUP(Tab_TOUS[Pays],Pays_Continent!A:B,2,FALSE)</f>
        <v>Asie</v>
      </c>
      <c r="C252" s="39" t="str">
        <f>VLOOKUP(Tab_TOUS[[#This Row],[Ville/Nom d''aéroport]],Ville_Pays!A:B,2,FALSE)</f>
        <v>Chine</v>
      </c>
      <c r="D252" s="40" t="s">
        <v>69</v>
      </c>
      <c r="E252" s="28" t="s">
        <v>70</v>
      </c>
      <c r="F252" s="32" t="s">
        <v>971</v>
      </c>
      <c r="G252" s="41">
        <v>59910000</v>
      </c>
      <c r="H252" s="42">
        <v>15.9</v>
      </c>
      <c r="I252" s="41">
        <v>448371</v>
      </c>
      <c r="J252" s="42">
        <v>11.5</v>
      </c>
      <c r="K252" s="41">
        <v>3280800</v>
      </c>
      <c r="L252" s="43">
        <v>3.1</v>
      </c>
    </row>
    <row r="253" spans="1:12" ht="25.5" x14ac:dyDescent="0.25">
      <c r="A253" s="110">
        <v>2015</v>
      </c>
      <c r="B253" s="39" t="str">
        <f>VLOOKUP(Tab_TOUS[Pays],Pays_Continent!A:B,2,FALSE)</f>
        <v>Asie</v>
      </c>
      <c r="C253" s="39" t="str">
        <f>VLOOKUP(Tab_TOUS[[#This Row],[Ville/Nom d''aéroport]],Ville_Pays!A:B,2,FALSE)</f>
        <v>Emirats Arabes Unis</v>
      </c>
      <c r="D253" s="40" t="s">
        <v>24</v>
      </c>
      <c r="E253" s="28" t="s">
        <v>24</v>
      </c>
      <c r="F253" s="32" t="s">
        <v>421</v>
      </c>
      <c r="G253" s="41">
        <v>10039936</v>
      </c>
      <c r="H253" s="42">
        <v>5.5</v>
      </c>
      <c r="I253" s="41">
        <v>73178</v>
      </c>
      <c r="J253" s="42">
        <v>1.1000000000000001</v>
      </c>
      <c r="K253" s="41">
        <v>183824</v>
      </c>
      <c r="L253" s="43">
        <v>-22.5</v>
      </c>
    </row>
    <row r="254" spans="1:12" x14ac:dyDescent="0.25">
      <c r="A254" s="110">
        <v>2015</v>
      </c>
      <c r="B254" s="39" t="str">
        <f>VLOOKUP(Tab_TOUS[Pays],Pays_Continent!A:B,2,FALSE)</f>
        <v>Afrique</v>
      </c>
      <c r="C254" s="39" t="str">
        <f>VLOOKUP(Tab_TOUS[[#This Row],[Ville/Nom d''aéroport]],Ville_Pays!A:B,2,FALSE)</f>
        <v>Egypte</v>
      </c>
      <c r="D254" s="40" t="s">
        <v>39</v>
      </c>
      <c r="E254" s="28" t="s">
        <v>39</v>
      </c>
      <c r="F254" s="32" t="s">
        <v>425</v>
      </c>
      <c r="G254" s="41">
        <v>5777152</v>
      </c>
      <c r="H254" s="42">
        <v>-7.4</v>
      </c>
      <c r="I254" s="41">
        <v>41155</v>
      </c>
      <c r="J254" s="42">
        <v>-4.9000000000000004</v>
      </c>
      <c r="K254" s="28"/>
      <c r="L254" s="43"/>
    </row>
    <row r="255" spans="1:12" x14ac:dyDescent="0.25">
      <c r="A255" s="110">
        <v>2015</v>
      </c>
      <c r="B255" s="39" t="str">
        <f>VLOOKUP(Tab_TOUS[Pays],Pays_Continent!A:B,2,FALSE)</f>
        <v>Asie</v>
      </c>
      <c r="C255" s="39" t="str">
        <f>VLOOKUP(Tab_TOUS[[#This Row],[Ville/Nom d''aéroport]],Ville_Pays!A:B,2,FALSE)</f>
        <v>Chine</v>
      </c>
      <c r="D255" s="40" t="s">
        <v>117</v>
      </c>
      <c r="E255" s="28" t="s">
        <v>117</v>
      </c>
      <c r="F255" s="32" t="s">
        <v>972</v>
      </c>
      <c r="G255" s="41">
        <v>12680118</v>
      </c>
      <c r="H255" s="42">
        <v>-0.9</v>
      </c>
      <c r="I255" s="41">
        <v>99563</v>
      </c>
      <c r="J255" s="42">
        <v>2.5</v>
      </c>
      <c r="K255" s="41">
        <v>142070</v>
      </c>
      <c r="L255" s="43">
        <v>2.7</v>
      </c>
    </row>
    <row r="256" spans="1:12" x14ac:dyDescent="0.25">
      <c r="A256" s="110">
        <v>2015</v>
      </c>
      <c r="B256" s="39" t="str">
        <f>VLOOKUP(Tab_TOUS[Pays],Pays_Continent!A:B,2,FALSE)</f>
        <v>Asie</v>
      </c>
      <c r="C256" s="39" t="str">
        <f>VLOOKUP(Tab_TOUS[[#This Row],[Ville/Nom d''aéroport]],Ville_Pays!A:B,2,FALSE)</f>
        <v>Chine</v>
      </c>
      <c r="D256" s="40" t="s">
        <v>79</v>
      </c>
      <c r="E256" s="28" t="s">
        <v>79</v>
      </c>
      <c r="F256" s="32" t="s">
        <v>974</v>
      </c>
      <c r="G256" s="41">
        <v>39721619</v>
      </c>
      <c r="H256" s="42">
        <v>9.5</v>
      </c>
      <c r="I256" s="41">
        <v>305461</v>
      </c>
      <c r="J256" s="42">
        <v>6.7</v>
      </c>
      <c r="K256" s="41">
        <v>1013691</v>
      </c>
      <c r="L256" s="43">
        <v>5.2</v>
      </c>
    </row>
    <row r="257" spans="1:12" x14ac:dyDescent="0.25">
      <c r="A257" s="110">
        <v>2015</v>
      </c>
      <c r="B257" s="39" t="str">
        <f>VLOOKUP(Tab_TOUS[Pays],Pays_Continent!A:B,2,FALSE)</f>
        <v>Asie</v>
      </c>
      <c r="C257" s="39" t="str">
        <f>VLOOKUP(Tab_TOUS[[#This Row],[Ville/Nom d''aéroport]],Ville_Pays!A:B,2,FALSE)</f>
        <v>Iran</v>
      </c>
      <c r="D257" s="40" t="s">
        <v>50</v>
      </c>
      <c r="E257" s="28" t="s">
        <v>50</v>
      </c>
      <c r="F257" s="32" t="s">
        <v>441</v>
      </c>
      <c r="G257" s="41">
        <v>2730488</v>
      </c>
      <c r="H257" s="42">
        <v>11.7</v>
      </c>
      <c r="I257" s="41">
        <v>27838</v>
      </c>
      <c r="J257" s="42">
        <v>15</v>
      </c>
      <c r="K257" s="41">
        <v>27537</v>
      </c>
      <c r="L257" s="43">
        <v>6.6</v>
      </c>
    </row>
    <row r="258" spans="1:12" x14ac:dyDescent="0.25">
      <c r="A258" s="110">
        <v>2015</v>
      </c>
      <c r="B258" s="39" t="str">
        <f>VLOOKUP(Tab_TOUS[Pays],Pays_Continent!A:B,2,FALSE)</f>
        <v>Asie</v>
      </c>
      <c r="C258" s="39" t="str">
        <f>VLOOKUP(Tab_TOUS[[#This Row],[Ville/Nom d''aéroport]],Ville_Pays!A:B,2,FALSE)</f>
        <v>Singapour</v>
      </c>
      <c r="D258" s="40" t="s">
        <v>71</v>
      </c>
      <c r="E258" s="28" t="s">
        <v>71</v>
      </c>
      <c r="F258" s="32" t="s">
        <v>1037</v>
      </c>
      <c r="G258" s="41">
        <v>55448964</v>
      </c>
      <c r="H258" s="42">
        <v>2.5</v>
      </c>
      <c r="I258" s="41">
        <v>346334</v>
      </c>
      <c r="J258" s="42">
        <v>1.4</v>
      </c>
      <c r="K258" s="41">
        <v>1853087</v>
      </c>
      <c r="L258" s="43">
        <v>0.5</v>
      </c>
    </row>
    <row r="259" spans="1:12" x14ac:dyDescent="0.25">
      <c r="A259" s="110">
        <v>2015</v>
      </c>
      <c r="B259" s="39" t="str">
        <f>VLOOKUP(Tab_TOUS[Pays],Pays_Continent!A:B,2,FALSE)</f>
        <v>Europe</v>
      </c>
      <c r="C259" s="39" t="str">
        <f>VLOOKUP(Tab_TOUS[[#This Row],[Ville/Nom d''aéroport]],Ville_Pays!A:B,2,FALSE)</f>
        <v>France</v>
      </c>
      <c r="D259" s="40" t="s">
        <v>55</v>
      </c>
      <c r="E259" s="28" t="s">
        <v>55</v>
      </c>
      <c r="F259" s="32" t="s">
        <v>446</v>
      </c>
      <c r="G259" s="41">
        <v>2078064</v>
      </c>
      <c r="H259" s="42">
        <v>3.2</v>
      </c>
      <c r="I259" s="41">
        <v>26804</v>
      </c>
      <c r="J259" s="42">
        <v>-16</v>
      </c>
      <c r="K259" s="41">
        <v>32051</v>
      </c>
      <c r="L259" s="43">
        <v>-1.3</v>
      </c>
    </row>
    <row r="260" spans="1:12" ht="25.5" x14ac:dyDescent="0.25">
      <c r="A260" s="110">
        <v>2015</v>
      </c>
      <c r="B260" s="39" t="str">
        <f>VLOOKUP(Tab_TOUS[Pays],Pays_Continent!A:B,2,FALSE)</f>
        <v>Amérique du Nord</v>
      </c>
      <c r="C260" s="39" t="str">
        <f>VLOOKUP(Tab_TOUS[[#This Row],[Ville/Nom d''aéroport]],Ville_Pays!A:B,2,FALSE)</f>
        <v>États-Unis</v>
      </c>
      <c r="D260" s="40" t="s">
        <v>289</v>
      </c>
      <c r="E260" s="28" t="s">
        <v>289</v>
      </c>
      <c r="F260" s="32" t="s">
        <v>565</v>
      </c>
      <c r="G260" s="41">
        <v>12720878</v>
      </c>
      <c r="H260" s="42">
        <v>2.7</v>
      </c>
      <c r="I260" s="41">
        <v>185865</v>
      </c>
      <c r="J260" s="42">
        <v>1.1000000000000001</v>
      </c>
      <c r="K260" s="41">
        <v>56300</v>
      </c>
      <c r="L260" s="43">
        <v>-4.5</v>
      </c>
    </row>
    <row r="261" spans="1:12" x14ac:dyDescent="0.25">
      <c r="A261" s="110">
        <v>2015</v>
      </c>
      <c r="B261" s="39" t="str">
        <f>VLOOKUP(Tab_TOUS[Pays],Pays_Continent!A:B,2,FALSE)</f>
        <v>Asie</v>
      </c>
      <c r="C261" s="39" t="str">
        <f>VLOOKUP(Tab_TOUS[[#This Row],[Ville/Nom d''aéroport]],Ville_Pays!A:B,2,FALSE)</f>
        <v>Russie</v>
      </c>
      <c r="D261" s="40" t="s">
        <v>168</v>
      </c>
      <c r="E261" s="28" t="s">
        <v>168</v>
      </c>
      <c r="F261" s="32" t="s">
        <v>488</v>
      </c>
      <c r="G261" s="41">
        <v>13499755</v>
      </c>
      <c r="H261" s="42">
        <v>-5.4</v>
      </c>
      <c r="I261" s="41">
        <v>138327</v>
      </c>
      <c r="J261" s="42">
        <v>-6.2</v>
      </c>
      <c r="K261" s="41">
        <v>26769</v>
      </c>
      <c r="L261" s="43">
        <v>-11.1</v>
      </c>
    </row>
    <row r="262" spans="1:12" x14ac:dyDescent="0.25">
      <c r="A262" s="110">
        <v>2015</v>
      </c>
      <c r="B262" s="39" t="str">
        <f>VLOOKUP(Tab_TOUS[Pays],Pays_Continent!A:B,2,FALSE)</f>
        <v>Europe</v>
      </c>
      <c r="C262" s="39" t="str">
        <f>VLOOKUP(Tab_TOUS[[#This Row],[Ville/Nom d''aéroport]],Ville_Pays!A:B,2,FALSE)</f>
        <v>Allemagne</v>
      </c>
      <c r="D262" s="40" t="s">
        <v>180</v>
      </c>
      <c r="E262" s="28" t="s">
        <v>180</v>
      </c>
      <c r="F262" s="32" t="s">
        <v>491</v>
      </c>
      <c r="G262" s="41">
        <v>10512225</v>
      </c>
      <c r="H262" s="42">
        <v>8.1999999999999993</v>
      </c>
      <c r="I262" s="41">
        <v>131949</v>
      </c>
      <c r="J262" s="42">
        <v>4.9000000000000004</v>
      </c>
      <c r="K262" s="41">
        <v>29426</v>
      </c>
      <c r="L262" s="43">
        <v>-5.5</v>
      </c>
    </row>
    <row r="263" spans="1:12" ht="30" x14ac:dyDescent="0.25">
      <c r="A263" s="110">
        <v>2015</v>
      </c>
      <c r="B263" s="39" t="str">
        <f>VLOOKUP(Tab_TOUS[Pays],Pays_Continent!A:B,2,FALSE)</f>
        <v>Asie</v>
      </c>
      <c r="C263" s="39" t="str">
        <f>VLOOKUP(Tab_TOUS[[#This Row],[Ville/Nom d''aéroport]],Ville_Pays!A:B,2,FALSE)</f>
        <v>Indonésie</v>
      </c>
      <c r="D263" s="40" t="s">
        <v>319</v>
      </c>
      <c r="E263" s="28" t="s">
        <v>319</v>
      </c>
      <c r="F263" s="32" t="s">
        <v>894</v>
      </c>
      <c r="G263" s="41">
        <v>7700880</v>
      </c>
      <c r="H263" s="42" t="s">
        <v>958</v>
      </c>
      <c r="I263" s="41">
        <v>69539</v>
      </c>
      <c r="J263" s="42" t="s">
        <v>958</v>
      </c>
      <c r="K263" s="41">
        <v>59005</v>
      </c>
      <c r="L263" s="43" t="s">
        <v>958</v>
      </c>
    </row>
    <row r="264" spans="1:12" x14ac:dyDescent="0.25">
      <c r="A264" s="110">
        <v>2015</v>
      </c>
      <c r="B264" s="39" t="str">
        <f>VLOOKUP(Tab_TOUS[Pays],Pays_Continent!A:B,2,FALSE)</f>
        <v>Asie</v>
      </c>
      <c r="C264" s="39" t="str">
        <f>VLOOKUP(Tab_TOUS[[#This Row],[Ville/Nom d''aéroport]],Ville_Pays!A:B,2,FALSE)</f>
        <v>Indonésie</v>
      </c>
      <c r="D264" s="40" t="s">
        <v>355</v>
      </c>
      <c r="E264" s="28" t="s">
        <v>355</v>
      </c>
      <c r="F264" s="32" t="s">
        <v>895</v>
      </c>
      <c r="G264" s="41">
        <v>748570</v>
      </c>
      <c r="H264" s="42">
        <v>4.2</v>
      </c>
      <c r="I264" s="41">
        <v>6052</v>
      </c>
      <c r="J264" s="42">
        <v>7</v>
      </c>
      <c r="K264" s="41">
        <v>3884</v>
      </c>
      <c r="L264" s="43">
        <v>4</v>
      </c>
    </row>
    <row r="265" spans="1:12" ht="30" x14ac:dyDescent="0.25">
      <c r="A265" s="110">
        <v>2015</v>
      </c>
      <c r="B265" s="39" t="str">
        <f>VLOOKUP(Tab_TOUS[Pays],Pays_Continent!A:B,2,FALSE)</f>
        <v>Asie</v>
      </c>
      <c r="C265" s="39" t="str">
        <f>VLOOKUP(Tab_TOUS[[#This Row],[Ville/Nom d''aéroport]],Ville_Pays!A:B,2,FALSE)</f>
        <v>Indonésie</v>
      </c>
      <c r="D265" s="40" t="s">
        <v>327</v>
      </c>
      <c r="E265" s="28" t="s">
        <v>327</v>
      </c>
      <c r="F265" s="32" t="s">
        <v>927</v>
      </c>
      <c r="G265" s="41">
        <v>3340291</v>
      </c>
      <c r="H265" s="42">
        <v>2.6</v>
      </c>
      <c r="I265" s="41">
        <v>25944</v>
      </c>
      <c r="J265" s="42">
        <v>11.2</v>
      </c>
      <c r="K265" s="41">
        <v>14396</v>
      </c>
      <c r="L265" s="43">
        <v>-5.8</v>
      </c>
    </row>
    <row r="266" spans="1:12" x14ac:dyDescent="0.25">
      <c r="A266" s="110">
        <v>2015</v>
      </c>
      <c r="B266" s="39" t="str">
        <f>VLOOKUP(Tab_TOUS[Pays],Pays_Continent!A:B,2,FALSE)</f>
        <v>Asie</v>
      </c>
      <c r="C266" s="39" t="str">
        <f>VLOOKUP(Tab_TOUS[[#This Row],[Ville/Nom d''aéroport]],Ville_Pays!A:B,2,FALSE)</f>
        <v>Indonésie</v>
      </c>
      <c r="D266" s="40" t="s">
        <v>334</v>
      </c>
      <c r="E266" s="28" t="s">
        <v>334</v>
      </c>
      <c r="F266" s="32" t="s">
        <v>925</v>
      </c>
      <c r="G266" s="41">
        <v>2670046</v>
      </c>
      <c r="H266" s="42">
        <v>-10.8</v>
      </c>
      <c r="I266" s="41">
        <v>19274</v>
      </c>
      <c r="J266" s="42">
        <v>-24.2</v>
      </c>
      <c r="K266" s="41">
        <v>9549</v>
      </c>
      <c r="L266" s="43">
        <v>-17.3</v>
      </c>
    </row>
    <row r="267" spans="1:12" x14ac:dyDescent="0.25">
      <c r="A267" s="110">
        <v>2015</v>
      </c>
      <c r="B267" s="39" t="str">
        <f>VLOOKUP(Tab_TOUS[Pays],Pays_Continent!A:B,2,FALSE)</f>
        <v>Asie</v>
      </c>
      <c r="C267" s="39" t="str">
        <f>VLOOKUP(Tab_TOUS[[#This Row],[Ville/Nom d''aéroport]],Ville_Pays!A:B,2,FALSE)</f>
        <v>Indonésie</v>
      </c>
      <c r="D267" s="40" t="s">
        <v>350</v>
      </c>
      <c r="E267" s="28" t="s">
        <v>350</v>
      </c>
      <c r="F267" s="32" t="s">
        <v>901</v>
      </c>
      <c r="G267" s="41">
        <v>972505</v>
      </c>
      <c r="H267" s="42">
        <v>-26.1</v>
      </c>
      <c r="I267" s="41">
        <v>9486</v>
      </c>
      <c r="J267" s="42">
        <v>-2.2999999999999998</v>
      </c>
      <c r="K267" s="41">
        <v>5742</v>
      </c>
      <c r="L267" s="43">
        <v>-20.9</v>
      </c>
    </row>
    <row r="268" spans="1:12" x14ac:dyDescent="0.25">
      <c r="A268" s="110">
        <v>2015</v>
      </c>
      <c r="B268" s="39" t="str">
        <f>VLOOKUP(Tab_TOUS[Pays],Pays_Continent!A:B,2,FALSE)</f>
        <v>Océanie</v>
      </c>
      <c r="C268" s="39" t="str">
        <f>VLOOKUP(Tab_TOUS[[#This Row],[Ville/Nom d''aéroport]],Ville_Pays!A:B,2,FALSE)</f>
        <v>Australie</v>
      </c>
      <c r="D268" s="40" t="s">
        <v>351</v>
      </c>
      <c r="E268" s="28" t="s">
        <v>351</v>
      </c>
      <c r="F268" s="32" t="s">
        <v>607</v>
      </c>
      <c r="G268" s="41">
        <v>901686</v>
      </c>
      <c r="H268" s="42">
        <v>3.4</v>
      </c>
      <c r="I268" s="41">
        <v>6046</v>
      </c>
      <c r="J268" s="42">
        <v>1</v>
      </c>
      <c r="K268" s="42" t="s">
        <v>958</v>
      </c>
      <c r="L268" s="43" t="s">
        <v>958</v>
      </c>
    </row>
    <row r="269" spans="1:12" x14ac:dyDescent="0.25">
      <c r="A269" s="110">
        <v>2015</v>
      </c>
      <c r="B269" s="39" t="str">
        <f>VLOOKUP(Tab_TOUS[Pays],Pays_Continent!A:B,2,FALSE)</f>
        <v>Asie</v>
      </c>
      <c r="C269" s="39" t="str">
        <f>VLOOKUP(Tab_TOUS[[#This Row],[Ville/Nom d''aéroport]],Ville_Pays!A:B,2,FALSE)</f>
        <v>Indonésie</v>
      </c>
      <c r="D269" s="40" t="s">
        <v>335</v>
      </c>
      <c r="E269" s="28" t="s">
        <v>335</v>
      </c>
      <c r="F269" s="32" t="s">
        <v>928</v>
      </c>
      <c r="G269" s="41">
        <v>2720443</v>
      </c>
      <c r="H269" s="42">
        <v>19.3</v>
      </c>
      <c r="I269" s="41">
        <v>25315</v>
      </c>
      <c r="J269" s="42">
        <v>6.2</v>
      </c>
      <c r="K269" s="41">
        <v>2513</v>
      </c>
      <c r="L269" s="43">
        <v>-67.400000000000006</v>
      </c>
    </row>
    <row r="270" spans="1:12" x14ac:dyDescent="0.25">
      <c r="A270" s="110">
        <v>2015</v>
      </c>
      <c r="B270" s="39" t="str">
        <f>VLOOKUP(Tab_TOUS[Pays],Pays_Continent!A:B,2,FALSE)</f>
        <v>Asie</v>
      </c>
      <c r="C270" s="39" t="str">
        <f>VLOOKUP(Tab_TOUS[[#This Row],[Ville/Nom d''aéroport]],Ville_Pays!A:B,2,FALSE)</f>
        <v>Indonésie</v>
      </c>
      <c r="D270" s="40" t="s">
        <v>313</v>
      </c>
      <c r="E270" s="28" t="s">
        <v>313</v>
      </c>
      <c r="F270" s="32" t="s">
        <v>589</v>
      </c>
      <c r="G270" s="41">
        <v>18911256</v>
      </c>
      <c r="H270" s="42">
        <v>9.1</v>
      </c>
      <c r="I270" s="41">
        <v>166208</v>
      </c>
      <c r="J270" s="42">
        <v>26.7</v>
      </c>
      <c r="K270" s="41">
        <v>130398</v>
      </c>
      <c r="L270" s="43">
        <v>31.9</v>
      </c>
    </row>
    <row r="271" spans="1:12" x14ac:dyDescent="0.25">
      <c r="A271" s="110">
        <v>2015</v>
      </c>
      <c r="B271" s="39" t="str">
        <f>VLOOKUP(Tab_TOUS[Pays],Pays_Continent!A:B,2,FALSE)</f>
        <v>Asie</v>
      </c>
      <c r="C271" s="39" t="str">
        <f>VLOOKUP(Tab_TOUS[[#This Row],[Ville/Nom d''aéroport]],Ville_Pays!A:B,2,FALSE)</f>
        <v>Indonésie</v>
      </c>
      <c r="D271" s="40" t="s">
        <v>326</v>
      </c>
      <c r="E271" s="28" t="s">
        <v>326</v>
      </c>
      <c r="F271" s="32" t="s">
        <v>890</v>
      </c>
      <c r="G271" s="41">
        <v>3686485</v>
      </c>
      <c r="H271" s="42" t="s">
        <v>958</v>
      </c>
      <c r="I271" s="41">
        <v>30475</v>
      </c>
      <c r="J271" s="42" t="s">
        <v>958</v>
      </c>
      <c r="K271" s="41">
        <v>20984</v>
      </c>
      <c r="L271" s="43">
        <v>0</v>
      </c>
    </row>
    <row r="272" spans="1:12" x14ac:dyDescent="0.25">
      <c r="A272" s="110">
        <v>2015</v>
      </c>
      <c r="B272" s="39" t="str">
        <f>VLOOKUP(Tab_TOUS[Pays],Pays_Continent!A:B,2,FALSE)</f>
        <v>Océanie</v>
      </c>
      <c r="C272" s="39" t="str">
        <f>VLOOKUP(Tab_TOUS[[#This Row],[Ville/Nom d''aéroport]],Ville_Pays!A:B,2,FALSE)</f>
        <v>Australie</v>
      </c>
      <c r="D272" s="40" t="s">
        <v>310</v>
      </c>
      <c r="E272" s="28" t="s">
        <v>310</v>
      </c>
      <c r="F272" s="32" t="s">
        <v>579</v>
      </c>
      <c r="G272" s="41">
        <v>39800976</v>
      </c>
      <c r="H272" s="42">
        <v>2.8</v>
      </c>
      <c r="I272" s="41">
        <v>310007</v>
      </c>
      <c r="J272" s="42">
        <v>0.6</v>
      </c>
      <c r="K272" s="28" t="s">
        <v>958</v>
      </c>
      <c r="L272" s="43" t="s">
        <v>958</v>
      </c>
    </row>
    <row r="273" spans="1:12" x14ac:dyDescent="0.25">
      <c r="A273" s="110">
        <v>2015</v>
      </c>
      <c r="B273" s="39" t="str">
        <f>VLOOKUP(Tab_TOUS[Pays],Pays_Continent!A:B,2,FALSE)</f>
        <v>Asie</v>
      </c>
      <c r="C273" s="39" t="str">
        <f>VLOOKUP(Tab_TOUS[[#This Row],[Ville/Nom d''aéroport]],Ville_Pays!A:B,2,FALSE)</f>
        <v>Iran</v>
      </c>
      <c r="D273" s="40" t="s">
        <v>63</v>
      </c>
      <c r="E273" s="28" t="s">
        <v>63</v>
      </c>
      <c r="F273" s="32" t="s">
        <v>935</v>
      </c>
      <c r="G273" s="41">
        <v>1471850</v>
      </c>
      <c r="H273" s="42">
        <v>3.4</v>
      </c>
      <c r="I273" s="41">
        <v>10900</v>
      </c>
      <c r="J273" s="42">
        <v>1.6</v>
      </c>
      <c r="K273" s="41">
        <v>11799</v>
      </c>
      <c r="L273" s="43">
        <v>1.8</v>
      </c>
    </row>
    <row r="274" spans="1:12" x14ac:dyDescent="0.25">
      <c r="A274" s="110">
        <v>2015</v>
      </c>
      <c r="B274" s="39" t="str">
        <f>VLOOKUP(Tab_TOUS[Pays],Pays_Continent!A:B,2,FALSE)</f>
        <v>Asie</v>
      </c>
      <c r="C274" s="39" t="str">
        <f>VLOOKUP(Tab_TOUS[[#This Row],[Ville/Nom d''aéroport]],Ville_Pays!A:B,2,FALSE)</f>
        <v>Taïwan</v>
      </c>
      <c r="D274" s="40" t="s">
        <v>81</v>
      </c>
      <c r="E274" s="28" t="s">
        <v>81</v>
      </c>
      <c r="F274" s="32" t="s">
        <v>458</v>
      </c>
      <c r="G274" s="41">
        <v>38473333</v>
      </c>
      <c r="H274" s="42">
        <v>6.3</v>
      </c>
      <c r="I274" s="41">
        <v>221191</v>
      </c>
      <c r="J274" s="42">
        <v>5.9</v>
      </c>
      <c r="K274" s="41">
        <v>2021865</v>
      </c>
      <c r="L274" s="43">
        <v>-3.2</v>
      </c>
    </row>
    <row r="275" spans="1:12" ht="25.5" x14ac:dyDescent="0.25">
      <c r="A275" s="110">
        <v>2015</v>
      </c>
      <c r="B275" s="39" t="str">
        <f>VLOOKUP(Tab_TOUS[Pays],Pays_Continent!A:B,2,FALSE)</f>
        <v>Amérique du Nord</v>
      </c>
      <c r="C275" s="39" t="str">
        <f>VLOOKUP(Tab_TOUS[[#This Row],[Ville/Nom d''aéroport]],Ville_Pays!A:B,2,FALSE)</f>
        <v>États-Unis</v>
      </c>
      <c r="D275" s="40" t="s">
        <v>283</v>
      </c>
      <c r="E275" s="28" t="s">
        <v>283</v>
      </c>
      <c r="F275" s="32" t="s">
        <v>561</v>
      </c>
      <c r="G275" s="41">
        <v>18815425</v>
      </c>
      <c r="H275" s="42">
        <v>7.2</v>
      </c>
      <c r="I275" s="41">
        <v>189865</v>
      </c>
      <c r="J275" s="42">
        <v>3.2</v>
      </c>
      <c r="K275" s="41">
        <v>92190</v>
      </c>
      <c r="L275" s="43">
        <v>8.5</v>
      </c>
    </row>
    <row r="276" spans="1:12" x14ac:dyDescent="0.25">
      <c r="A276" s="110">
        <v>2015</v>
      </c>
      <c r="B276" s="39" t="str">
        <f>VLOOKUP(Tab_TOUS[Pays],Pays_Continent!A:B,2,FALSE)</f>
        <v>Asie</v>
      </c>
      <c r="C276" s="39" t="str">
        <f>VLOOKUP(Tab_TOUS[[#This Row],[Ville/Nom d''aéroport]],Ville_Pays!A:B,2,FALSE)</f>
        <v>Vietnam</v>
      </c>
      <c r="D276" s="40" t="s">
        <v>90</v>
      </c>
      <c r="E276" s="28" t="s">
        <v>90</v>
      </c>
      <c r="F276" s="32" t="s">
        <v>932</v>
      </c>
      <c r="G276" s="41">
        <v>26546475</v>
      </c>
      <c r="H276" s="42">
        <v>19.899999999999999</v>
      </c>
      <c r="I276" s="41">
        <v>181701</v>
      </c>
      <c r="J276" s="42">
        <v>17.7</v>
      </c>
      <c r="K276" s="41">
        <v>430627</v>
      </c>
      <c r="L276" s="43">
        <v>5.5</v>
      </c>
    </row>
    <row r="277" spans="1:12" x14ac:dyDescent="0.25">
      <c r="A277" s="110">
        <v>2015</v>
      </c>
      <c r="B277" s="39" t="str">
        <f>VLOOKUP(Tab_TOUS[Pays],Pays_Continent!A:B,2,FALSE)</f>
        <v>Asie</v>
      </c>
      <c r="C277" s="39" t="str">
        <f>VLOOKUP(Tab_TOUS[[#This Row],[Ville/Nom d''aéroport]],Ville_Pays!A:B,2,FALSE)</f>
        <v>Iran</v>
      </c>
      <c r="D277" s="40" t="s">
        <v>30</v>
      </c>
      <c r="E277" s="28" t="s">
        <v>31</v>
      </c>
      <c r="F277" s="32" t="s">
        <v>434</v>
      </c>
      <c r="G277" s="41">
        <v>7243120</v>
      </c>
      <c r="H277" s="42">
        <v>19.7</v>
      </c>
      <c r="I277" s="41">
        <v>50423</v>
      </c>
      <c r="J277" s="42">
        <v>16.7</v>
      </c>
      <c r="K277" s="41">
        <v>135192</v>
      </c>
      <c r="L277" s="43">
        <v>16.399999999999999</v>
      </c>
    </row>
    <row r="278" spans="1:12" x14ac:dyDescent="0.25">
      <c r="A278" s="110">
        <v>2015</v>
      </c>
      <c r="B278" s="39" t="str">
        <f>VLOOKUP(Tab_TOUS[Pays],Pays_Continent!A:B,2,FALSE)</f>
        <v>Asie</v>
      </c>
      <c r="C278" s="39" t="str">
        <f>VLOOKUP(Tab_TOUS[[#This Row],[Ville/Nom d''aéroport]],Ville_Pays!A:B,2,FALSE)</f>
        <v>Iran</v>
      </c>
      <c r="D278" s="40" t="s">
        <v>30</v>
      </c>
      <c r="E278" s="28" t="s">
        <v>30</v>
      </c>
      <c r="F278" s="32" t="s">
        <v>416</v>
      </c>
      <c r="G278" s="41">
        <v>13515693</v>
      </c>
      <c r="H278" s="42">
        <v>-2</v>
      </c>
      <c r="I278" s="41">
        <v>109750</v>
      </c>
      <c r="J278" s="42">
        <v>-1.6</v>
      </c>
      <c r="K278" s="41">
        <v>95157</v>
      </c>
      <c r="L278" s="43">
        <v>-10.8</v>
      </c>
    </row>
    <row r="279" spans="1:12" x14ac:dyDescent="0.25">
      <c r="A279" s="110">
        <v>2015</v>
      </c>
      <c r="B279" s="39" t="str">
        <f>VLOOKUP(Tab_TOUS[Pays],Pays_Continent!A:B,2,FALSE)</f>
        <v>Asie</v>
      </c>
      <c r="C279" s="39" t="str">
        <f>VLOOKUP(Tab_TOUS[[#This Row],[Ville/Nom d''aéroport]],Ville_Pays!A:B,2,FALSE)</f>
        <v>Israël</v>
      </c>
      <c r="D279" s="40" t="s">
        <v>20</v>
      </c>
      <c r="E279" s="28" t="s">
        <v>20</v>
      </c>
      <c r="F279" s="32" t="s">
        <v>985</v>
      </c>
      <c r="G279" s="41">
        <v>16299200</v>
      </c>
      <c r="H279" s="42">
        <v>9.1999999999999993</v>
      </c>
      <c r="I279" s="41">
        <v>118818</v>
      </c>
      <c r="J279" s="42">
        <v>5.5</v>
      </c>
      <c r="K279" s="41">
        <v>287155</v>
      </c>
      <c r="L279" s="43">
        <v>2.5</v>
      </c>
    </row>
    <row r="280" spans="1:12" x14ac:dyDescent="0.25">
      <c r="A280" s="110">
        <v>2015</v>
      </c>
      <c r="B280" s="39" t="str">
        <f>VLOOKUP(Tab_TOUS[Pays],Pays_Continent!A:B,2,FALSE)</f>
        <v>Asie</v>
      </c>
      <c r="C280" s="39" t="str">
        <f>VLOOKUP(Tab_TOUS[[#This Row],[Ville/Nom d''aéroport]],Ville_Pays!A:B,2,FALSE)</f>
        <v>Chine</v>
      </c>
      <c r="D280" s="40" t="s">
        <v>112</v>
      </c>
      <c r="E280" s="28" t="s">
        <v>112</v>
      </c>
      <c r="F280" s="32" t="s">
        <v>976</v>
      </c>
      <c r="G280" s="41">
        <v>14314322</v>
      </c>
      <c r="H280" s="42">
        <v>18.600000000000001</v>
      </c>
      <c r="I280" s="41">
        <v>125693</v>
      </c>
      <c r="J280" s="42">
        <v>9.6999999999999993</v>
      </c>
      <c r="K280" s="41">
        <v>217279</v>
      </c>
      <c r="L280" s="43">
        <v>-6.9</v>
      </c>
    </row>
    <row r="281" spans="1:12" ht="25.5" x14ac:dyDescent="0.25">
      <c r="A281" s="110">
        <v>2015</v>
      </c>
      <c r="B281" s="39" t="str">
        <f>VLOOKUP(Tab_TOUS[Pays],Pays_Continent!A:B,2,FALSE)</f>
        <v>Amérique du Nord</v>
      </c>
      <c r="C281" s="39" t="str">
        <f>VLOOKUP(Tab_TOUS[[#This Row],[Ville/Nom d''aéroport]],Ville_Pays!A:B,2,FALSE)</f>
        <v>Mexique</v>
      </c>
      <c r="D281" s="40" t="s">
        <v>219</v>
      </c>
      <c r="E281" s="28" t="s">
        <v>219</v>
      </c>
      <c r="F281" s="32" t="s">
        <v>519</v>
      </c>
      <c r="G281" s="41">
        <v>4917510</v>
      </c>
      <c r="H281" s="42">
        <v>10.9</v>
      </c>
      <c r="I281" s="41">
        <v>52913</v>
      </c>
      <c r="J281" s="42">
        <v>9.6999999999999993</v>
      </c>
      <c r="K281" s="41">
        <v>18282</v>
      </c>
      <c r="L281" s="43">
        <v>8.3000000000000007</v>
      </c>
    </row>
    <row r="282" spans="1:12" x14ac:dyDescent="0.25">
      <c r="A282" s="110">
        <v>2015</v>
      </c>
      <c r="B282" s="39" t="str">
        <f>VLOOKUP(Tab_TOUS[Pays],Pays_Continent!A:B,2,FALSE)</f>
        <v>Asie</v>
      </c>
      <c r="C282" s="39" t="str">
        <f>VLOOKUP(Tab_TOUS[[#This Row],[Ville/Nom d''aéroport]],Ville_Pays!A:B,2,FALSE)</f>
        <v>Indonésie</v>
      </c>
      <c r="D282" s="40" t="s">
        <v>357</v>
      </c>
      <c r="E282" s="28" t="s">
        <v>357</v>
      </c>
      <c r="F282" s="32" t="s">
        <v>926</v>
      </c>
      <c r="G282" s="41">
        <v>675157</v>
      </c>
      <c r="H282" s="42">
        <v>-7.9</v>
      </c>
      <c r="I282" s="41">
        <v>20387</v>
      </c>
      <c r="J282" s="42">
        <v>4.0999999999999996</v>
      </c>
      <c r="K282" s="41">
        <v>3829</v>
      </c>
      <c r="L282" s="43">
        <v>-14.4</v>
      </c>
    </row>
    <row r="283" spans="1:12" x14ac:dyDescent="0.25">
      <c r="A283" s="110">
        <v>2015</v>
      </c>
      <c r="B283" s="39" t="str">
        <f>VLOOKUP(Tab_TOUS[Pays],Pays_Continent!A:B,2,FALSE)</f>
        <v>Asie</v>
      </c>
      <c r="C283" s="39" t="str">
        <f>VLOOKUP(Tab_TOUS[[#This Row],[Ville/Nom d''aéroport]],Ville_Pays!A:B,2,FALSE)</f>
        <v>Japon</v>
      </c>
      <c r="D283" s="40" t="s">
        <v>66</v>
      </c>
      <c r="E283" s="28" t="s">
        <v>67</v>
      </c>
      <c r="F283" s="32" t="s">
        <v>987</v>
      </c>
      <c r="G283" s="41">
        <v>75316718</v>
      </c>
      <c r="H283" s="42">
        <v>3.4</v>
      </c>
      <c r="I283" s="41">
        <v>438542</v>
      </c>
      <c r="J283" s="42">
        <v>3</v>
      </c>
      <c r="K283" s="41">
        <v>1173961</v>
      </c>
      <c r="L283" s="43">
        <v>6.9</v>
      </c>
    </row>
    <row r="284" spans="1:12" x14ac:dyDescent="0.25">
      <c r="A284" s="110">
        <v>2015</v>
      </c>
      <c r="B284" s="39" t="str">
        <f>VLOOKUP(Tab_TOUS[Pays],Pays_Continent!A:B,2,FALSE)</f>
        <v>Asie</v>
      </c>
      <c r="C284" s="39" t="str">
        <f>VLOOKUP(Tab_TOUS[[#This Row],[Ville/Nom d''aéroport]],Ville_Pays!A:B,2,FALSE)</f>
        <v>Japon</v>
      </c>
      <c r="D284" s="40" t="s">
        <v>66</v>
      </c>
      <c r="E284" s="28" t="s">
        <v>83</v>
      </c>
      <c r="F284" s="32" t="s">
        <v>990</v>
      </c>
      <c r="G284" s="41">
        <v>37268307</v>
      </c>
      <c r="H284" s="42">
        <v>4.9000000000000004</v>
      </c>
      <c r="I284" s="41">
        <v>233504</v>
      </c>
      <c r="J284" s="42">
        <v>1.1000000000000001</v>
      </c>
      <c r="K284" s="41">
        <v>2122317</v>
      </c>
      <c r="L284" s="43">
        <v>-0.6</v>
      </c>
    </row>
    <row r="285" spans="1:12" ht="25.5" x14ac:dyDescent="0.25">
      <c r="A285" s="110">
        <v>2015</v>
      </c>
      <c r="B285" s="39" t="str">
        <f>VLOOKUP(Tab_TOUS[Pays],Pays_Continent!A:B,2,FALSE)</f>
        <v>Amérique du Nord</v>
      </c>
      <c r="C285" s="39" t="str">
        <f>VLOOKUP(Tab_TOUS[[#This Row],[Ville/Nom d''aéroport]],Ville_Pays!A:B,2,FALSE)</f>
        <v>Canada</v>
      </c>
      <c r="D285" s="40" t="s">
        <v>262</v>
      </c>
      <c r="E285" s="28" t="s">
        <v>263</v>
      </c>
      <c r="F285" s="32" t="s">
        <v>548</v>
      </c>
      <c r="G285" s="41">
        <v>41036847</v>
      </c>
      <c r="H285" s="42">
        <v>6.4</v>
      </c>
      <c r="I285" s="41">
        <v>443958</v>
      </c>
      <c r="J285" s="42">
        <v>2.6</v>
      </c>
      <c r="K285" s="41">
        <v>434777</v>
      </c>
      <c r="L285" s="43">
        <v>-3.1</v>
      </c>
    </row>
    <row r="286" spans="1:12" x14ac:dyDescent="0.25">
      <c r="A286" s="110">
        <v>2015</v>
      </c>
      <c r="B286" s="39" t="str">
        <f>VLOOKUP(Tab_TOUS[Pays],Pays_Continent!A:B,2,FALSE)</f>
        <v>Océanie</v>
      </c>
      <c r="C286" s="39" t="str">
        <f>VLOOKUP(Tab_TOUS[[#This Row],[Ville/Nom d''aéroport]],Ville_Pays!A:B,2,FALSE)</f>
        <v>Australie</v>
      </c>
      <c r="D286" s="40" t="s">
        <v>343</v>
      </c>
      <c r="E286" s="28" t="s">
        <v>343</v>
      </c>
      <c r="F286" s="32" t="s">
        <v>597</v>
      </c>
      <c r="G286" s="41">
        <v>1564307</v>
      </c>
      <c r="H286" s="42">
        <v>0.2</v>
      </c>
      <c r="I286" s="41">
        <v>56898</v>
      </c>
      <c r="J286" s="42">
        <v>0.1</v>
      </c>
      <c r="K286" s="42" t="s">
        <v>958</v>
      </c>
      <c r="L286" s="43" t="s">
        <v>958</v>
      </c>
    </row>
    <row r="287" spans="1:12" x14ac:dyDescent="0.25">
      <c r="A287" s="110">
        <v>2015</v>
      </c>
      <c r="B287" s="39" t="str">
        <f>VLOOKUP(Tab_TOUS[Pays],Pays_Continent!A:B,2,FALSE)</f>
        <v>Afrique</v>
      </c>
      <c r="C287" s="39" t="str">
        <f>VLOOKUP(Tab_TOUS[[#This Row],[Ville/Nom d''aéroport]],Ville_Pays!A:B,2,FALSE)</f>
        <v>Tunisie</v>
      </c>
      <c r="D287" s="40" t="s">
        <v>42</v>
      </c>
      <c r="E287" s="28" t="s">
        <v>42</v>
      </c>
      <c r="F287" s="32" t="s">
        <v>432</v>
      </c>
      <c r="G287" s="41">
        <v>4602428</v>
      </c>
      <c r="H287" s="42">
        <v>-10.7</v>
      </c>
      <c r="I287" s="41">
        <v>52903</v>
      </c>
      <c r="J287" s="42">
        <v>-13.5</v>
      </c>
      <c r="K287" s="41">
        <v>26276</v>
      </c>
      <c r="L287" s="43">
        <v>28.5</v>
      </c>
    </row>
    <row r="288" spans="1:12" x14ac:dyDescent="0.25">
      <c r="A288" s="110">
        <v>2015</v>
      </c>
      <c r="B288" s="39" t="str">
        <f>VLOOKUP(Tab_TOUS[Pays],Pays_Continent!A:B,2,FALSE)</f>
        <v>Asie</v>
      </c>
      <c r="C288" s="39" t="str">
        <f>VLOOKUP(Tab_TOUS[[#This Row],[Ville/Nom d''aéroport]],Ville_Pays!A:B,2,FALSE)</f>
        <v>Chine</v>
      </c>
      <c r="D288" s="40" t="s">
        <v>102</v>
      </c>
      <c r="E288" s="28" t="s">
        <v>102</v>
      </c>
      <c r="F288" s="32" t="s">
        <v>977</v>
      </c>
      <c r="G288" s="41">
        <v>18506463</v>
      </c>
      <c r="H288" s="42">
        <v>13.5</v>
      </c>
      <c r="I288" s="41">
        <v>153097</v>
      </c>
      <c r="J288" s="42">
        <v>7.6</v>
      </c>
      <c r="K288" s="41">
        <v>156470</v>
      </c>
      <c r="L288" s="43">
        <v>-3.8</v>
      </c>
    </row>
    <row r="289" spans="1:12" ht="25.5" x14ac:dyDescent="0.25">
      <c r="A289" s="110">
        <v>2015</v>
      </c>
      <c r="B289" s="39" t="str">
        <f>VLOOKUP(Tab_TOUS[Pays],Pays_Continent!A:B,2,FALSE)</f>
        <v>Amérique du Nord</v>
      </c>
      <c r="C289" s="39" t="str">
        <f>VLOOKUP(Tab_TOUS[[#This Row],[Ville/Nom d''aéroport]],Ville_Pays!A:B,2,FALSE)</f>
        <v>Canada</v>
      </c>
      <c r="D289" s="40" t="s">
        <v>280</v>
      </c>
      <c r="E289" s="28" t="s">
        <v>280</v>
      </c>
      <c r="F289" s="32" t="s">
        <v>559</v>
      </c>
      <c r="G289" s="41">
        <v>20483710</v>
      </c>
      <c r="H289" s="42">
        <v>5.0999999999999996</v>
      </c>
      <c r="I289" s="41">
        <v>313943</v>
      </c>
      <c r="J289" s="42">
        <v>1.2</v>
      </c>
      <c r="K289" s="41">
        <v>265861</v>
      </c>
      <c r="L289" s="43">
        <v>3.5</v>
      </c>
    </row>
    <row r="290" spans="1:12" x14ac:dyDescent="0.25">
      <c r="A290" s="110">
        <v>2015</v>
      </c>
      <c r="B290" s="39" t="str">
        <f>VLOOKUP(Tab_TOUS[Pays],Pays_Continent!A:B,2,FALSE)</f>
        <v>Europe</v>
      </c>
      <c r="C290" s="39" t="str">
        <f>VLOOKUP(Tab_TOUS[[#This Row],[Ville/Nom d''aéroport]],Ville_Pays!A:B,2,FALSE)</f>
        <v>Autriche</v>
      </c>
      <c r="D290" s="40" t="s">
        <v>153</v>
      </c>
      <c r="E290" s="28" t="s">
        <v>153</v>
      </c>
      <c r="F290" s="32" t="s">
        <v>477</v>
      </c>
      <c r="G290" s="41">
        <v>22775054</v>
      </c>
      <c r="H290" s="42">
        <v>1.3</v>
      </c>
      <c r="I290" s="41">
        <v>245418</v>
      </c>
      <c r="J290" s="42">
        <v>-1.8</v>
      </c>
      <c r="K290" s="41">
        <v>285426</v>
      </c>
      <c r="L290" s="43">
        <v>-1.6</v>
      </c>
    </row>
    <row r="291" spans="1:12" ht="25.5" x14ac:dyDescent="0.25">
      <c r="A291" s="110">
        <v>2015</v>
      </c>
      <c r="B291" s="39" t="str">
        <f>VLOOKUP(Tab_TOUS[Pays],Pays_Continent!A:B,2,FALSE)</f>
        <v>Amérique du Sud</v>
      </c>
      <c r="C291" s="39" t="str">
        <f>VLOOKUP(Tab_TOUS[[#This Row],[Ville/Nom d''aéroport]],Ville_Pays!A:B,2,FALSE)</f>
        <v>Brésil</v>
      </c>
      <c r="D291" s="40" t="s">
        <v>228</v>
      </c>
      <c r="E291" s="28" t="s">
        <v>228</v>
      </c>
      <c r="F291" s="32" t="s">
        <v>522</v>
      </c>
      <c r="G291" s="41">
        <v>3582591</v>
      </c>
      <c r="H291" s="42">
        <v>1.7</v>
      </c>
      <c r="I291" s="41">
        <v>58760</v>
      </c>
      <c r="J291" s="42">
        <v>-2.2999999999999998</v>
      </c>
      <c r="K291" s="41">
        <v>17163</v>
      </c>
      <c r="L291" s="43" t="s">
        <v>958</v>
      </c>
    </row>
    <row r="292" spans="1:12" x14ac:dyDescent="0.25">
      <c r="A292" s="110">
        <v>2015</v>
      </c>
      <c r="B292" s="39" t="str">
        <f>VLOOKUP(Tab_TOUS[Pays],Pays_Continent!A:B,2,FALSE)</f>
        <v>Europe</v>
      </c>
      <c r="C292" s="39" t="str">
        <f>VLOOKUP(Tab_TOUS[[#This Row],[Ville/Nom d''aéroport]],Ville_Pays!A:B,2,FALSE)</f>
        <v>Pologne</v>
      </c>
      <c r="D292" s="40" t="s">
        <v>176</v>
      </c>
      <c r="E292" s="28" t="s">
        <v>176</v>
      </c>
      <c r="F292" s="32" t="s">
        <v>492</v>
      </c>
      <c r="G292" s="41">
        <v>11205222</v>
      </c>
      <c r="H292" s="42">
        <v>5.8</v>
      </c>
      <c r="I292" s="41">
        <v>142843</v>
      </c>
      <c r="J292" s="42">
        <v>1.5</v>
      </c>
      <c r="K292" s="41">
        <v>72427</v>
      </c>
      <c r="L292" s="43">
        <v>5.5</v>
      </c>
    </row>
    <row r="293" spans="1:12" ht="25.5" x14ac:dyDescent="0.25">
      <c r="A293" s="110">
        <v>2015</v>
      </c>
      <c r="B293" s="39" t="str">
        <f>VLOOKUP(Tab_TOUS[Pays],Pays_Continent!A:B,2,FALSE)</f>
        <v>Amérique du Nord</v>
      </c>
      <c r="C293" s="39" t="str">
        <f>VLOOKUP(Tab_TOUS[[#This Row],[Ville/Nom d''aéroport]],Ville_Pays!A:B,2,FALSE)</f>
        <v>États-Unis</v>
      </c>
      <c r="D293" s="40" t="s">
        <v>275</v>
      </c>
      <c r="E293" s="28" t="s">
        <v>279</v>
      </c>
      <c r="F293" s="32" t="s">
        <v>1078</v>
      </c>
      <c r="G293" s="41">
        <v>21498902</v>
      </c>
      <c r="H293" s="42">
        <v>0.4</v>
      </c>
      <c r="I293" s="41">
        <v>268619</v>
      </c>
      <c r="J293" s="42">
        <v>-7</v>
      </c>
      <c r="K293" s="41">
        <v>262189</v>
      </c>
      <c r="L293" s="43">
        <v>-2.4</v>
      </c>
    </row>
    <row r="294" spans="1:12" ht="30" x14ac:dyDescent="0.25">
      <c r="A294" s="110">
        <v>2015</v>
      </c>
      <c r="B294" s="39" t="str">
        <f>VLOOKUP(Tab_TOUS[Pays],Pays_Continent!A:B,2,FALSE)</f>
        <v>Amérique du Nord</v>
      </c>
      <c r="C294" s="39" t="str">
        <f>VLOOKUP(Tab_TOUS[[#This Row],[Ville/Nom d''aéroport]],Ville_Pays!A:B,2,FALSE)</f>
        <v>États-Unis</v>
      </c>
      <c r="D294" s="40" t="s">
        <v>275</v>
      </c>
      <c r="E294" s="28" t="s">
        <v>276</v>
      </c>
      <c r="F294" s="32" t="s">
        <v>1077</v>
      </c>
      <c r="G294" s="41">
        <v>23007014</v>
      </c>
      <c r="H294" s="42">
        <v>10.7</v>
      </c>
      <c r="I294" s="41">
        <v>292487</v>
      </c>
      <c r="J294" s="42">
        <v>3.3</v>
      </c>
      <c r="K294" s="41">
        <v>2744</v>
      </c>
      <c r="L294" s="43">
        <v>29.4</v>
      </c>
    </row>
    <row r="295" spans="1:12" ht="25.5" x14ac:dyDescent="0.25">
      <c r="A295" s="110">
        <v>2015</v>
      </c>
      <c r="B295" s="39" t="str">
        <f>VLOOKUP(Tab_TOUS[Pays],Pays_Continent!A:B,2,FALSE)</f>
        <v>Océanie</v>
      </c>
      <c r="C295" s="39" t="str">
        <f>VLOOKUP(Tab_TOUS[[#This Row],[Ville/Nom d''aéroport]],Ville_Pays!A:B,2,FALSE)</f>
        <v>Nouvelle-Zélande</v>
      </c>
      <c r="D295" s="40" t="s">
        <v>323</v>
      </c>
      <c r="E295" s="28" t="s">
        <v>323</v>
      </c>
      <c r="F295" s="32" t="s">
        <v>587</v>
      </c>
      <c r="G295" s="41">
        <v>5690602</v>
      </c>
      <c r="H295" s="42">
        <v>4.7</v>
      </c>
      <c r="I295" s="41">
        <v>93851</v>
      </c>
      <c r="J295" s="42">
        <v>-2.8</v>
      </c>
      <c r="K295" s="42" t="s">
        <v>958</v>
      </c>
      <c r="L295" s="43" t="s">
        <v>958</v>
      </c>
    </row>
    <row r="296" spans="1:12" x14ac:dyDescent="0.25">
      <c r="A296" s="110">
        <v>2015</v>
      </c>
      <c r="B296" s="39" t="str">
        <f>VLOOKUP(Tab_TOUS[Pays],Pays_Continent!A:B,2,FALSE)</f>
        <v>Asie</v>
      </c>
      <c r="C296" s="39" t="str">
        <f>VLOOKUP(Tab_TOUS[[#This Row],[Ville/Nom d''aéroport]],Ville_Pays!A:B,2,FALSE)</f>
        <v>Chine</v>
      </c>
      <c r="D296" s="40" t="s">
        <v>100</v>
      </c>
      <c r="E296" s="28" t="s">
        <v>100</v>
      </c>
      <c r="F296" s="32" t="s">
        <v>978</v>
      </c>
      <c r="G296" s="41">
        <v>18942038</v>
      </c>
      <c r="H296" s="42">
        <v>9.6</v>
      </c>
      <c r="I296" s="41">
        <v>164524</v>
      </c>
      <c r="J296" s="42">
        <v>4.4000000000000004</v>
      </c>
      <c r="K296" s="41">
        <v>154656</v>
      </c>
      <c r="L296" s="43">
        <v>8.1</v>
      </c>
    </row>
    <row r="297" spans="1:12" x14ac:dyDescent="0.25">
      <c r="A297" s="110">
        <v>2015</v>
      </c>
      <c r="B297" s="39" t="str">
        <f>VLOOKUP(Tab_TOUS[Pays],Pays_Continent!A:B,2,FALSE)</f>
        <v>Asie</v>
      </c>
      <c r="C297" s="39" t="str">
        <f>VLOOKUP(Tab_TOUS[[#This Row],[Ville/Nom d''aéroport]],Ville_Pays!A:B,2,FALSE)</f>
        <v>Chine</v>
      </c>
      <c r="D297" s="40" t="s">
        <v>85</v>
      </c>
      <c r="E297" s="28" t="s">
        <v>86</v>
      </c>
      <c r="F297" s="32" t="s">
        <v>979</v>
      </c>
      <c r="G297" s="41">
        <v>32970215</v>
      </c>
      <c r="H297" s="42">
        <v>12.7</v>
      </c>
      <c r="I297" s="41">
        <v>267102</v>
      </c>
      <c r="J297" s="42">
        <v>8.6</v>
      </c>
      <c r="K297" s="41">
        <v>211591</v>
      </c>
      <c r="L297" s="43">
        <v>13.5</v>
      </c>
    </row>
    <row r="298" spans="1:12" x14ac:dyDescent="0.25">
      <c r="A298" s="110">
        <v>2015</v>
      </c>
      <c r="B298" s="39" t="str">
        <f>VLOOKUP(Tab_TOUS[Pays],Pays_Continent!A:B,2,FALSE)</f>
        <v>Asie</v>
      </c>
      <c r="C298" s="39" t="str">
        <f>VLOOKUP(Tab_TOUS[[#This Row],[Ville/Nom d''aéroport]],Ville_Pays!A:B,2,FALSE)</f>
        <v>Chine</v>
      </c>
      <c r="D298" s="40" t="s">
        <v>95</v>
      </c>
      <c r="E298" s="28" t="s">
        <v>95</v>
      </c>
      <c r="F298" s="32" t="s">
        <v>980</v>
      </c>
      <c r="G298" s="41">
        <v>21814244</v>
      </c>
      <c r="H298" s="42">
        <v>4.5999999999999996</v>
      </c>
      <c r="I298" s="41">
        <v>180112</v>
      </c>
      <c r="J298" s="42">
        <v>3.3</v>
      </c>
      <c r="K298" s="41">
        <v>310607</v>
      </c>
      <c r="L298" s="43">
        <v>1.4</v>
      </c>
    </row>
    <row r="299" spans="1:12" x14ac:dyDescent="0.25">
      <c r="A299" s="110">
        <v>2015</v>
      </c>
      <c r="B299" s="39" t="str">
        <f>VLOOKUP(Tab_TOUS[Pays],Pays_Continent!A:B,2,FALSE)</f>
        <v>Asie</v>
      </c>
      <c r="C299" s="39" t="str">
        <f>VLOOKUP(Tab_TOUS[[#This Row],[Ville/Nom d''aéroport]],Ville_Pays!A:B,2,FALSE)</f>
        <v>Indonésie</v>
      </c>
      <c r="D299" s="40" t="s">
        <v>325</v>
      </c>
      <c r="E299" s="28" t="s">
        <v>325</v>
      </c>
      <c r="F299" s="32" t="s">
        <v>1055</v>
      </c>
      <c r="G299" s="41">
        <v>4200000</v>
      </c>
      <c r="H299" s="42">
        <v>-34</v>
      </c>
      <c r="I299" s="41">
        <v>30200</v>
      </c>
      <c r="J299" s="42">
        <v>-34.700000000000003</v>
      </c>
      <c r="K299" s="41">
        <v>11820</v>
      </c>
      <c r="L299" s="43">
        <v>-35.299999999999997</v>
      </c>
    </row>
    <row r="300" spans="1:12" x14ac:dyDescent="0.25">
      <c r="A300" s="110">
        <v>2015</v>
      </c>
      <c r="B300" s="39" t="str">
        <f>VLOOKUP(Tab_TOUS[Pays],Pays_Continent!A:B,2,FALSE)</f>
        <v>Asie</v>
      </c>
      <c r="C300" s="39" t="str">
        <f>VLOOKUP(Tab_TOUS[[#This Row],[Ville/Nom d''aéroport]],Ville_Pays!A:B,2,FALSE)</f>
        <v>Chine</v>
      </c>
      <c r="D300" s="40" t="s">
        <v>106</v>
      </c>
      <c r="E300" s="28" t="s">
        <v>106</v>
      </c>
      <c r="F300" s="32" t="s">
        <v>961</v>
      </c>
      <c r="G300" s="41">
        <v>17297385</v>
      </c>
      <c r="H300" s="42">
        <v>9.4</v>
      </c>
      <c r="I300" s="41">
        <v>154468</v>
      </c>
      <c r="J300" s="42">
        <v>4.5999999999999996</v>
      </c>
      <c r="K300" s="41">
        <v>403339</v>
      </c>
      <c r="L300" s="43">
        <v>8.9</v>
      </c>
    </row>
    <row r="301" spans="1:12" x14ac:dyDescent="0.25">
      <c r="A301" s="110">
        <v>2015</v>
      </c>
      <c r="B301" s="39" t="str">
        <f>VLOOKUP(Tab_TOUS[Pays],Pays_Continent!A:B,2,FALSE)</f>
        <v>Europe</v>
      </c>
      <c r="C301" s="39" t="str">
        <f>VLOOKUP(Tab_TOUS[[#This Row],[Ville/Nom d''aéroport]],Ville_Pays!A:B,2,FALSE)</f>
        <v>Suisse</v>
      </c>
      <c r="D301" s="45" t="s">
        <v>142</v>
      </c>
      <c r="E301" s="46" t="s">
        <v>142</v>
      </c>
      <c r="F301" s="65" t="s">
        <v>475</v>
      </c>
      <c r="G301" s="47">
        <v>26272451</v>
      </c>
      <c r="H301" s="48">
        <v>3.8</v>
      </c>
      <c r="I301" s="47">
        <v>283530</v>
      </c>
      <c r="J301" s="48">
        <v>0.1</v>
      </c>
      <c r="K301" s="47">
        <v>320068</v>
      </c>
      <c r="L301" s="49">
        <v>-4.4000000000000004</v>
      </c>
    </row>
    <row r="302" spans="1:12" x14ac:dyDescent="0.25">
      <c r="A302" s="110"/>
      <c r="B302" s="98" t="e">
        <f>VLOOKUP(Tab_TOUS[Pays],Pays_Continent!A:B,2,FALSE)</f>
        <v>#N/A</v>
      </c>
      <c r="C302" s="99" t="e">
        <f>VLOOKUP(Tab_TOUS[[#This Row],[Ville/Nom d''aéroport]],Ville_Pays!A:B,2,FALSE)</f>
        <v>#N/A</v>
      </c>
      <c r="D302" s="98"/>
      <c r="E302" s="100"/>
      <c r="F302" s="42"/>
      <c r="G302" s="101"/>
      <c r="H302" s="102"/>
      <c r="I302" s="101"/>
      <c r="J302" s="102"/>
      <c r="K302" s="101"/>
      <c r="L302" s="103"/>
    </row>
    <row r="303" spans="1:12" x14ac:dyDescent="0.25">
      <c r="A303" s="110"/>
      <c r="B303" s="98" t="e">
        <f>VLOOKUP(Tab_TOUS[Pays],Pays_Continent!A:B,2,FALSE)</f>
        <v>#N/A</v>
      </c>
      <c r="C303" s="99" t="e">
        <f>VLOOKUP(Tab_TOUS[[#This Row],[Ville/Nom d''aéroport]],Ville_Pays!A:B,2,FALSE)</f>
        <v>#N/A</v>
      </c>
      <c r="D303" s="98"/>
      <c r="E303" s="100"/>
      <c r="F303" s="42"/>
      <c r="G303" s="101"/>
      <c r="H303" s="102"/>
      <c r="I303" s="101"/>
      <c r="J303" s="102"/>
      <c r="K303" s="101"/>
      <c r="L303" s="103"/>
    </row>
    <row r="304" spans="1:12" ht="25.5" x14ac:dyDescent="0.25">
      <c r="A304" s="110">
        <v>2014</v>
      </c>
      <c r="B304" s="98" t="str">
        <f>'2014'!A3</f>
        <v>Asie</v>
      </c>
      <c r="C304" s="99" t="str">
        <f>'2014'!B3</f>
        <v>Emirats Arabes Unis</v>
      </c>
      <c r="D304" s="98" t="str">
        <f>'2014'!C3</f>
        <v>AUH</v>
      </c>
      <c r="E304" s="100" t="str">
        <f>'2014'!D3</f>
        <v>AUH</v>
      </c>
      <c r="F304" s="42" t="str">
        <f>'2014'!E3</f>
        <v>ABU DHABI</v>
      </c>
      <c r="G304" s="101">
        <f>'2014'!F3</f>
        <v>19865127</v>
      </c>
      <c r="H304" s="102">
        <f>'2014'!G3</f>
        <v>20.2</v>
      </c>
      <c r="I304" s="101">
        <f>'2014'!H3</f>
        <v>154821</v>
      </c>
      <c r="J304" s="102">
        <f>'2014'!I3</f>
        <v>14.5</v>
      </c>
      <c r="K304" s="101">
        <f>'2014'!J3</f>
        <v>806068</v>
      </c>
      <c r="L304" s="103">
        <f>'2014'!K3</f>
        <v>13.1</v>
      </c>
    </row>
    <row r="305" spans="1:12" x14ac:dyDescent="0.25">
      <c r="A305" s="110">
        <v>2014</v>
      </c>
      <c r="B305" s="98" t="str">
        <f>'2014'!A4</f>
        <v>Afrique</v>
      </c>
      <c r="C305" s="99" t="str">
        <f>'2014'!B4</f>
        <v>Nigéria</v>
      </c>
      <c r="D305" s="98" t="str">
        <f>'2014'!C4</f>
        <v>ABV</v>
      </c>
      <c r="E305" s="100" t="str">
        <f>'2014'!D4</f>
        <v>ABV</v>
      </c>
      <c r="F305" s="42" t="str">
        <f>'2014'!E4</f>
        <v>ABUJA</v>
      </c>
      <c r="G305" s="101">
        <f>'2014'!F4</f>
        <v>4159654</v>
      </c>
      <c r="H305" s="102">
        <f>'2014'!G4</f>
        <v>34.6</v>
      </c>
      <c r="I305" s="101">
        <f>'2014'!H4</f>
        <v>66022</v>
      </c>
      <c r="J305" s="102">
        <f>'2014'!I4</f>
        <v>23.9</v>
      </c>
      <c r="K305" s="101">
        <f>'2014'!J4</f>
        <v>8165</v>
      </c>
      <c r="L305" s="103">
        <f>'2014'!K4</f>
        <v>9.3000000000000007</v>
      </c>
    </row>
    <row r="306" spans="1:12" x14ac:dyDescent="0.25">
      <c r="A306" s="110">
        <v>2014</v>
      </c>
      <c r="B306" s="98" t="str">
        <f>'2014'!A5</f>
        <v>Afrique</v>
      </c>
      <c r="C306" s="99" t="str">
        <f>'2014'!B5</f>
        <v>Ghana</v>
      </c>
      <c r="D306" s="98" t="str">
        <f>'2014'!C5</f>
        <v>ACC</v>
      </c>
      <c r="E306" s="100" t="str">
        <f>'2014'!D5</f>
        <v>ACC</v>
      </c>
      <c r="F306" s="42" t="str">
        <f>'2014'!E5</f>
        <v>ACCRA</v>
      </c>
      <c r="G306" s="101">
        <f>'2014'!F5</f>
        <v>2547527</v>
      </c>
      <c r="H306" s="102">
        <f>'2014'!G5</f>
        <v>-2.4</v>
      </c>
      <c r="I306" s="101">
        <f>'2014'!H5</f>
        <v>41849</v>
      </c>
      <c r="J306" s="102">
        <f>'2014'!I5</f>
        <v>-0.2</v>
      </c>
      <c r="K306" s="101">
        <f>'2014'!J5</f>
        <v>54390</v>
      </c>
      <c r="L306" s="103">
        <f>'2014'!K5</f>
        <v>24.5</v>
      </c>
    </row>
    <row r="307" spans="1:12" x14ac:dyDescent="0.25">
      <c r="A307" s="110">
        <v>2014</v>
      </c>
      <c r="B307" s="98" t="str">
        <f>'2014'!A6</f>
        <v>Asie</v>
      </c>
      <c r="C307" s="99" t="str">
        <f>'2014'!B6</f>
        <v>Indonésie</v>
      </c>
      <c r="D307" s="98" t="str">
        <f>'2014'!C6</f>
        <v>SRG</v>
      </c>
      <c r="E307" s="100" t="str">
        <f>'2014'!D6</f>
        <v>SRG</v>
      </c>
      <c r="F307" s="42" t="str">
        <f>'2014'!E6</f>
        <v>ACHMAD YANI</v>
      </c>
      <c r="G307" s="101">
        <f>'2014'!F6</f>
        <v>3497530</v>
      </c>
      <c r="H307" s="102">
        <f>'2014'!G6</f>
        <v>6.1</v>
      </c>
      <c r="I307" s="101">
        <f>'2014'!H6</f>
        <v>32220</v>
      </c>
      <c r="J307" s="102" t="str">
        <f>'2014'!I6</f>
        <v xml:space="preserve"> </v>
      </c>
      <c r="K307" s="101">
        <f>'2014'!J6</f>
        <v>13730</v>
      </c>
      <c r="L307" s="103" t="str">
        <f>'2014'!K6</f>
        <v xml:space="preserve"> </v>
      </c>
    </row>
    <row r="308" spans="1:12" x14ac:dyDescent="0.25">
      <c r="A308" s="110">
        <v>2014</v>
      </c>
      <c r="B308" s="98" t="str">
        <f>'2014'!A7</f>
        <v>Afrique</v>
      </c>
      <c r="C308" s="99" t="str">
        <f>'2014'!B7</f>
        <v>Ethiopie</v>
      </c>
      <c r="D308" s="98" t="str">
        <f>'2014'!C7</f>
        <v>ADD</v>
      </c>
      <c r="E308" s="100" t="str">
        <f>'2014'!D7</f>
        <v>ADD</v>
      </c>
      <c r="F308" s="42" t="str">
        <f>'2014'!E7</f>
        <v>ADDIS ABABA BOLE</v>
      </c>
      <c r="G308" s="101">
        <f>'2014'!F7</f>
        <v>8858349</v>
      </c>
      <c r="H308" s="102" t="str">
        <f>'2014'!G7</f>
        <v xml:space="preserve"> </v>
      </c>
      <c r="I308" s="101">
        <f>'2014'!H7</f>
        <v>73460</v>
      </c>
      <c r="J308" s="102" t="str">
        <f>'2014'!I7</f>
        <v xml:space="preserve"> </v>
      </c>
      <c r="K308" s="101">
        <f>'2014'!J7</f>
        <v>176484</v>
      </c>
      <c r="L308" s="103" t="str">
        <f>'2014'!K7</f>
        <v xml:space="preserve"> </v>
      </c>
    </row>
    <row r="309" spans="1:12" x14ac:dyDescent="0.25">
      <c r="A309" s="110">
        <v>2014</v>
      </c>
      <c r="B309" s="98" t="str">
        <f>'2014'!A8</f>
        <v>Océanie</v>
      </c>
      <c r="C309" s="99" t="str">
        <f>'2014'!B8</f>
        <v>Australie</v>
      </c>
      <c r="D309" s="98" t="str">
        <f>'2014'!C8</f>
        <v>ADL</v>
      </c>
      <c r="E309" s="100" t="str">
        <f>'2014'!D8</f>
        <v>ADL</v>
      </c>
      <c r="F309" s="42" t="str">
        <f>'2014'!E8</f>
        <v>ADELAIDE</v>
      </c>
      <c r="G309" s="101">
        <f>'2014'!F8</f>
        <v>7864396</v>
      </c>
      <c r="H309" s="102">
        <f>'2014'!G8</f>
        <v>4.0999999999999996</v>
      </c>
      <c r="I309" s="101">
        <f>'2014'!H8</f>
        <v>104969</v>
      </c>
      <c r="J309" s="102">
        <f>'2014'!I8</f>
        <v>2.9</v>
      </c>
      <c r="K309" s="101" t="str">
        <f>'2014'!J8</f>
        <v xml:space="preserve"> </v>
      </c>
      <c r="L309" s="103" t="str">
        <f>'2014'!K8</f>
        <v xml:space="preserve"> </v>
      </c>
    </row>
    <row r="310" spans="1:12" x14ac:dyDescent="0.25">
      <c r="A310" s="110">
        <v>2014</v>
      </c>
      <c r="B310" s="98" t="str">
        <f>'2014'!A9</f>
        <v>Afrique</v>
      </c>
      <c r="C310" s="99" t="str">
        <f>'2014'!B9</f>
        <v>Maroc</v>
      </c>
      <c r="D310" s="98" t="str">
        <f>'2014'!C9</f>
        <v>AGA</v>
      </c>
      <c r="E310" s="100" t="str">
        <f>'2014'!D9</f>
        <v>AGA</v>
      </c>
      <c r="F310" s="42" t="str">
        <f>'2014'!E9</f>
        <v>AGADIR</v>
      </c>
      <c r="G310" s="101">
        <f>'2014'!F9</f>
        <v>1476603</v>
      </c>
      <c r="H310" s="102">
        <f>'2014'!G9</f>
        <v>-0.2</v>
      </c>
      <c r="I310" s="101">
        <f>'2014'!H9</f>
        <v>14962</v>
      </c>
      <c r="J310" s="102">
        <f>'2014'!I9</f>
        <v>1.6</v>
      </c>
      <c r="K310" s="101">
        <f>'2014'!J9</f>
        <v>353</v>
      </c>
      <c r="L310" s="103" t="str">
        <f>'2014'!K9</f>
        <v xml:space="preserve"> </v>
      </c>
    </row>
    <row r="311" spans="1:12" x14ac:dyDescent="0.25">
      <c r="A311" s="110">
        <v>2014</v>
      </c>
      <c r="B311" s="98" t="str">
        <f>'2014'!A10</f>
        <v>Asie</v>
      </c>
      <c r="C311" s="99" t="str">
        <f>'2014'!B10</f>
        <v>Iran</v>
      </c>
      <c r="D311" s="98" t="str">
        <f>'2014'!C10</f>
        <v>AWZ</v>
      </c>
      <c r="E311" s="100" t="str">
        <f>'2014'!D10</f>
        <v>AWZ</v>
      </c>
      <c r="F311" s="42" t="str">
        <f>'2014'!E10</f>
        <v>AHWAZ</v>
      </c>
      <c r="G311" s="101">
        <f>'2014'!F10</f>
        <v>2172788</v>
      </c>
      <c r="H311" s="102">
        <f>'2014'!G10</f>
        <v>11.5</v>
      </c>
      <c r="I311" s="101">
        <f>'2014'!H10</f>
        <v>19102</v>
      </c>
      <c r="J311" s="102">
        <f>'2014'!I10</f>
        <v>6</v>
      </c>
      <c r="K311" s="101">
        <f>'2014'!J10</f>
        <v>19678</v>
      </c>
      <c r="L311" s="103">
        <f>'2014'!K10</f>
        <v>25.4</v>
      </c>
    </row>
    <row r="312" spans="1:12" x14ac:dyDescent="0.25">
      <c r="A312" s="110">
        <v>2014</v>
      </c>
      <c r="B312" s="98" t="str">
        <f>'2014'!A11</f>
        <v>Afrique</v>
      </c>
      <c r="C312" s="99" t="str">
        <f>'2014'!B11</f>
        <v>Algérie</v>
      </c>
      <c r="D312" s="98" t="str">
        <f>'2014'!C11</f>
        <v>ALG</v>
      </c>
      <c r="E312" s="100" t="str">
        <f>'2014'!D11</f>
        <v>ALG</v>
      </c>
      <c r="F312" s="42" t="str">
        <f>'2014'!E11</f>
        <v>ALGIERS</v>
      </c>
      <c r="G312" s="101">
        <f>'2014'!F11</f>
        <v>6460303</v>
      </c>
      <c r="H312" s="102">
        <f>'2014'!G11</f>
        <v>9.1</v>
      </c>
      <c r="I312" s="101">
        <f>'2014'!H11</f>
        <v>76764</v>
      </c>
      <c r="J312" s="102">
        <f>'2014'!I11</f>
        <v>5.6</v>
      </c>
      <c r="K312" s="101">
        <f>'2014'!J11</f>
        <v>36612</v>
      </c>
      <c r="L312" s="103">
        <f>'2014'!K11</f>
        <v>20.8</v>
      </c>
    </row>
    <row r="313" spans="1:12" x14ac:dyDescent="0.25">
      <c r="A313" s="110">
        <v>2014</v>
      </c>
      <c r="B313" s="98" t="str">
        <f>'2014'!A12</f>
        <v>Europe</v>
      </c>
      <c r="C313" s="99" t="str">
        <f>'2014'!B12</f>
        <v>Espagne</v>
      </c>
      <c r="D313" s="98" t="str">
        <f>'2014'!C12</f>
        <v>ALC</v>
      </c>
      <c r="E313" s="100" t="str">
        <f>'2014'!D12</f>
        <v>ALC</v>
      </c>
      <c r="F313" s="42" t="str">
        <f>'2014'!E12</f>
        <v>ALICANTE</v>
      </c>
      <c r="G313" s="101">
        <f>'2014'!F12</f>
        <v>10060846</v>
      </c>
      <c r="H313" s="102">
        <f>'2014'!G12</f>
        <v>4.5</v>
      </c>
      <c r="I313" s="101">
        <f>'2014'!H12</f>
        <v>71570</v>
      </c>
      <c r="J313" s="102">
        <f>'2014'!I12</f>
        <v>4.8</v>
      </c>
      <c r="K313" s="101">
        <f>'2014'!J12</f>
        <v>2639</v>
      </c>
      <c r="L313" s="103">
        <f>'2014'!K12</f>
        <v>1.9</v>
      </c>
    </row>
    <row r="314" spans="1:12" x14ac:dyDescent="0.25">
      <c r="A314" s="110">
        <v>2014</v>
      </c>
      <c r="B314" s="98" t="str">
        <f>'2014'!A13</f>
        <v>Asie</v>
      </c>
      <c r="C314" s="99" t="str">
        <f>'2014'!B13</f>
        <v>Indonésie</v>
      </c>
      <c r="D314" s="98" t="str">
        <f>'2014'!C13</f>
        <v>AMQ</v>
      </c>
      <c r="E314" s="100" t="str">
        <f>'2014'!D13</f>
        <v>AMQ</v>
      </c>
      <c r="F314" s="42" t="str">
        <f>'2014'!E13</f>
        <v>AMBON PATTIMURA</v>
      </c>
      <c r="G314" s="101">
        <f>'2014'!F13</f>
        <v>1020717</v>
      </c>
      <c r="H314" s="102" t="str">
        <f>'2014'!G13</f>
        <v xml:space="preserve"> </v>
      </c>
      <c r="I314" s="101">
        <f>'2014'!H13</f>
        <v>12898</v>
      </c>
      <c r="J314" s="102" t="str">
        <f>'2014'!I13</f>
        <v xml:space="preserve"> </v>
      </c>
      <c r="K314" s="101">
        <f>'2014'!J13</f>
        <v>3672</v>
      </c>
      <c r="L314" s="103" t="str">
        <f>'2014'!K13</f>
        <v xml:space="preserve"> </v>
      </c>
    </row>
    <row r="315" spans="1:12" x14ac:dyDescent="0.25">
      <c r="A315" s="110">
        <v>2014</v>
      </c>
      <c r="B315" s="98" t="str">
        <f>'2014'!A14</f>
        <v>Asie</v>
      </c>
      <c r="C315" s="99" t="str">
        <f>'2014'!B14</f>
        <v>Jordanie</v>
      </c>
      <c r="D315" s="98" t="str">
        <f>'2014'!C14</f>
        <v>AMM</v>
      </c>
      <c r="E315" s="100" t="str">
        <f>'2014'!D14</f>
        <v>AMM</v>
      </c>
      <c r="F315" s="42" t="str">
        <f>'2014'!E14</f>
        <v>AMMAN</v>
      </c>
      <c r="G315" s="101">
        <f>'2014'!F14</f>
        <v>7089008</v>
      </c>
      <c r="H315" s="102">
        <f>'2014'!G14</f>
        <v>9</v>
      </c>
      <c r="I315" s="101">
        <f>'2014'!H14</f>
        <v>73125</v>
      </c>
      <c r="J315" s="102">
        <f>'2014'!I14</f>
        <v>7.6</v>
      </c>
      <c r="K315" s="101">
        <f>'2014'!J14</f>
        <v>93883</v>
      </c>
      <c r="L315" s="103">
        <f>'2014'!K14</f>
        <v>-1.6</v>
      </c>
    </row>
    <row r="316" spans="1:12" x14ac:dyDescent="0.25">
      <c r="A316" s="110">
        <v>2014</v>
      </c>
      <c r="B316" s="98" t="str">
        <f>'2014'!A15</f>
        <v>Europe</v>
      </c>
      <c r="C316" s="99" t="str">
        <f>'2014'!B15</f>
        <v>Pays-Bas</v>
      </c>
      <c r="D316" s="98" t="str">
        <f>'2014'!C15</f>
        <v>AMS</v>
      </c>
      <c r="E316" s="100" t="str">
        <f>'2014'!D15</f>
        <v>AMS</v>
      </c>
      <c r="F316" s="42" t="str">
        <f>'2014'!E15</f>
        <v>AMSTERDAM</v>
      </c>
      <c r="G316" s="101">
        <f>'2014'!F15</f>
        <v>54978023</v>
      </c>
      <c r="H316" s="102">
        <f>'2014'!G15</f>
        <v>4.5999999999999996</v>
      </c>
      <c r="I316" s="101">
        <f>'2014'!H15</f>
        <v>452687</v>
      </c>
      <c r="J316" s="102">
        <f>'2014'!I15</f>
        <v>2.9</v>
      </c>
      <c r="K316" s="101">
        <f>'2014'!J15</f>
        <v>1670676</v>
      </c>
      <c r="L316" s="103">
        <f>'2014'!K15</f>
        <v>6.7</v>
      </c>
    </row>
    <row r="317" spans="1:12" x14ac:dyDescent="0.25">
      <c r="A317" s="110">
        <v>2014</v>
      </c>
      <c r="B317" s="98" t="str">
        <f>'2014'!A16</f>
        <v>Europe</v>
      </c>
      <c r="C317" s="99" t="str">
        <f>'2014'!B16</f>
        <v>Turquie</v>
      </c>
      <c r="D317" s="98" t="str">
        <f>'2014'!C16</f>
        <v>ANK</v>
      </c>
      <c r="E317" s="100" t="str">
        <f>'2014'!D16</f>
        <v>ESB</v>
      </c>
      <c r="F317" s="42" t="str">
        <f>'2014'!E16</f>
        <v>ANKARA ESENBOGA</v>
      </c>
      <c r="G317" s="101">
        <f>'2014'!F16</f>
        <v>11073749</v>
      </c>
      <c r="H317" s="102">
        <f>'2014'!G16</f>
        <v>0.9</v>
      </c>
      <c r="I317" s="101">
        <f>'2014'!H16</f>
        <v>94418</v>
      </c>
      <c r="J317" s="102">
        <f>'2014'!I16</f>
        <v>-2.5</v>
      </c>
      <c r="K317" s="101">
        <f>'2014'!J16</f>
        <v>20694</v>
      </c>
      <c r="L317" s="103">
        <f>'2014'!K16</f>
        <v>30.4</v>
      </c>
    </row>
    <row r="318" spans="1:12" x14ac:dyDescent="0.25">
      <c r="A318" s="110">
        <v>2014</v>
      </c>
      <c r="B318" s="98" t="str">
        <f>'2014'!A17</f>
        <v>Europe</v>
      </c>
      <c r="C318" s="99" t="str">
        <f>'2014'!B17</f>
        <v>Turquie</v>
      </c>
      <c r="D318" s="98" t="str">
        <f>'2014'!C17</f>
        <v>AYT</v>
      </c>
      <c r="E318" s="100" t="str">
        <f>'2014'!D17</f>
        <v>AYT</v>
      </c>
      <c r="F318" s="42" t="str">
        <f>'2014'!E17</f>
        <v>ANTALYA</v>
      </c>
      <c r="G318" s="101">
        <f>'2014'!F17</f>
        <v>28498790</v>
      </c>
      <c r="H318" s="102">
        <f>'2014'!G17</f>
        <v>4.5</v>
      </c>
      <c r="I318" s="101">
        <f>'2014'!H17</f>
        <v>177884</v>
      </c>
      <c r="J318" s="102">
        <f>'2014'!I17</f>
        <v>3.7</v>
      </c>
      <c r="K318" s="101">
        <f>'2014'!J17</f>
        <v>8535</v>
      </c>
      <c r="L318" s="103">
        <f>'2014'!K17</f>
        <v>17</v>
      </c>
    </row>
    <row r="319" spans="1:12" ht="25.5" x14ac:dyDescent="0.25">
      <c r="A319" s="110">
        <v>2014</v>
      </c>
      <c r="B319" s="98" t="str">
        <f>'2014'!A18</f>
        <v>Amérique du Sud</v>
      </c>
      <c r="C319" s="99" t="str">
        <f>'2014'!B18</f>
        <v>Chili</v>
      </c>
      <c r="D319" s="98" t="str">
        <f>'2014'!C18</f>
        <v>ANF</v>
      </c>
      <c r="E319" s="100" t="str">
        <f>'2014'!D18</f>
        <v>ANF</v>
      </c>
      <c r="F319" s="42" t="str">
        <f>'2014'!E18</f>
        <v>ANTOFAGASTA</v>
      </c>
      <c r="G319" s="101">
        <f>'2014'!F18</f>
        <v>2078124</v>
      </c>
      <c r="H319" s="102">
        <f>'2014'!G18</f>
        <v>11.5</v>
      </c>
      <c r="I319" s="101">
        <f>'2014'!H18</f>
        <v>28370</v>
      </c>
      <c r="J319" s="102">
        <f>'2014'!I18</f>
        <v>3.4</v>
      </c>
      <c r="K319" s="101">
        <f>'2014'!J18</f>
        <v>4216</v>
      </c>
      <c r="L319" s="103">
        <f>'2014'!K18</f>
        <v>-5.9</v>
      </c>
    </row>
    <row r="320" spans="1:12" x14ac:dyDescent="0.25">
      <c r="A320" s="110">
        <v>2014</v>
      </c>
      <c r="B320" s="98" t="str">
        <f>'2014'!A19</f>
        <v>Europe</v>
      </c>
      <c r="C320" s="99" t="str">
        <f>'2014'!B19</f>
        <v>Suède</v>
      </c>
      <c r="D320" s="98" t="str">
        <f>'2014'!C19</f>
        <v>STO</v>
      </c>
      <c r="E320" s="100" t="str">
        <f>'2014'!D19</f>
        <v>ARN</v>
      </c>
      <c r="F320" s="42" t="str">
        <f>'2014'!E19</f>
        <v>ARLANDA</v>
      </c>
      <c r="G320" s="101">
        <f>'2014'!F19</f>
        <v>22419413</v>
      </c>
      <c r="H320" s="102">
        <f>'2014'!G19</f>
        <v>8.4</v>
      </c>
      <c r="I320" s="101">
        <f>'2014'!H19</f>
        <v>114091</v>
      </c>
      <c r="J320" s="102">
        <f>'2014'!I19</f>
        <v>3.9</v>
      </c>
      <c r="K320" s="101">
        <f>'2014'!J19</f>
        <v>85309</v>
      </c>
      <c r="L320" s="103">
        <f>'2014'!K19</f>
        <v>19.399999999999999</v>
      </c>
    </row>
    <row r="321" spans="1:12" x14ac:dyDescent="0.25">
      <c r="A321" s="110">
        <v>2014</v>
      </c>
      <c r="B321" s="98" t="str">
        <f>'2014'!A20</f>
        <v>Europe</v>
      </c>
      <c r="C321" s="99" t="str">
        <f>'2014'!B20</f>
        <v>Pays-Bas</v>
      </c>
      <c r="D321" s="98" t="str">
        <f>'2014'!C20</f>
        <v>AUA</v>
      </c>
      <c r="E321" s="100" t="str">
        <f>'2014'!D20</f>
        <v>AUA</v>
      </c>
      <c r="F321" s="42" t="str">
        <f>'2014'!E20</f>
        <v>ARUBA</v>
      </c>
      <c r="G321" s="101">
        <f>'2014'!F20</f>
        <v>2528337</v>
      </c>
      <c r="H321" s="102">
        <f>'2014'!G20</f>
        <v>10.1</v>
      </c>
      <c r="I321" s="101">
        <f>'2014'!H20</f>
        <v>46301</v>
      </c>
      <c r="J321" s="102">
        <f>'2014'!I20</f>
        <v>5.4</v>
      </c>
      <c r="K321" s="101" t="str">
        <f>'2014'!J20</f>
        <v xml:space="preserve"> </v>
      </c>
      <c r="L321" s="103" t="str">
        <f>'2014'!K20</f>
        <v xml:space="preserve"> </v>
      </c>
    </row>
    <row r="322" spans="1:12" x14ac:dyDescent="0.25">
      <c r="A322" s="110">
        <v>2014</v>
      </c>
      <c r="B322" s="98" t="str">
        <f>'2014'!A21</f>
        <v>Europe</v>
      </c>
      <c r="C322" s="99" t="str">
        <f>'2014'!B21</f>
        <v>Grèce</v>
      </c>
      <c r="D322" s="98" t="str">
        <f>'2014'!C21</f>
        <v>ATH</v>
      </c>
      <c r="E322" s="100" t="str">
        <f>'2014'!D21</f>
        <v>ATH</v>
      </c>
      <c r="F322" s="42" t="str">
        <f>'2014'!E21</f>
        <v>ATHENS</v>
      </c>
      <c r="G322" s="101">
        <f>'2014'!F21</f>
        <v>15190090</v>
      </c>
      <c r="H322" s="102">
        <f>'2014'!G21</f>
        <v>21.3</v>
      </c>
      <c r="I322" s="101">
        <f>'2014'!H21</f>
        <v>156629</v>
      </c>
      <c r="J322" s="102">
        <f>'2014'!I21</f>
        <v>19</v>
      </c>
      <c r="K322" s="101">
        <f>'2014'!J21</f>
        <v>77340</v>
      </c>
      <c r="L322" s="103">
        <f>'2014'!K21</f>
        <v>3.3</v>
      </c>
    </row>
    <row r="323" spans="1:12" ht="25.5" x14ac:dyDescent="0.25">
      <c r="A323" s="110">
        <v>2014</v>
      </c>
      <c r="B323" s="98" t="str">
        <f>'2014'!A22</f>
        <v>Amérique du Nord</v>
      </c>
      <c r="C323" s="99" t="str">
        <f>'2014'!B22</f>
        <v>États-Unis</v>
      </c>
      <c r="D323" s="98" t="str">
        <f>'2014'!C22</f>
        <v>ATL</v>
      </c>
      <c r="E323" s="100" t="str">
        <f>'2014'!D22</f>
        <v>ATL</v>
      </c>
      <c r="F323" s="42" t="str">
        <f>'2014'!E22</f>
        <v>ATLANTA</v>
      </c>
      <c r="G323" s="101">
        <f>'2014'!F22</f>
        <v>96178898</v>
      </c>
      <c r="H323" s="102">
        <f>'2014'!G22</f>
        <v>1.9</v>
      </c>
      <c r="I323" s="101">
        <f>'2014'!H22</f>
        <v>868121</v>
      </c>
      <c r="J323" s="102">
        <f>'2014'!I22</f>
        <v>-4.7</v>
      </c>
      <c r="K323" s="101">
        <f>'2014'!J22</f>
        <v>601269</v>
      </c>
      <c r="L323" s="103">
        <f>'2014'!K22</f>
        <v>-2.4</v>
      </c>
    </row>
    <row r="324" spans="1:12" ht="25.5" x14ac:dyDescent="0.25">
      <c r="A324" s="110">
        <v>2014</v>
      </c>
      <c r="B324" s="98" t="str">
        <f>'2014'!A23</f>
        <v>Océanie</v>
      </c>
      <c r="C324" s="99" t="str">
        <f>'2014'!B23</f>
        <v>Nouvelle-Zélande</v>
      </c>
      <c r="D324" s="98" t="str">
        <f>'2014'!C23</f>
        <v>AKL</v>
      </c>
      <c r="E324" s="100" t="str">
        <f>'2014'!D23</f>
        <v>AKL</v>
      </c>
      <c r="F324" s="42" t="str">
        <f>'2014'!E23</f>
        <v>AUCKLAND</v>
      </c>
      <c r="G324" s="101">
        <f>'2014'!F23</f>
        <v>15393150</v>
      </c>
      <c r="H324" s="102">
        <f>'2014'!G23</f>
        <v>5.0999999999999996</v>
      </c>
      <c r="I324" s="101">
        <f>'2014'!H23</f>
        <v>151185</v>
      </c>
      <c r="J324" s="102">
        <f>'2014'!I23</f>
        <v>-3</v>
      </c>
      <c r="K324" s="101" t="str">
        <f>'2014'!J23</f>
        <v xml:space="preserve"> </v>
      </c>
      <c r="L324" s="103" t="str">
        <f>'2014'!K23</f>
        <v xml:space="preserve"> </v>
      </c>
    </row>
    <row r="325" spans="1:12" ht="25.5" x14ac:dyDescent="0.25">
      <c r="A325" s="110">
        <v>2014</v>
      </c>
      <c r="B325" s="98" t="str">
        <f>'2014'!A24</f>
        <v>Amérique du Nord</v>
      </c>
      <c r="C325" s="99" t="str">
        <f>'2014'!B24</f>
        <v>États-Unis</v>
      </c>
      <c r="D325" s="98" t="str">
        <f>'2014'!C24</f>
        <v>AUS</v>
      </c>
      <c r="E325" s="100" t="str">
        <f>'2014'!D24</f>
        <v>AUS</v>
      </c>
      <c r="F325" s="42" t="str">
        <f>'2014'!E24</f>
        <v>AUSTIN</v>
      </c>
      <c r="G325" s="101">
        <f>'2014'!F24</f>
        <v>10718854</v>
      </c>
      <c r="H325" s="102">
        <f>'2014'!G24</f>
        <v>7</v>
      </c>
      <c r="I325" s="101">
        <f>'2014'!H24</f>
        <v>182468</v>
      </c>
      <c r="J325" s="102">
        <f>'2014'!I24</f>
        <v>3.3</v>
      </c>
      <c r="K325" s="101">
        <f>'2014'!J24</f>
        <v>70494</v>
      </c>
      <c r="L325" s="103">
        <f>'2014'!K24</f>
        <v>-2</v>
      </c>
    </row>
    <row r="326" spans="1:12" x14ac:dyDescent="0.25">
      <c r="A326" s="110">
        <v>2014</v>
      </c>
      <c r="B326" s="98" t="str">
        <f>'2014'!A25</f>
        <v>Asie</v>
      </c>
      <c r="C326" s="99" t="str">
        <f>'2014'!B25</f>
        <v>Bahreïn</v>
      </c>
      <c r="D326" s="98" t="str">
        <f>'2014'!C25</f>
        <v>BAH</v>
      </c>
      <c r="E326" s="100" t="str">
        <f>'2014'!D25</f>
        <v>BAH</v>
      </c>
      <c r="F326" s="42" t="str">
        <f>'2014'!E25</f>
        <v>BAHRAIN</v>
      </c>
      <c r="G326" s="101">
        <f>'2014'!F25</f>
        <v>8102502</v>
      </c>
      <c r="H326" s="102">
        <f>'2014'!G25</f>
        <v>9.9</v>
      </c>
      <c r="I326" s="101">
        <f>'2014'!H25</f>
        <v>96193</v>
      </c>
      <c r="J326" s="102">
        <f>'2014'!I25</f>
        <v>5.9</v>
      </c>
      <c r="K326" s="101">
        <f>'2014'!J25</f>
        <v>219332</v>
      </c>
      <c r="L326" s="103">
        <f>'2014'!K25</f>
        <v>-10.5</v>
      </c>
    </row>
    <row r="327" spans="1:12" x14ac:dyDescent="0.25">
      <c r="A327" s="110">
        <v>2014</v>
      </c>
      <c r="B327" s="98" t="str">
        <f>'2014'!A26</f>
        <v>Asie</v>
      </c>
      <c r="C327" s="99" t="str">
        <f>'2014'!B26</f>
        <v>Indonésie</v>
      </c>
      <c r="D327" s="98" t="str">
        <f>'2014'!C26</f>
        <v>BPN</v>
      </c>
      <c r="E327" s="100" t="str">
        <f>'2014'!D26</f>
        <v>BPN</v>
      </c>
      <c r="F327" s="42" t="str">
        <f>'2014'!E26</f>
        <v>BALIKPAPAN</v>
      </c>
      <c r="G327" s="101">
        <f>'2014'!F26</f>
        <v>7700880</v>
      </c>
      <c r="H327" s="102">
        <f>'2014'!G26</f>
        <v>7</v>
      </c>
      <c r="I327" s="101">
        <f>'2014'!H26</f>
        <v>69539</v>
      </c>
      <c r="J327" s="102">
        <f>'2014'!I26</f>
        <v>-9.9</v>
      </c>
      <c r="K327" s="101">
        <f>'2014'!J26</f>
        <v>59005</v>
      </c>
      <c r="L327" s="103">
        <f>'2014'!K26</f>
        <v>0.7</v>
      </c>
    </row>
    <row r="328" spans="1:12" ht="25.5" x14ac:dyDescent="0.25">
      <c r="A328" s="110">
        <v>2014</v>
      </c>
      <c r="B328" s="98" t="str">
        <f>'2014'!A27</f>
        <v>Amérique du Nord</v>
      </c>
      <c r="C328" s="99" t="str">
        <f>'2014'!B27</f>
        <v>États-Unis</v>
      </c>
      <c r="D328" s="98" t="str">
        <f>'2014'!C27</f>
        <v>BWI</v>
      </c>
      <c r="E328" s="100" t="str">
        <f>'2014'!D27</f>
        <v>BWI</v>
      </c>
      <c r="F328" s="42" t="str">
        <f>'2014'!E27</f>
        <v>BALTIMORE</v>
      </c>
      <c r="G328" s="101">
        <f>'2014'!F27</f>
        <v>22312676</v>
      </c>
      <c r="H328" s="102">
        <f>'2014'!G27</f>
        <v>-0.8</v>
      </c>
      <c r="I328" s="101">
        <f>'2014'!H27</f>
        <v>245121</v>
      </c>
      <c r="J328" s="102">
        <f>'2014'!I27</f>
        <v>-5.6</v>
      </c>
      <c r="K328" s="101">
        <f>'2014'!J27</f>
        <v>105154</v>
      </c>
      <c r="L328" s="103">
        <f>'2014'!K27</f>
        <v>-3.5</v>
      </c>
    </row>
    <row r="329" spans="1:12" x14ac:dyDescent="0.25">
      <c r="A329" s="110">
        <v>2014</v>
      </c>
      <c r="B329" s="98" t="str">
        <f>'2014'!A28</f>
        <v>Asie</v>
      </c>
      <c r="C329" s="99" t="str">
        <f>'2014'!B28</f>
        <v>Indonésie</v>
      </c>
      <c r="D329" s="98" t="str">
        <f>'2014'!C28</f>
        <v>TKG</v>
      </c>
      <c r="E329" s="100" t="str">
        <f>'2014'!D28</f>
        <v>TKG</v>
      </c>
      <c r="F329" s="42" t="str">
        <f>'2014'!E28</f>
        <v>BANDAR LAMPUNG</v>
      </c>
      <c r="G329" s="101">
        <f>'2014'!F28</f>
        <v>1540889</v>
      </c>
      <c r="H329" s="102" t="str">
        <f>'2014'!G28</f>
        <v xml:space="preserve"> </v>
      </c>
      <c r="I329" s="101">
        <f>'2014'!H28</f>
        <v>11041</v>
      </c>
      <c r="J329" s="102" t="str">
        <f>'2014'!I28</f>
        <v xml:space="preserve"> </v>
      </c>
      <c r="K329" s="101">
        <f>'2014'!J28</f>
        <v>2885</v>
      </c>
      <c r="L329" s="103" t="str">
        <f>'2014'!K28</f>
        <v xml:space="preserve"> </v>
      </c>
    </row>
    <row r="330" spans="1:12" x14ac:dyDescent="0.25">
      <c r="A330" s="110">
        <v>2014</v>
      </c>
      <c r="B330" s="98" t="str">
        <f>'2014'!A29</f>
        <v>Asie</v>
      </c>
      <c r="C330" s="99" t="str">
        <f>'2014'!B29</f>
        <v>Thaïlande</v>
      </c>
      <c r="D330" s="98" t="str">
        <f>'2014'!C29</f>
        <v>BKK</v>
      </c>
      <c r="E330" s="100" t="str">
        <f>'2014'!D29</f>
        <v>DMK</v>
      </c>
      <c r="F330" s="42" t="str">
        <f>'2014'!E29</f>
        <v>BANGKOK  DON MUANG</v>
      </c>
      <c r="G330" s="101">
        <f>'2014'!F29</f>
        <v>21546338</v>
      </c>
      <c r="H330" s="102">
        <f>'2014'!G29</f>
        <v>30.7</v>
      </c>
      <c r="I330" s="101">
        <f>'2014'!H29</f>
        <v>192442</v>
      </c>
      <c r="J330" s="102">
        <f>'2014'!I29</f>
        <v>33.5</v>
      </c>
      <c r="K330" s="101">
        <f>'2014'!J29</f>
        <v>29086</v>
      </c>
      <c r="L330" s="103">
        <f>'2014'!K29</f>
        <v>58.4</v>
      </c>
    </row>
    <row r="331" spans="1:12" x14ac:dyDescent="0.25">
      <c r="A331" s="110">
        <v>2014</v>
      </c>
      <c r="B331" s="98" t="str">
        <f>'2014'!A30</f>
        <v>Asie</v>
      </c>
      <c r="C331" s="99" t="str">
        <f>'2014'!B30</f>
        <v>Thaïlande</v>
      </c>
      <c r="D331" s="98" t="str">
        <f>'2014'!C30</f>
        <v>BKK</v>
      </c>
      <c r="E331" s="100" t="str">
        <f>'2014'!D30</f>
        <v>BKK</v>
      </c>
      <c r="F331" s="42" t="str">
        <f>'2014'!E30</f>
        <v>BANGKOK NEW SUVANNABHU</v>
      </c>
      <c r="G331" s="101">
        <f>'2014'!F30</f>
        <v>46423352</v>
      </c>
      <c r="H331" s="102">
        <f>'2014'!G30</f>
        <v>-9.8000000000000007</v>
      </c>
      <c r="I331" s="101">
        <f>'2014'!H30</f>
        <v>293534</v>
      </c>
      <c r="J331" s="102">
        <f>'2014'!I30</f>
        <v>-2.7</v>
      </c>
      <c r="K331" s="101">
        <f>'2014'!J30</f>
        <v>1231445</v>
      </c>
      <c r="L331" s="103">
        <f>'2014'!K30</f>
        <v>-0.5</v>
      </c>
    </row>
    <row r="332" spans="1:12" x14ac:dyDescent="0.25">
      <c r="A332" s="110">
        <v>2014</v>
      </c>
      <c r="B332" s="98" t="str">
        <f>'2014'!A31</f>
        <v>Asie</v>
      </c>
      <c r="C332" s="99" t="str">
        <f>'2014'!B31</f>
        <v>Indonésie</v>
      </c>
      <c r="D332" s="98" t="str">
        <f>'2014'!C31</f>
        <v>BDJ</v>
      </c>
      <c r="E332" s="100" t="str">
        <f>'2014'!D31</f>
        <v>BDJ</v>
      </c>
      <c r="F332" s="42" t="str">
        <f>'2014'!E31</f>
        <v>BANJARMASIN</v>
      </c>
      <c r="G332" s="101">
        <f>'2014'!F31</f>
        <v>3898993</v>
      </c>
      <c r="H332" s="102" t="str">
        <f>'2014'!G31</f>
        <v xml:space="preserve"> </v>
      </c>
      <c r="I332" s="101">
        <f>'2014'!H31</f>
        <v>32013</v>
      </c>
      <c r="J332" s="102" t="str">
        <f>'2014'!I31</f>
        <v xml:space="preserve"> </v>
      </c>
      <c r="K332" s="101">
        <f>'2014'!J31</f>
        <v>12200</v>
      </c>
      <c r="L332" s="103" t="str">
        <f>'2014'!K31</f>
        <v xml:space="preserve"> </v>
      </c>
    </row>
    <row r="333" spans="1:12" x14ac:dyDescent="0.25">
      <c r="A333" s="110">
        <v>2014</v>
      </c>
      <c r="B333" s="98" t="str">
        <f>'2014'!A32</f>
        <v>Europe</v>
      </c>
      <c r="C333" s="99" t="str">
        <f>'2014'!B32</f>
        <v>Espagne</v>
      </c>
      <c r="D333" s="98" t="str">
        <f>'2014'!C32</f>
        <v>BCN</v>
      </c>
      <c r="E333" s="100" t="str">
        <f>'2014'!D32</f>
        <v>BCN</v>
      </c>
      <c r="F333" s="42" t="str">
        <f>'2014'!E32</f>
        <v>BARCELONA</v>
      </c>
      <c r="G333" s="101">
        <f>'2014'!F32</f>
        <v>37540326</v>
      </c>
      <c r="H333" s="102">
        <f>'2014'!G32</f>
        <v>6.6</v>
      </c>
      <c r="I333" s="101">
        <f>'2014'!H32</f>
        <v>283850</v>
      </c>
      <c r="J333" s="102">
        <f>'2014'!I32</f>
        <v>2.7</v>
      </c>
      <c r="K333" s="101">
        <f>'2014'!J32</f>
        <v>103454</v>
      </c>
      <c r="L333" s="103">
        <f>'2014'!K32</f>
        <v>2.6</v>
      </c>
    </row>
    <row r="334" spans="1:12" ht="25.5" x14ac:dyDescent="0.25">
      <c r="A334" s="110">
        <v>2014</v>
      </c>
      <c r="B334" s="98" t="str">
        <f>'2014'!A33</f>
        <v>Amérique du Sud</v>
      </c>
      <c r="C334" s="99" t="str">
        <f>'2014'!B33</f>
        <v>Colombie</v>
      </c>
      <c r="D334" s="98" t="str">
        <f>'2014'!C33</f>
        <v>BAQ</v>
      </c>
      <c r="E334" s="100" t="str">
        <f>'2014'!D33</f>
        <v>BAQ</v>
      </c>
      <c r="F334" s="42" t="str">
        <f>'2014'!E33</f>
        <v>BARRANQUILLA</v>
      </c>
      <c r="G334" s="101">
        <f>'2014'!F33</f>
        <v>2393568</v>
      </c>
      <c r="H334" s="102">
        <f>'2014'!G33</f>
        <v>9.1</v>
      </c>
      <c r="I334" s="101">
        <f>'2014'!H33</f>
        <v>51241</v>
      </c>
      <c r="J334" s="102">
        <f>'2014'!I33</f>
        <v>15.1</v>
      </c>
      <c r="K334" s="101">
        <f>'2014'!J33</f>
        <v>33045</v>
      </c>
      <c r="L334" s="103">
        <f>'2014'!K33</f>
        <v>23.4</v>
      </c>
    </row>
    <row r="335" spans="1:12" x14ac:dyDescent="0.25">
      <c r="A335" s="110">
        <v>2014</v>
      </c>
      <c r="B335" s="98" t="str">
        <f>'2014'!A34</f>
        <v>Asie</v>
      </c>
      <c r="C335" s="99" t="str">
        <f>'2014'!B34</f>
        <v>Indonésie</v>
      </c>
      <c r="D335" s="98" t="str">
        <f>'2014'!C34</f>
        <v>BTH</v>
      </c>
      <c r="E335" s="100" t="str">
        <f>'2014'!D34</f>
        <v>BTH</v>
      </c>
      <c r="F335" s="42" t="str">
        <f>'2014'!E34</f>
        <v>BATAM HANG NADIM</v>
      </c>
      <c r="G335" s="101">
        <f>'2014'!F34</f>
        <v>5747170</v>
      </c>
      <c r="H335" s="102" t="str">
        <f>'2014'!G34</f>
        <v xml:space="preserve"> </v>
      </c>
      <c r="I335" s="101">
        <f>'2014'!H34</f>
        <v>48080</v>
      </c>
      <c r="J335" s="102" t="str">
        <f>'2014'!I34</f>
        <v xml:space="preserve"> </v>
      </c>
      <c r="K335" s="101">
        <f>'2014'!J34</f>
        <v>36090</v>
      </c>
      <c r="L335" s="103">
        <f>'2014'!K34</f>
        <v>-0.2</v>
      </c>
    </row>
    <row r="336" spans="1:12" x14ac:dyDescent="0.25">
      <c r="A336" s="110">
        <v>2014</v>
      </c>
      <c r="B336" s="98" t="str">
        <f>'2014'!A35</f>
        <v>Asie</v>
      </c>
      <c r="C336" s="99" t="str">
        <f>'2014'!B35</f>
        <v>Chine</v>
      </c>
      <c r="D336" s="98" t="str">
        <f>'2014'!C35</f>
        <v>BJS</v>
      </c>
      <c r="E336" s="100" t="str">
        <f>'2014'!D35</f>
        <v>PEK</v>
      </c>
      <c r="F336" s="42" t="str">
        <f>'2014'!E35</f>
        <v>BEIJING CAPITAL</v>
      </c>
      <c r="G336" s="101">
        <f>'2014'!F35</f>
        <v>86128313</v>
      </c>
      <c r="H336" s="102">
        <f>'2014'!G35</f>
        <v>2.9</v>
      </c>
      <c r="I336" s="101">
        <f>'2014'!H35</f>
        <v>581952</v>
      </c>
      <c r="J336" s="102">
        <f>'2014'!I35</f>
        <v>2.5</v>
      </c>
      <c r="K336" s="101">
        <f>'2014'!J35</f>
        <v>1848251</v>
      </c>
      <c r="L336" s="103">
        <f>'2014'!K35</f>
        <v>0.2</v>
      </c>
    </row>
    <row r="337" spans="1:12" x14ac:dyDescent="0.25">
      <c r="A337" s="110">
        <v>2014</v>
      </c>
      <c r="B337" s="98" t="str">
        <f>'2014'!A36</f>
        <v>Asie</v>
      </c>
      <c r="C337" s="99" t="str">
        <f>'2014'!B36</f>
        <v>Liban</v>
      </c>
      <c r="D337" s="98" t="str">
        <f>'2014'!C36</f>
        <v>BEY</v>
      </c>
      <c r="E337" s="100" t="str">
        <f>'2014'!D36</f>
        <v>BEY</v>
      </c>
      <c r="F337" s="42" t="str">
        <f>'2014'!E36</f>
        <v>BEIRUT</v>
      </c>
      <c r="G337" s="101">
        <f>'2014'!F36</f>
        <v>6567877</v>
      </c>
      <c r="H337" s="102">
        <f>'2014'!G36</f>
        <v>4.8</v>
      </c>
      <c r="I337" s="101">
        <f>'2014'!H36</f>
        <v>64579</v>
      </c>
      <c r="J337" s="102">
        <f>'2014'!I36</f>
        <v>2.5</v>
      </c>
      <c r="K337" s="101">
        <f>'2014'!J36</f>
        <v>92943</v>
      </c>
      <c r="L337" s="103">
        <f>'2014'!K36</f>
        <v>-12.6</v>
      </c>
    </row>
    <row r="338" spans="1:12" ht="25.5" x14ac:dyDescent="0.25">
      <c r="A338" s="110">
        <v>2014</v>
      </c>
      <c r="B338" s="98" t="str">
        <f>'2014'!A37</f>
        <v>Amérique du Sud</v>
      </c>
      <c r="C338" s="99" t="str">
        <f>'2014'!B37</f>
        <v>Brésil</v>
      </c>
      <c r="D338" s="98" t="str">
        <f>'2014'!C37</f>
        <v>BEL</v>
      </c>
      <c r="E338" s="100" t="str">
        <f>'2014'!D37</f>
        <v>SBBE</v>
      </c>
      <c r="F338" s="42" t="str">
        <f>'2014'!E37</f>
        <v>BELEM VAL DE CAES</v>
      </c>
      <c r="G338" s="101">
        <f>'2014'!F37</f>
        <v>3886914</v>
      </c>
      <c r="H338" s="102">
        <f>'2014'!G37</f>
        <v>0.2</v>
      </c>
      <c r="I338" s="101">
        <f>'2014'!H37</f>
        <v>55218</v>
      </c>
      <c r="J338" s="102">
        <f>'2014'!I37</f>
        <v>2.2000000000000002</v>
      </c>
      <c r="K338" s="101">
        <f>'2014'!J37</f>
        <v>9403</v>
      </c>
      <c r="L338" s="103" t="str">
        <f>'2014'!K37</f>
        <v xml:space="preserve"> </v>
      </c>
    </row>
    <row r="339" spans="1:12" ht="25.5" x14ac:dyDescent="0.25">
      <c r="A339" s="110">
        <v>2014</v>
      </c>
      <c r="B339" s="98" t="str">
        <f>'2014'!A38</f>
        <v>Amérique du Sud</v>
      </c>
      <c r="C339" s="99" t="str">
        <f>'2014'!B38</f>
        <v>Brésil</v>
      </c>
      <c r="D339" s="98" t="str">
        <f>'2014'!C38</f>
        <v>BHZ</v>
      </c>
      <c r="E339" s="100" t="str">
        <f>'2014'!D38</f>
        <v>CNF</v>
      </c>
      <c r="F339" s="42" t="str">
        <f>'2014'!E38</f>
        <v>BELO HORIZONTE TANCREDO</v>
      </c>
      <c r="G339" s="101">
        <f>'2014'!F38</f>
        <v>10792242</v>
      </c>
      <c r="H339" s="102">
        <f>'2014'!G38</f>
        <v>2.6</v>
      </c>
      <c r="I339" s="101">
        <f>'2014'!H38</f>
        <v>104293</v>
      </c>
      <c r="J339" s="102">
        <f>'2014'!I38</f>
        <v>-4.5</v>
      </c>
      <c r="K339" s="101">
        <f>'2014'!J38</f>
        <v>14227</v>
      </c>
      <c r="L339" s="103">
        <f>'2014'!K38</f>
        <v>-16</v>
      </c>
    </row>
    <row r="340" spans="1:12" x14ac:dyDescent="0.25">
      <c r="A340" s="110">
        <v>2014</v>
      </c>
      <c r="B340" s="98" t="str">
        <f>'2014'!A39</f>
        <v>Europe</v>
      </c>
      <c r="C340" s="99" t="str">
        <f>'2014'!B39</f>
        <v>Allemagne</v>
      </c>
      <c r="D340" s="98" t="str">
        <f>'2014'!C39</f>
        <v>BER</v>
      </c>
      <c r="E340" s="100" t="str">
        <f>'2014'!D39</f>
        <v>TXL</v>
      </c>
      <c r="F340" s="42" t="str">
        <f>'2014'!E39</f>
        <v>BERLIN TEGEL</v>
      </c>
      <c r="G340" s="101">
        <f>'2014'!F39</f>
        <v>20688016</v>
      </c>
      <c r="H340" s="102">
        <f>'2014'!G39</f>
        <v>5.6</v>
      </c>
      <c r="I340" s="101">
        <f>'2014'!H39</f>
        <v>182197</v>
      </c>
      <c r="J340" s="102">
        <f>'2014'!I39</f>
        <v>4.3</v>
      </c>
      <c r="K340" s="101">
        <f>'2014'!J39</f>
        <v>40908</v>
      </c>
      <c r="L340" s="103">
        <f>'2014'!K39</f>
        <v>22.8</v>
      </c>
    </row>
    <row r="341" spans="1:12" ht="25.5" x14ac:dyDescent="0.25">
      <c r="A341" s="110">
        <v>2014</v>
      </c>
      <c r="B341" s="98" t="str">
        <f>'2014'!A40</f>
        <v>Europe</v>
      </c>
      <c r="C341" s="99" t="str">
        <f>'2014'!B40</f>
        <v>Royaume-Uni</v>
      </c>
      <c r="D341" s="98" t="str">
        <f>'2014'!C40</f>
        <v>BHX</v>
      </c>
      <c r="E341" s="100" t="str">
        <f>'2014'!D40</f>
        <v>BHX</v>
      </c>
      <c r="F341" s="42" t="str">
        <f>'2014'!E40</f>
        <v>BIRMINGHAM</v>
      </c>
      <c r="G341" s="101">
        <f>'2014'!F40</f>
        <v>9705955</v>
      </c>
      <c r="H341" s="102">
        <f>'2014'!G40</f>
        <v>6.4</v>
      </c>
      <c r="I341" s="101">
        <f>'2014'!H40</f>
        <v>96717</v>
      </c>
      <c r="J341" s="102">
        <f>'2014'!I40</f>
        <v>3.1</v>
      </c>
      <c r="K341" s="101">
        <f>'2014'!J40</f>
        <v>5143</v>
      </c>
      <c r="L341" s="103" t="str">
        <f>'2014'!K40</f>
        <v xml:space="preserve"> </v>
      </c>
    </row>
    <row r="342" spans="1:12" ht="25.5" x14ac:dyDescent="0.25">
      <c r="A342" s="110">
        <v>2014</v>
      </c>
      <c r="B342" s="98" t="str">
        <f>'2014'!A41</f>
        <v>Amérique du Sud</v>
      </c>
      <c r="C342" s="99" t="str">
        <f>'2014'!B41</f>
        <v>Colombie</v>
      </c>
      <c r="D342" s="98" t="str">
        <f>'2014'!C41</f>
        <v>BOG</v>
      </c>
      <c r="E342" s="100" t="str">
        <f>'2014'!D41</f>
        <v>BOG</v>
      </c>
      <c r="F342" s="42" t="str">
        <f>'2014'!E41</f>
        <v>BOGOTA</v>
      </c>
      <c r="G342" s="101">
        <f>'2014'!F41</f>
        <v>27410908</v>
      </c>
      <c r="H342" s="102">
        <f>'2014'!G41</f>
        <v>9.6</v>
      </c>
      <c r="I342" s="101">
        <f>'2014'!H41</f>
        <v>335160</v>
      </c>
      <c r="J342" s="102">
        <f>'2014'!I41</f>
        <v>3.9</v>
      </c>
      <c r="K342" s="101">
        <f>'2014'!J41</f>
        <v>631402</v>
      </c>
      <c r="L342" s="103">
        <f>'2014'!K41</f>
        <v>1.5</v>
      </c>
    </row>
    <row r="343" spans="1:12" x14ac:dyDescent="0.25">
      <c r="A343" s="110">
        <v>2014</v>
      </c>
      <c r="B343" s="98" t="str">
        <f>'2014'!A42</f>
        <v>Afrique</v>
      </c>
      <c r="C343" s="99" t="str">
        <f>'2014'!B42</f>
        <v>Egypte</v>
      </c>
      <c r="D343" s="98" t="str">
        <f>'2014'!C42</f>
        <v>HBE</v>
      </c>
      <c r="E343" s="100" t="str">
        <f>'2014'!D42</f>
        <v>HBE</v>
      </c>
      <c r="F343" s="42" t="str">
        <f>'2014'!E42</f>
        <v>BORG EL ARAB</v>
      </c>
      <c r="G343" s="101">
        <f>'2014'!F42</f>
        <v>2499032</v>
      </c>
      <c r="H343" s="102">
        <f>'2014'!G42</f>
        <v>11</v>
      </c>
      <c r="I343" s="101">
        <f>'2014'!H42</f>
        <v>26518</v>
      </c>
      <c r="J343" s="102">
        <f>'2014'!I42</f>
        <v>2</v>
      </c>
      <c r="K343" s="101">
        <f>'2014'!J42</f>
        <v>6588</v>
      </c>
      <c r="L343" s="103">
        <f>'2014'!K42</f>
        <v>34.299999999999997</v>
      </c>
    </row>
    <row r="344" spans="1:12" ht="25.5" x14ac:dyDescent="0.25">
      <c r="A344" s="110">
        <v>2014</v>
      </c>
      <c r="B344" s="98" t="str">
        <f>'2014'!A43</f>
        <v>Amérique du Nord</v>
      </c>
      <c r="C344" s="99" t="str">
        <f>'2014'!B43</f>
        <v>États-Unis</v>
      </c>
      <c r="D344" s="98" t="str">
        <f>'2014'!C43</f>
        <v>BOS</v>
      </c>
      <c r="E344" s="100" t="str">
        <f>'2014'!D43</f>
        <v>BOS</v>
      </c>
      <c r="F344" s="42" t="str">
        <f>'2014'!E43</f>
        <v>BOSTON LOGAN</v>
      </c>
      <c r="G344" s="101">
        <f>'2014'!F43</f>
        <v>31634445</v>
      </c>
      <c r="H344" s="102">
        <f>'2014'!G43</f>
        <v>4.5999999999999996</v>
      </c>
      <c r="I344" s="101">
        <f>'2014'!H43</f>
        <v>363797</v>
      </c>
      <c r="J344" s="102">
        <f>'2014'!I43</f>
        <v>0.7</v>
      </c>
      <c r="K344" s="101">
        <f>'2014'!J43</f>
        <v>274917</v>
      </c>
      <c r="L344" s="103">
        <f>'2014'!K43</f>
        <v>8.6999999999999993</v>
      </c>
    </row>
    <row r="345" spans="1:12" ht="25.5" x14ac:dyDescent="0.25">
      <c r="A345" s="110">
        <v>2014</v>
      </c>
      <c r="B345" s="98" t="str">
        <f>'2014'!A44</f>
        <v>Amérique du Sud</v>
      </c>
      <c r="C345" s="99" t="str">
        <f>'2014'!B44</f>
        <v>Brésil</v>
      </c>
      <c r="D345" s="98" t="str">
        <f>'2014'!C44</f>
        <v>BSB</v>
      </c>
      <c r="E345" s="100" t="str">
        <f>'2014'!D44</f>
        <v>BSB</v>
      </c>
      <c r="F345" s="42" t="str">
        <f>'2014'!E44</f>
        <v>BRASILIA</v>
      </c>
      <c r="G345" s="101">
        <f>'2014'!F44</f>
        <v>18144828</v>
      </c>
      <c r="H345" s="102">
        <f>'2014'!G44</f>
        <v>9.6</v>
      </c>
      <c r="I345" s="101">
        <f>'2014'!H44</f>
        <v>183874</v>
      </c>
      <c r="J345" s="102">
        <f>'2014'!I44</f>
        <v>2.4</v>
      </c>
      <c r="K345" s="101">
        <f>'2014'!J44</f>
        <v>40628</v>
      </c>
      <c r="L345" s="103">
        <f>'2014'!K44</f>
        <v>-13.4</v>
      </c>
    </row>
    <row r="346" spans="1:12" x14ac:dyDescent="0.25">
      <c r="A346" s="110">
        <v>2014</v>
      </c>
      <c r="B346" s="98" t="str">
        <f>'2014'!A45</f>
        <v>Océanie</v>
      </c>
      <c r="C346" s="99" t="str">
        <f>'2014'!B45</f>
        <v>Australie</v>
      </c>
      <c r="D346" s="98" t="str">
        <f>'2014'!C45</f>
        <v>BNE</v>
      </c>
      <c r="E346" s="100" t="str">
        <f>'2014'!D45</f>
        <v>BNE</v>
      </c>
      <c r="F346" s="42" t="str">
        <f>'2014'!E45</f>
        <v>BRISBANE</v>
      </c>
      <c r="G346" s="101">
        <f>'2014'!F45</f>
        <v>22239038</v>
      </c>
      <c r="H346" s="102">
        <f>'2014'!G45</f>
        <v>2.2000000000000002</v>
      </c>
      <c r="I346" s="101">
        <f>'2014'!H45</f>
        <v>226242</v>
      </c>
      <c r="J346" s="102">
        <f>'2014'!I45</f>
        <v>1.3</v>
      </c>
      <c r="K346" s="101" t="str">
        <f>'2014'!J45</f>
        <v xml:space="preserve"> </v>
      </c>
      <c r="L346" s="103" t="str">
        <f>'2014'!K45</f>
        <v xml:space="preserve"> </v>
      </c>
    </row>
    <row r="347" spans="1:12" x14ac:dyDescent="0.25">
      <c r="A347" s="110">
        <v>2014</v>
      </c>
      <c r="B347" s="98" t="str">
        <f>'2014'!A46</f>
        <v>Europe</v>
      </c>
      <c r="C347" s="99" t="str">
        <f>'2014'!B46</f>
        <v>Belgique</v>
      </c>
      <c r="D347" s="98" t="str">
        <f>'2014'!C46</f>
        <v>BRU</v>
      </c>
      <c r="E347" s="100" t="str">
        <f>'2014'!D46</f>
        <v>KBRU</v>
      </c>
      <c r="F347" s="42" t="str">
        <f>'2014'!E46</f>
        <v>BRUSSELS</v>
      </c>
      <c r="G347" s="101">
        <f>'2014'!F46</f>
        <v>21704827</v>
      </c>
      <c r="H347" s="102">
        <f>'2014'!G46</f>
        <v>14.7</v>
      </c>
      <c r="I347" s="101">
        <f>'2014'!H46</f>
        <v>231528</v>
      </c>
      <c r="J347" s="102">
        <f>'2014'!I46</f>
        <v>6.9</v>
      </c>
      <c r="K347" s="101">
        <f>'2014'!J46</f>
        <v>453954</v>
      </c>
      <c r="L347" s="103">
        <f>'2014'!K46</f>
        <v>5.6</v>
      </c>
    </row>
    <row r="348" spans="1:12" x14ac:dyDescent="0.25">
      <c r="A348" s="110">
        <v>2014</v>
      </c>
      <c r="B348" s="98" t="str">
        <f>'2014'!A47</f>
        <v>Europe</v>
      </c>
      <c r="C348" s="99" t="str">
        <f>'2014'!B47</f>
        <v>Hongrie</v>
      </c>
      <c r="D348" s="98" t="str">
        <f>'2014'!C47</f>
        <v>BUD</v>
      </c>
      <c r="E348" s="100" t="str">
        <f>'2014'!D47</f>
        <v>BUD</v>
      </c>
      <c r="F348" s="42" t="str">
        <f>'2014'!E47</f>
        <v>BUDAPEST</v>
      </c>
      <c r="G348" s="101">
        <f>'2014'!F47</f>
        <v>9146723</v>
      </c>
      <c r="H348" s="102">
        <f>'2014'!G47</f>
        <v>7.5</v>
      </c>
      <c r="I348" s="101">
        <f>'2014'!H47</f>
        <v>86682</v>
      </c>
      <c r="J348" s="102">
        <f>'2014'!I47</f>
        <v>3.4</v>
      </c>
      <c r="K348" s="101">
        <f>'2014'!J47</f>
        <v>89987</v>
      </c>
      <c r="L348" s="103">
        <f>'2014'!K47</f>
        <v>-2.2999999999999998</v>
      </c>
    </row>
    <row r="349" spans="1:12" ht="25.5" x14ac:dyDescent="0.25">
      <c r="A349" s="110">
        <v>2014</v>
      </c>
      <c r="B349" s="98" t="str">
        <f>'2014'!A48</f>
        <v>Amérique du Sud</v>
      </c>
      <c r="C349" s="99" t="str">
        <f>'2014'!B48</f>
        <v>Argentine</v>
      </c>
      <c r="D349" s="98" t="str">
        <f>'2014'!C48</f>
        <v>BUE</v>
      </c>
      <c r="E349" s="100" t="str">
        <f>'2014'!D48</f>
        <v>EZE</v>
      </c>
      <c r="F349" s="42" t="str">
        <f>'2014'!E48</f>
        <v>BUENOS AIRES EZEIZA</v>
      </c>
      <c r="G349" s="101">
        <f>'2014'!F48</f>
        <v>8600877</v>
      </c>
      <c r="H349" s="102">
        <f>'2014'!G48</f>
        <v>0.8</v>
      </c>
      <c r="I349" s="101">
        <f>'2014'!H48</f>
        <v>66329</v>
      </c>
      <c r="J349" s="102" t="str">
        <f>'2014'!I48</f>
        <v xml:space="preserve"> </v>
      </c>
      <c r="K349" s="101">
        <f>'2014'!J48</f>
        <v>185396</v>
      </c>
      <c r="L349" s="103" t="str">
        <f>'2014'!K48</f>
        <v xml:space="preserve"> </v>
      </c>
    </row>
    <row r="350" spans="1:12" ht="25.5" x14ac:dyDescent="0.25">
      <c r="A350" s="110">
        <v>2014</v>
      </c>
      <c r="B350" s="98" t="str">
        <f>'2014'!A49</f>
        <v>Amérique du Sud</v>
      </c>
      <c r="C350" s="99" t="str">
        <f>'2014'!B49</f>
        <v>Argentine</v>
      </c>
      <c r="D350" s="98" t="str">
        <f>'2014'!C49</f>
        <v>BUE</v>
      </c>
      <c r="E350" s="100" t="str">
        <f>'2014'!D49</f>
        <v>AEP</v>
      </c>
      <c r="F350" s="42" t="str">
        <f>'2014'!E49</f>
        <v>BUENOS AIRES JORGE NEWBURY</v>
      </c>
      <c r="G350" s="101">
        <f>'2014'!F49</f>
        <v>10252496</v>
      </c>
      <c r="H350" s="102">
        <f>'2014'!G49</f>
        <v>7.3</v>
      </c>
      <c r="I350" s="101">
        <f>'2014'!H49</f>
        <v>116219</v>
      </c>
      <c r="J350" s="102">
        <f>'2014'!I49</f>
        <v>1.7</v>
      </c>
      <c r="K350" s="101">
        <f>'2014'!J49</f>
        <v>7092</v>
      </c>
      <c r="L350" s="103" t="str">
        <f>'2014'!K49</f>
        <v xml:space="preserve"> </v>
      </c>
    </row>
    <row r="351" spans="1:12" x14ac:dyDescent="0.25">
      <c r="A351" s="110">
        <v>2014</v>
      </c>
      <c r="B351" s="98" t="str">
        <f>'2014'!A50</f>
        <v>Océanie</v>
      </c>
      <c r="C351" s="99" t="str">
        <f>'2014'!B50</f>
        <v>Australie</v>
      </c>
      <c r="D351" s="98" t="str">
        <f>'2014'!C50</f>
        <v>CNS</v>
      </c>
      <c r="E351" s="100" t="str">
        <f>'2014'!D50</f>
        <v>CNS</v>
      </c>
      <c r="F351" s="42" t="str">
        <f>'2014'!E50</f>
        <v>CAIRNS</v>
      </c>
      <c r="G351" s="101">
        <f>'2014'!F50</f>
        <v>4576831</v>
      </c>
      <c r="H351" s="102">
        <f>'2014'!G50</f>
        <v>7.8</v>
      </c>
      <c r="I351" s="101">
        <f>'2014'!H50</f>
        <v>88288</v>
      </c>
      <c r="J351" s="102">
        <f>'2014'!I50</f>
        <v>-0.6</v>
      </c>
      <c r="K351" s="101" t="str">
        <f>'2014'!J50</f>
        <v xml:space="preserve"> </v>
      </c>
      <c r="L351" s="103" t="str">
        <f>'2014'!K50</f>
        <v xml:space="preserve"> </v>
      </c>
    </row>
    <row r="352" spans="1:12" x14ac:dyDescent="0.25">
      <c r="A352" s="110">
        <v>2014</v>
      </c>
      <c r="B352" s="98" t="str">
        <f>'2014'!A51</f>
        <v>Afrique</v>
      </c>
      <c r="C352" s="99" t="str">
        <f>'2014'!B51</f>
        <v>Egypte</v>
      </c>
      <c r="D352" s="98" t="str">
        <f>'2014'!C51</f>
        <v>CAI</v>
      </c>
      <c r="E352" s="100" t="str">
        <f>'2014'!D51</f>
        <v>CAI</v>
      </c>
      <c r="F352" s="42" t="str">
        <f>'2014'!E51</f>
        <v>CAIRO</v>
      </c>
      <c r="G352" s="101">
        <f>'2014'!F51</f>
        <v>14678066</v>
      </c>
      <c r="H352" s="102">
        <f>'2014'!G51</f>
        <v>6.6</v>
      </c>
      <c r="I352" s="101">
        <f>'2014'!H51</f>
        <v>142576</v>
      </c>
      <c r="J352" s="102">
        <f>'2014'!I51</f>
        <v>-0.1</v>
      </c>
      <c r="K352" s="101">
        <f>'2014'!J51</f>
        <v>289054</v>
      </c>
      <c r="L352" s="103">
        <f>'2014'!K51</f>
        <v>8.6999999999999993</v>
      </c>
    </row>
    <row r="353" spans="1:12" ht="25.5" x14ac:dyDescent="0.25">
      <c r="A353" s="110">
        <v>2014</v>
      </c>
      <c r="B353" s="98" t="str">
        <f>'2014'!A52</f>
        <v>Amérique du Nord</v>
      </c>
      <c r="C353" s="99" t="str">
        <f>'2014'!B52</f>
        <v>Canada</v>
      </c>
      <c r="D353" s="98" t="str">
        <f>'2014'!C52</f>
        <v>YYC</v>
      </c>
      <c r="E353" s="100" t="str">
        <f>'2014'!D52</f>
        <v>YYC</v>
      </c>
      <c r="F353" s="42" t="str">
        <f>'2014'!E52</f>
        <v>CALGARY</v>
      </c>
      <c r="G353" s="101">
        <f>'2014'!F52</f>
        <v>15242390</v>
      </c>
      <c r="H353" s="102">
        <f>'2014'!G52</f>
        <v>6.5</v>
      </c>
      <c r="I353" s="101">
        <f>'2014'!H52</f>
        <v>240030</v>
      </c>
      <c r="J353" s="102">
        <f>'2014'!I52</f>
        <v>3.2</v>
      </c>
      <c r="K353" s="101" t="str">
        <f>'2014'!J52</f>
        <v xml:space="preserve"> </v>
      </c>
      <c r="L353" s="103" t="str">
        <f>'2014'!K52</f>
        <v xml:space="preserve"> </v>
      </c>
    </row>
    <row r="354" spans="1:12" ht="25.5" x14ac:dyDescent="0.25">
      <c r="A354" s="110">
        <v>2014</v>
      </c>
      <c r="B354" s="98" t="str">
        <f>'2014'!A53</f>
        <v>Amérique du Sud</v>
      </c>
      <c r="C354" s="99" t="str">
        <f>'2014'!B53</f>
        <v>Colombie</v>
      </c>
      <c r="D354" s="98" t="str">
        <f>'2014'!C53</f>
        <v>CLO</v>
      </c>
      <c r="E354" s="100" t="str">
        <f>'2014'!D53</f>
        <v>CLO</v>
      </c>
      <c r="F354" s="42" t="str">
        <f>'2014'!E53</f>
        <v>CALI</v>
      </c>
      <c r="G354" s="101">
        <f>'2014'!F53</f>
        <v>4713933</v>
      </c>
      <c r="H354" s="102">
        <f>'2014'!G53</f>
        <v>7.3</v>
      </c>
      <c r="I354" s="101">
        <f>'2014'!H53</f>
        <v>73103</v>
      </c>
      <c r="J354" s="102">
        <f>'2014'!I53</f>
        <v>2.8</v>
      </c>
      <c r="K354" s="101">
        <f>'2014'!J53</f>
        <v>36449</v>
      </c>
      <c r="L354" s="103">
        <f>'2014'!K53</f>
        <v>10.5</v>
      </c>
    </row>
    <row r="355" spans="1:12" x14ac:dyDescent="0.25">
      <c r="A355" s="110">
        <v>2014</v>
      </c>
      <c r="B355" s="98" t="str">
        <f>'2014'!A54</f>
        <v>Océanie</v>
      </c>
      <c r="C355" s="99" t="str">
        <f>'2014'!B54</f>
        <v>Australie</v>
      </c>
      <c r="D355" s="98" t="str">
        <f>'2014'!C54</f>
        <v>CBR</v>
      </c>
      <c r="E355" s="100" t="str">
        <f>'2014'!D54</f>
        <v>CBR</v>
      </c>
      <c r="F355" s="42" t="str">
        <f>'2014'!E54</f>
        <v>CANBERRA</v>
      </c>
      <c r="G355" s="101">
        <f>'2014'!F54</f>
        <v>2800796</v>
      </c>
      <c r="H355" s="102">
        <f>'2014'!G54</f>
        <v>-4.5</v>
      </c>
      <c r="I355" s="101" t="str">
        <f>'2014'!H54</f>
        <v xml:space="preserve"> </v>
      </c>
      <c r="J355" s="102" t="str">
        <f>'2014'!I54</f>
        <v xml:space="preserve"> </v>
      </c>
      <c r="K355" s="101" t="str">
        <f>'2014'!J54</f>
        <v xml:space="preserve"> </v>
      </c>
      <c r="L355" s="103" t="str">
        <f>'2014'!K54</f>
        <v xml:space="preserve"> </v>
      </c>
    </row>
    <row r="356" spans="1:12" ht="25.5" x14ac:dyDescent="0.25">
      <c r="A356" s="110">
        <v>2014</v>
      </c>
      <c r="B356" s="98" t="str">
        <f>'2014'!A55</f>
        <v>Amérique du Nord</v>
      </c>
      <c r="C356" s="99" t="str">
        <f>'2014'!B55</f>
        <v>Mexique</v>
      </c>
      <c r="D356" s="98" t="str">
        <f>'2014'!C55</f>
        <v>CUN</v>
      </c>
      <c r="E356" s="100" t="str">
        <f>'2014'!D55</f>
        <v>CUN</v>
      </c>
      <c r="F356" s="42" t="str">
        <f>'2014'!E55</f>
        <v>CANCUN</v>
      </c>
      <c r="G356" s="101">
        <f>'2014'!F55</f>
        <v>17535579</v>
      </c>
      <c r="H356" s="102">
        <f>'2014'!G55</f>
        <v>9.3000000000000007</v>
      </c>
      <c r="I356" s="101">
        <f>'2014'!H55</f>
        <v>146238</v>
      </c>
      <c r="J356" s="102">
        <f>'2014'!I55</f>
        <v>7.7</v>
      </c>
      <c r="K356" s="101">
        <f>'2014'!J55</f>
        <v>22677</v>
      </c>
      <c r="L356" s="103">
        <f>'2014'!K55</f>
        <v>-16.3</v>
      </c>
    </row>
    <row r="357" spans="1:12" ht="25.5" x14ac:dyDescent="0.25">
      <c r="A357" s="110">
        <v>2014</v>
      </c>
      <c r="B357" s="98" t="str">
        <f>'2014'!A56</f>
        <v>Afrique</v>
      </c>
      <c r="C357" s="99" t="str">
        <f>'2014'!B56</f>
        <v>Afrique du Sud</v>
      </c>
      <c r="D357" s="98" t="str">
        <f>'2014'!C56</f>
        <v>CPT</v>
      </c>
      <c r="E357" s="100" t="str">
        <f>'2014'!D56</f>
        <v>CPT</v>
      </c>
      <c r="F357" s="42" t="str">
        <f>'2014'!E56</f>
        <v>CAPE TOWN</v>
      </c>
      <c r="G357" s="101">
        <f>'2014'!F56</f>
        <v>8636294</v>
      </c>
      <c r="H357" s="102">
        <f>'2014'!G56</f>
        <v>3.4</v>
      </c>
      <c r="I357" s="101">
        <f>'2014'!H56</f>
        <v>90417</v>
      </c>
      <c r="J357" s="102">
        <f>'2014'!I56</f>
        <v>3.5</v>
      </c>
      <c r="K357" s="101" t="str">
        <f>'2014'!J56</f>
        <v xml:space="preserve"> </v>
      </c>
      <c r="L357" s="103" t="str">
        <f>'2014'!K56</f>
        <v xml:space="preserve"> </v>
      </c>
    </row>
    <row r="358" spans="1:12" ht="25.5" x14ac:dyDescent="0.25">
      <c r="A358" s="110">
        <v>2014</v>
      </c>
      <c r="B358" s="98" t="str">
        <f>'2014'!A57</f>
        <v>Amérique du Sud</v>
      </c>
      <c r="C358" s="99" t="str">
        <f>'2014'!B57</f>
        <v>Vénézuela</v>
      </c>
      <c r="D358" s="98" t="str">
        <f>'2014'!C57</f>
        <v>CCS</v>
      </c>
      <c r="E358" s="100" t="str">
        <f>'2014'!D57</f>
        <v>CCS</v>
      </c>
      <c r="F358" s="42" t="str">
        <f>'2014'!E57</f>
        <v>CARACAS</v>
      </c>
      <c r="G358" s="101">
        <f>'2014'!F57</f>
        <v>11956178</v>
      </c>
      <c r="H358" s="102" t="str">
        <f>'2014'!G57</f>
        <v xml:space="preserve"> </v>
      </c>
      <c r="I358" s="101">
        <f>'2014'!H57</f>
        <v>10033</v>
      </c>
      <c r="J358" s="102" t="str">
        <f>'2014'!I57</f>
        <v xml:space="preserve"> </v>
      </c>
      <c r="K358" s="101" t="str">
        <f>'2014'!J57</f>
        <v xml:space="preserve"> </v>
      </c>
      <c r="L358" s="103" t="str">
        <f>'2014'!K57</f>
        <v xml:space="preserve"> </v>
      </c>
    </row>
    <row r="359" spans="1:12" ht="25.5" x14ac:dyDescent="0.25">
      <c r="A359" s="110">
        <v>2014</v>
      </c>
      <c r="B359" s="98" t="str">
        <f>'2014'!A58</f>
        <v>Amérique du Sud</v>
      </c>
      <c r="C359" s="99" t="str">
        <f>'2014'!B58</f>
        <v>Colombie</v>
      </c>
      <c r="D359" s="98" t="str">
        <f>'2014'!C58</f>
        <v>CTG</v>
      </c>
      <c r="E359" s="100" t="str">
        <f>'2014'!D58</f>
        <v>CTG</v>
      </c>
      <c r="F359" s="42" t="str">
        <f>'2014'!E58</f>
        <v>CARTAGENA</v>
      </c>
      <c r="G359" s="101">
        <f>'2014'!F58</f>
        <v>3405433</v>
      </c>
      <c r="H359" s="102">
        <f>'2014'!G58</f>
        <v>1.8</v>
      </c>
      <c r="I359" s="101">
        <f>'2014'!H58</f>
        <v>40780</v>
      </c>
      <c r="J359" s="102">
        <f>'2014'!I58</f>
        <v>-4.5</v>
      </c>
      <c r="K359" s="101">
        <f>'2014'!J58</f>
        <v>10015</v>
      </c>
      <c r="L359" s="103">
        <f>'2014'!K58</f>
        <v>-6.8</v>
      </c>
    </row>
    <row r="360" spans="1:12" x14ac:dyDescent="0.25">
      <c r="A360" s="110">
        <v>2014</v>
      </c>
      <c r="B360" s="98" t="str">
        <f>'2014'!A59</f>
        <v>Afrique</v>
      </c>
      <c r="C360" s="99" t="str">
        <f>'2014'!B59</f>
        <v>Maroc</v>
      </c>
      <c r="D360" s="98" t="str">
        <f>'2014'!C59</f>
        <v>CAS</v>
      </c>
      <c r="E360" s="100" t="str">
        <f>'2014'!D59</f>
        <v>CMN</v>
      </c>
      <c r="F360" s="42" t="str">
        <f>'2014'!E59</f>
        <v>CASABLANCA</v>
      </c>
      <c r="G360" s="101">
        <f>'2014'!F59</f>
        <v>7975344</v>
      </c>
      <c r="H360" s="102">
        <f>'2014'!G59</f>
        <v>5.5</v>
      </c>
      <c r="I360" s="101">
        <f>'2014'!H59</f>
        <v>79046</v>
      </c>
      <c r="J360" s="102">
        <f>'2014'!I59</f>
        <v>4.5</v>
      </c>
      <c r="K360" s="101">
        <f>'2014'!J59</f>
        <v>50652</v>
      </c>
      <c r="L360" s="103">
        <f>'2014'!K59</f>
        <v>45.5</v>
      </c>
    </row>
    <row r="361" spans="1:12" x14ac:dyDescent="0.25">
      <c r="A361" s="110">
        <v>2014</v>
      </c>
      <c r="B361" s="98" t="str">
        <f>'2014'!A60</f>
        <v>Asie</v>
      </c>
      <c r="C361" s="99" t="str">
        <f>'2014'!B60</f>
        <v>Chine</v>
      </c>
      <c r="D361" s="98" t="str">
        <f>'2014'!C60</f>
        <v>CSX</v>
      </c>
      <c r="E361" s="100" t="str">
        <f>'2014'!D60</f>
        <v>CSX</v>
      </c>
      <c r="F361" s="42" t="str">
        <f>'2014'!E60</f>
        <v>CHANGSHA</v>
      </c>
      <c r="G361" s="101">
        <f>'2014'!F60</f>
        <v>18020501</v>
      </c>
      <c r="H361" s="102">
        <f>'2014'!G60</f>
        <v>12.6</v>
      </c>
      <c r="I361" s="101">
        <f>'2014'!H60</f>
        <v>152359</v>
      </c>
      <c r="J361" s="102">
        <f>'2014'!I60</f>
        <v>10.5</v>
      </c>
      <c r="K361" s="101">
        <f>'2014'!J60</f>
        <v>125038</v>
      </c>
      <c r="L361" s="103">
        <f>'2014'!K60</f>
        <v>6.3</v>
      </c>
    </row>
    <row r="362" spans="1:12" ht="25.5" x14ac:dyDescent="0.25">
      <c r="A362" s="110">
        <v>2014</v>
      </c>
      <c r="B362" s="98" t="str">
        <f>'2014'!A61</f>
        <v>Amérique du Nord</v>
      </c>
      <c r="C362" s="99" t="str">
        <f>'2014'!B61</f>
        <v>États-Unis</v>
      </c>
      <c r="D362" s="98" t="str">
        <f>'2014'!C61</f>
        <v>CLT</v>
      </c>
      <c r="E362" s="100" t="str">
        <f>'2014'!D61</f>
        <v>CLT</v>
      </c>
      <c r="F362" s="42" t="str">
        <f>'2014'!E61</f>
        <v>CHARLOTTE</v>
      </c>
      <c r="G362" s="101">
        <f>'2014'!F61</f>
        <v>44333475</v>
      </c>
      <c r="H362" s="102">
        <f>'2014'!G61</f>
        <v>2</v>
      </c>
      <c r="I362" s="101">
        <f>'2014'!H61</f>
        <v>545178</v>
      </c>
      <c r="J362" s="102">
        <f>'2014'!I61</f>
        <v>-2.2999999999999998</v>
      </c>
      <c r="K362" s="101">
        <f>'2014'!J61</f>
        <v>130409</v>
      </c>
      <c r="L362" s="103">
        <f>'2014'!K61</f>
        <v>23.1</v>
      </c>
    </row>
    <row r="363" spans="1:12" x14ac:dyDescent="0.25">
      <c r="A363" s="110">
        <v>2014</v>
      </c>
      <c r="B363" s="98" t="str">
        <f>'2014'!A62</f>
        <v>Asie</v>
      </c>
      <c r="C363" s="99" t="str">
        <f>'2014'!B62</f>
        <v>Corée du Sud</v>
      </c>
      <c r="D363" s="98" t="str">
        <f>'2014'!C62</f>
        <v>CJU</v>
      </c>
      <c r="E363" s="100" t="str">
        <f>'2014'!D62</f>
        <v>CJU</v>
      </c>
      <c r="F363" s="42" t="str">
        <f>'2014'!E62</f>
        <v>CHEJU</v>
      </c>
      <c r="G363" s="101">
        <f>'2014'!F62</f>
        <v>23197796</v>
      </c>
      <c r="H363" s="102">
        <f>'2014'!G62</f>
        <v>15.7</v>
      </c>
      <c r="I363" s="101">
        <f>'2014'!H62</f>
        <v>145533</v>
      </c>
      <c r="J363" s="102">
        <f>'2014'!I62</f>
        <v>11.6</v>
      </c>
      <c r="K363" s="101">
        <f>'2014'!J62</f>
        <v>275428</v>
      </c>
      <c r="L363" s="103">
        <f>'2014'!K62</f>
        <v>16.100000000000001</v>
      </c>
    </row>
    <row r="364" spans="1:12" x14ac:dyDescent="0.25">
      <c r="A364" s="110">
        <v>2014</v>
      </c>
      <c r="B364" s="98" t="str">
        <f>'2014'!A63</f>
        <v>Asie</v>
      </c>
      <c r="C364" s="99" t="str">
        <f>'2014'!B63</f>
        <v>Chine</v>
      </c>
      <c r="D364" s="98" t="str">
        <f>'2014'!C63</f>
        <v>CTU</v>
      </c>
      <c r="E364" s="100" t="str">
        <f>'2014'!D63</f>
        <v>CTU</v>
      </c>
      <c r="F364" s="42" t="str">
        <f>'2014'!E63</f>
        <v>CHENGDU SHUANGLIU</v>
      </c>
      <c r="G364" s="101">
        <f>'2014'!F63</f>
        <v>37675232</v>
      </c>
      <c r="H364" s="102">
        <f>'2014'!G63</f>
        <v>12.6</v>
      </c>
      <c r="I364" s="101">
        <f>'2014'!H63</f>
        <v>270054</v>
      </c>
      <c r="J364" s="102">
        <f>'2014'!I63</f>
        <v>7.8</v>
      </c>
      <c r="K364" s="101">
        <f>'2014'!J63</f>
        <v>545011</v>
      </c>
      <c r="L364" s="103">
        <f>'2014'!K63</f>
        <v>8.6999999999999993</v>
      </c>
    </row>
    <row r="365" spans="1:12" x14ac:dyDescent="0.25">
      <c r="A365" s="110">
        <v>2014</v>
      </c>
      <c r="B365" s="98" t="str">
        <f>'2014'!A64</f>
        <v>Asie</v>
      </c>
      <c r="C365" s="99" t="str">
        <f>'2014'!B64</f>
        <v>Inde</v>
      </c>
      <c r="D365" s="98" t="str">
        <f>'2014'!C64</f>
        <v>MAA</v>
      </c>
      <c r="E365" s="100" t="str">
        <f>'2014'!D64</f>
        <v>MAA</v>
      </c>
      <c r="F365" s="42" t="str">
        <f>'2014'!E64</f>
        <v>CHENNAI</v>
      </c>
      <c r="G365" s="101">
        <f>'2014'!F64</f>
        <v>13811211</v>
      </c>
      <c r="H365" s="102">
        <f>'2014'!G64</f>
        <v>6.6</v>
      </c>
      <c r="I365" s="101">
        <f>'2014'!H64</f>
        <v>124712</v>
      </c>
      <c r="J365" s="102">
        <f>'2014'!I64</f>
        <v>4.4000000000000004</v>
      </c>
      <c r="K365" s="101">
        <f>'2014'!J64</f>
        <v>300507</v>
      </c>
      <c r="L365" s="103">
        <f>'2014'!K64</f>
        <v>2.1</v>
      </c>
    </row>
    <row r="366" spans="1:12" ht="25.5" x14ac:dyDescent="0.25">
      <c r="A366" s="110">
        <v>2014</v>
      </c>
      <c r="B366" s="98" t="str">
        <f>'2014'!A65</f>
        <v>Amérique du Nord</v>
      </c>
      <c r="C366" s="99" t="str">
        <f>'2014'!B65</f>
        <v>États-Unis</v>
      </c>
      <c r="D366" s="98" t="str">
        <f>'2014'!C65</f>
        <v>CHI</v>
      </c>
      <c r="E366" s="100" t="str">
        <f>'2014'!D65</f>
        <v>MDW</v>
      </c>
      <c r="F366" s="42" t="str">
        <f>'2014'!E65</f>
        <v>CHICAGO MIDWAY</v>
      </c>
      <c r="G366" s="101">
        <f>'2014'!F65</f>
        <v>21204642</v>
      </c>
      <c r="H366" s="102">
        <f>'2014'!G65</f>
        <v>3.6</v>
      </c>
      <c r="I366" s="101">
        <f>'2014'!H65</f>
        <v>249252</v>
      </c>
      <c r="J366" s="102">
        <f>'2014'!I65</f>
        <v>-1.1000000000000001</v>
      </c>
      <c r="K366" s="101">
        <f>'2014'!J65</f>
        <v>27686</v>
      </c>
      <c r="L366" s="103">
        <f>'2014'!K65</f>
        <v>5.8</v>
      </c>
    </row>
    <row r="367" spans="1:12" ht="25.5" x14ac:dyDescent="0.25">
      <c r="A367" s="110">
        <v>2014</v>
      </c>
      <c r="B367" s="98" t="str">
        <f>'2014'!A66</f>
        <v>Amérique du Nord</v>
      </c>
      <c r="C367" s="99" t="str">
        <f>'2014'!B66</f>
        <v>États-Unis</v>
      </c>
      <c r="D367" s="98" t="str">
        <f>'2014'!C66</f>
        <v>CHI</v>
      </c>
      <c r="E367" s="100" t="str">
        <f>'2014'!D66</f>
        <v>ORD</v>
      </c>
      <c r="F367" s="42" t="str">
        <f>'2014'!E66</f>
        <v>CHICAGO O'HARE</v>
      </c>
      <c r="G367" s="101">
        <f>'2014'!F66</f>
        <v>70075204</v>
      </c>
      <c r="H367" s="102">
        <f>'2014'!G66</f>
        <v>4.7</v>
      </c>
      <c r="I367" s="101">
        <f>'2014'!H66</f>
        <v>875123</v>
      </c>
      <c r="J367" s="102">
        <f>'2014'!I66</f>
        <v>-0.9</v>
      </c>
      <c r="K367" s="101">
        <f>'2014'!J66</f>
        <v>1578329</v>
      </c>
      <c r="L367" s="103">
        <f>'2014'!K66</f>
        <v>10</v>
      </c>
    </row>
    <row r="368" spans="1:12" x14ac:dyDescent="0.25">
      <c r="A368" s="110">
        <v>2014</v>
      </c>
      <c r="B368" s="98" t="str">
        <f>'2014'!A67</f>
        <v>Asie</v>
      </c>
      <c r="C368" s="99" t="str">
        <f>'2014'!B67</f>
        <v>Chine</v>
      </c>
      <c r="D368" s="98" t="str">
        <f>'2014'!C67</f>
        <v>CKG</v>
      </c>
      <c r="E368" s="100" t="str">
        <f>'2014'!D67</f>
        <v>CKG</v>
      </c>
      <c r="F368" s="42" t="str">
        <f>'2014'!E67</f>
        <v>CHONGQING JIANGBEI</v>
      </c>
      <c r="G368" s="101">
        <f>'2014'!F67</f>
        <v>29264363</v>
      </c>
      <c r="H368" s="102">
        <f>'2014'!G67</f>
        <v>15.8</v>
      </c>
      <c r="I368" s="101">
        <f>'2014'!H67</f>
        <v>238085</v>
      </c>
      <c r="J368" s="102">
        <f>'2014'!I67</f>
        <v>11</v>
      </c>
      <c r="K368" s="101">
        <f>'2014'!J67</f>
        <v>302336</v>
      </c>
      <c r="L368" s="103">
        <f>'2014'!K67</f>
        <v>7.9</v>
      </c>
    </row>
    <row r="369" spans="1:12" ht="25.5" x14ac:dyDescent="0.25">
      <c r="A369" s="110">
        <v>2014</v>
      </c>
      <c r="B369" s="98" t="str">
        <f>'2014'!A68</f>
        <v>Océanie</v>
      </c>
      <c r="C369" s="99" t="str">
        <f>'2014'!B68</f>
        <v>Nouvelle-Zélande</v>
      </c>
      <c r="D369" s="98" t="str">
        <f>'2014'!C68</f>
        <v>CHC</v>
      </c>
      <c r="E369" s="100" t="str">
        <f>'2014'!D68</f>
        <v>CHC</v>
      </c>
      <c r="F369" s="42" t="str">
        <f>'2014'!E68</f>
        <v>CHRISTCHURCH</v>
      </c>
      <c r="G369" s="101">
        <f>'2014'!F68</f>
        <v>5779162</v>
      </c>
      <c r="H369" s="102">
        <f>'2014'!G68</f>
        <v>3.5</v>
      </c>
      <c r="I369" s="101">
        <f>'2014'!H68</f>
        <v>107209</v>
      </c>
      <c r="J369" s="102">
        <f>'2014'!I68</f>
        <v>1.3</v>
      </c>
      <c r="K369" s="101">
        <f>'2014'!J68</f>
        <v>25828</v>
      </c>
      <c r="L369" s="103">
        <f>'2014'!K68</f>
        <v>-4.7</v>
      </c>
    </row>
    <row r="370" spans="1:12" x14ac:dyDescent="0.25">
      <c r="A370" s="110">
        <v>2014</v>
      </c>
      <c r="B370" s="98" t="str">
        <f>'2014'!A69</f>
        <v>Europe</v>
      </c>
      <c r="C370" s="99" t="str">
        <f>'2014'!B69</f>
        <v>Allemagne</v>
      </c>
      <c r="D370" s="98" t="str">
        <f>'2014'!C69</f>
        <v>CGN</v>
      </c>
      <c r="E370" s="100" t="str">
        <f>'2014'!D69</f>
        <v>CGN</v>
      </c>
      <c r="F370" s="42" t="str">
        <f>'2014'!E69</f>
        <v>COLOGNE/BONN</v>
      </c>
      <c r="G370" s="101">
        <f>'2014'!F69</f>
        <v>9450496</v>
      </c>
      <c r="H370" s="102">
        <f>'2014'!G69</f>
        <v>4.0999999999999996</v>
      </c>
      <c r="I370" s="101">
        <f>'2014'!H69</f>
        <v>123243</v>
      </c>
      <c r="J370" s="102">
        <f>'2014'!I69</f>
        <v>2.4</v>
      </c>
      <c r="K370" s="101">
        <f>'2014'!J69</f>
        <v>739440</v>
      </c>
      <c r="L370" s="103">
        <f>'2014'!K69</f>
        <v>3.1</v>
      </c>
    </row>
    <row r="371" spans="1:12" x14ac:dyDescent="0.25">
      <c r="A371" s="110">
        <v>2014</v>
      </c>
      <c r="B371" s="98" t="str">
        <f>'2014'!A70</f>
        <v>Europe</v>
      </c>
      <c r="C371" s="99" t="str">
        <f>'2014'!B70</f>
        <v>Danemark</v>
      </c>
      <c r="D371" s="98" t="str">
        <f>'2014'!C70</f>
        <v>CPH</v>
      </c>
      <c r="E371" s="100" t="str">
        <f>'2014'!D70</f>
        <v>CPH</v>
      </c>
      <c r="F371" s="42" t="str">
        <f>'2014'!E70</f>
        <v>COPENHAGEN</v>
      </c>
      <c r="G371" s="101">
        <f>'2014'!F70</f>
        <v>25627093</v>
      </c>
      <c r="H371" s="102">
        <f>'2014'!G70</f>
        <v>6.5</v>
      </c>
      <c r="I371" s="101">
        <f>'2014'!H70</f>
        <v>251799</v>
      </c>
      <c r="J371" s="102">
        <f>'2014'!I70</f>
        <v>2.8</v>
      </c>
      <c r="K371" s="101">
        <f>'2014'!J70</f>
        <v>225139</v>
      </c>
      <c r="L371" s="103" t="str">
        <f>'2014'!K70</f>
        <v xml:space="preserve"> </v>
      </c>
    </row>
    <row r="372" spans="1:12" ht="25.5" x14ac:dyDescent="0.25">
      <c r="A372" s="110">
        <v>2014</v>
      </c>
      <c r="B372" s="98" t="str">
        <f>'2014'!A71</f>
        <v>Amérique du Sud</v>
      </c>
      <c r="C372" s="99" t="str">
        <f>'2014'!B71</f>
        <v>Brésil</v>
      </c>
      <c r="D372" s="98" t="str">
        <f>'2014'!C71</f>
        <v>CGB</v>
      </c>
      <c r="E372" s="100" t="str">
        <f>'2014'!D71</f>
        <v>CGB</v>
      </c>
      <c r="F372" s="42" t="str">
        <f>'2014'!E71</f>
        <v>CUIABA</v>
      </c>
      <c r="G372" s="101">
        <f>'2014'!F71</f>
        <v>3300489</v>
      </c>
      <c r="H372" s="102">
        <f>'2014'!G71</f>
        <v>8</v>
      </c>
      <c r="I372" s="101">
        <f>'2014'!H71</f>
        <v>64585</v>
      </c>
      <c r="J372" s="102">
        <f>'2014'!I71</f>
        <v>-1.5</v>
      </c>
      <c r="K372" s="101">
        <f>'2014'!J71</f>
        <v>3413</v>
      </c>
      <c r="L372" s="103" t="str">
        <f>'2014'!K71</f>
        <v xml:space="preserve"> </v>
      </c>
    </row>
    <row r="373" spans="1:12" ht="25.5" x14ac:dyDescent="0.25">
      <c r="A373" s="110">
        <v>2014</v>
      </c>
      <c r="B373" s="98" t="str">
        <f>'2014'!A72</f>
        <v>Amérique du Sud</v>
      </c>
      <c r="C373" s="99" t="str">
        <f>'2014'!B72</f>
        <v>Brésil</v>
      </c>
      <c r="D373" s="98" t="str">
        <f>'2014'!C72</f>
        <v>CWB</v>
      </c>
      <c r="E373" s="100" t="str">
        <f>'2014'!D72</f>
        <v>SBCT</v>
      </c>
      <c r="F373" s="42" t="str">
        <f>'2014'!E72</f>
        <v>CURITIBA AFONSO PENA</v>
      </c>
      <c r="G373" s="101">
        <f>'2014'!F72</f>
        <v>7377205</v>
      </c>
      <c r="H373" s="102">
        <f>'2014'!G72</f>
        <v>3.1</v>
      </c>
      <c r="I373" s="101">
        <f>'2014'!H72</f>
        <v>78793</v>
      </c>
      <c r="J373" s="102">
        <f>'2014'!I72</f>
        <v>-4.4000000000000004</v>
      </c>
      <c r="K373" s="101">
        <f>'2014'!J72</f>
        <v>15070</v>
      </c>
      <c r="L373" s="103" t="str">
        <f>'2014'!K72</f>
        <v xml:space="preserve"> </v>
      </c>
    </row>
    <row r="374" spans="1:12" ht="25.5" x14ac:dyDescent="0.25">
      <c r="A374" s="110">
        <v>2014</v>
      </c>
      <c r="B374" s="98" t="str">
        <f>'2014'!A73</f>
        <v>Amérique du Sud</v>
      </c>
      <c r="C374" s="99" t="str">
        <f>'2014'!B73</f>
        <v>Pérou</v>
      </c>
      <c r="D374" s="98" t="str">
        <f>'2014'!C73</f>
        <v>CUZ</v>
      </c>
      <c r="E374" s="100" t="str">
        <f>'2014'!D73</f>
        <v>CUZ</v>
      </c>
      <c r="F374" s="42" t="str">
        <f>'2014'!E73</f>
        <v>CUZCO</v>
      </c>
      <c r="G374" s="101">
        <f>'2014'!F73</f>
        <v>2308110</v>
      </c>
      <c r="H374" s="102" t="str">
        <f>'2014'!G73</f>
        <v xml:space="preserve"> </v>
      </c>
      <c r="I374" s="101">
        <f>'2014'!H73</f>
        <v>26996</v>
      </c>
      <c r="J374" s="102" t="str">
        <f>'2014'!I73</f>
        <v xml:space="preserve"> </v>
      </c>
      <c r="K374" s="101">
        <f>'2014'!J73</f>
        <v>2352</v>
      </c>
      <c r="L374" s="103" t="str">
        <f>'2014'!K73</f>
        <v xml:space="preserve"> </v>
      </c>
    </row>
    <row r="375" spans="1:12" x14ac:dyDescent="0.25">
      <c r="A375" s="110">
        <v>2014</v>
      </c>
      <c r="B375" s="98" t="str">
        <f>'2014'!A74</f>
        <v>Afrique</v>
      </c>
      <c r="C375" s="99" t="str">
        <f>'2014'!B74</f>
        <v>Sénégal</v>
      </c>
      <c r="D375" s="98" t="str">
        <f>'2014'!C74</f>
        <v>DKR</v>
      </c>
      <c r="E375" s="100" t="str">
        <f>'2014'!D74</f>
        <v>DKR</v>
      </c>
      <c r="F375" s="42" t="str">
        <f>'2014'!E74</f>
        <v>DAKAR</v>
      </c>
      <c r="G375" s="101">
        <f>'2014'!F74</f>
        <v>1836769</v>
      </c>
      <c r="H375" s="102">
        <f>'2014'!G74</f>
        <v>-2.2999999999999998</v>
      </c>
      <c r="I375" s="101">
        <f>'2014'!H74</f>
        <v>33605</v>
      </c>
      <c r="J375" s="102">
        <f>'2014'!I74</f>
        <v>2.8</v>
      </c>
      <c r="K375" s="101">
        <f>'2014'!J74</f>
        <v>30667</v>
      </c>
      <c r="L375" s="103">
        <f>'2014'!K74</f>
        <v>11.8</v>
      </c>
    </row>
    <row r="376" spans="1:12" x14ac:dyDescent="0.25">
      <c r="A376" s="110">
        <v>2014</v>
      </c>
      <c r="B376" s="98" t="str">
        <f>'2014'!A75</f>
        <v>Asie</v>
      </c>
      <c r="C376" s="99" t="str">
        <f>'2014'!B75</f>
        <v>Chine</v>
      </c>
      <c r="D376" s="98" t="str">
        <f>'2014'!C75</f>
        <v>DLC</v>
      </c>
      <c r="E376" s="100" t="str">
        <f>'2014'!D75</f>
        <v>DLC</v>
      </c>
      <c r="F376" s="42" t="str">
        <f>'2014'!E75</f>
        <v>DALIAN ZHOUSHUIZI</v>
      </c>
      <c r="G376" s="101">
        <f>'2014'!F75</f>
        <v>13551223</v>
      </c>
      <c r="H376" s="102">
        <f>'2014'!G75</f>
        <v>-3.8</v>
      </c>
      <c r="I376" s="101">
        <f>'2014'!H75</f>
        <v>115284</v>
      </c>
      <c r="J376" s="102">
        <f>'2014'!I75</f>
        <v>7</v>
      </c>
      <c r="K376" s="101">
        <f>'2014'!J75</f>
        <v>133490</v>
      </c>
      <c r="L376" s="103">
        <f>'2014'!K75</f>
        <v>0.9</v>
      </c>
    </row>
    <row r="377" spans="1:12" ht="25.5" x14ac:dyDescent="0.25">
      <c r="A377" s="110">
        <v>2014</v>
      </c>
      <c r="B377" s="98" t="str">
        <f>'2014'!A76</f>
        <v>Amérique du Nord</v>
      </c>
      <c r="C377" s="99" t="str">
        <f>'2014'!B76</f>
        <v>États-Unis</v>
      </c>
      <c r="D377" s="98" t="str">
        <f>'2014'!C76</f>
        <v>DAL</v>
      </c>
      <c r="E377" s="100" t="str">
        <f>'2014'!D76</f>
        <v>DFW</v>
      </c>
      <c r="F377" s="42" t="str">
        <f>'2014'!E76</f>
        <v>DALLAS FT. WORTH</v>
      </c>
      <c r="G377" s="101">
        <f>'2014'!F76</f>
        <v>63523685</v>
      </c>
      <c r="H377" s="102">
        <f>'2014'!G76</f>
        <v>5.0999999999999996</v>
      </c>
      <c r="I377" s="101">
        <f>'2014'!H76</f>
        <v>677693</v>
      </c>
      <c r="J377" s="102">
        <f>'2014'!I76</f>
        <v>0.3</v>
      </c>
      <c r="K377" s="101">
        <f>'2014'!J76</f>
        <v>634998</v>
      </c>
      <c r="L377" s="103">
        <f>'2014'!K76</f>
        <v>7.3</v>
      </c>
    </row>
    <row r="378" spans="1:12" ht="25.5" x14ac:dyDescent="0.25">
      <c r="A378" s="110">
        <v>2014</v>
      </c>
      <c r="B378" s="98" t="str">
        <f>'2014'!A77</f>
        <v>Amérique du Nord</v>
      </c>
      <c r="C378" s="99" t="str">
        <f>'2014'!B77</f>
        <v>États-Unis</v>
      </c>
      <c r="D378" s="98" t="str">
        <f>'2014'!C77</f>
        <v>DAL</v>
      </c>
      <c r="E378" s="100" t="str">
        <f>'2014'!D77</f>
        <v>KDAL</v>
      </c>
      <c r="F378" s="42" t="str">
        <f>'2014'!E77</f>
        <v>DALLAS LOVE FIELD</v>
      </c>
      <c r="G378" s="101">
        <f>'2014'!F77</f>
        <v>9413636</v>
      </c>
      <c r="H378" s="102">
        <f>'2014'!G77</f>
        <v>11.1</v>
      </c>
      <c r="I378" s="101">
        <f>'2014'!H77</f>
        <v>182949</v>
      </c>
      <c r="J378" s="102">
        <f>'2014'!I77</f>
        <v>3.1</v>
      </c>
      <c r="K378" s="101" t="str">
        <f>'2014'!J77</f>
        <v xml:space="preserve"> </v>
      </c>
      <c r="L378" s="103" t="str">
        <f>'2014'!K77</f>
        <v xml:space="preserve"> </v>
      </c>
    </row>
    <row r="379" spans="1:12" ht="25.5" x14ac:dyDescent="0.25">
      <c r="A379" s="110">
        <v>2014</v>
      </c>
      <c r="B379" s="98" t="str">
        <f>'2014'!A78</f>
        <v>Asie</v>
      </c>
      <c r="C379" s="99" t="str">
        <f>'2014'!B78</f>
        <v>Arabie Saoudite</v>
      </c>
      <c r="D379" s="98" t="str">
        <f>'2014'!C78</f>
        <v>DMM</v>
      </c>
      <c r="E379" s="100" t="str">
        <f>'2014'!D78</f>
        <v>DMM</v>
      </c>
      <c r="F379" s="42" t="str">
        <f>'2014'!E78</f>
        <v>DAMMAM</v>
      </c>
      <c r="G379" s="101">
        <f>'2014'!F78</f>
        <v>8141421</v>
      </c>
      <c r="H379" s="102">
        <f>'2014'!G78</f>
        <v>12</v>
      </c>
      <c r="I379" s="101">
        <f>'2014'!H78</f>
        <v>79284</v>
      </c>
      <c r="J379" s="102">
        <f>'2014'!I78</f>
        <v>8.8000000000000007</v>
      </c>
      <c r="K379" s="101">
        <f>'2014'!J78</f>
        <v>109999</v>
      </c>
      <c r="L379" s="103">
        <f>'2014'!K78</f>
        <v>-7</v>
      </c>
    </row>
    <row r="380" spans="1:12" x14ac:dyDescent="0.25">
      <c r="A380" s="110">
        <v>2014</v>
      </c>
      <c r="B380" s="98" t="str">
        <f>'2014'!A79</f>
        <v>Afrique</v>
      </c>
      <c r="C380" s="99" t="str">
        <f>'2014'!B79</f>
        <v>Tanzanie</v>
      </c>
      <c r="D380" s="98" t="str">
        <f>'2014'!C79</f>
        <v>DAR</v>
      </c>
      <c r="E380" s="100" t="str">
        <f>'2014'!D79</f>
        <v>DAR</v>
      </c>
      <c r="F380" s="42" t="str">
        <f>'2014'!E79</f>
        <v>DAR ES SALAAM</v>
      </c>
      <c r="G380" s="101">
        <f>'2014'!F79</f>
        <v>2478055</v>
      </c>
      <c r="H380" s="102">
        <f>'2014'!G79</f>
        <v>5.5</v>
      </c>
      <c r="I380" s="101">
        <f>'2014'!H79</f>
        <v>77990</v>
      </c>
      <c r="J380" s="102">
        <f>'2014'!I79</f>
        <v>1</v>
      </c>
      <c r="K380" s="101">
        <f>'2014'!J79</f>
        <v>21255</v>
      </c>
      <c r="L380" s="103">
        <f>'2014'!K79</f>
        <v>-2.9</v>
      </c>
    </row>
    <row r="381" spans="1:12" x14ac:dyDescent="0.25">
      <c r="A381" s="110">
        <v>2014</v>
      </c>
      <c r="B381" s="98" t="str">
        <f>'2014'!A80</f>
        <v>Océanie</v>
      </c>
      <c r="C381" s="99" t="str">
        <f>'2014'!B80</f>
        <v>Australie</v>
      </c>
      <c r="D381" s="98" t="str">
        <f>'2014'!C80</f>
        <v>DRW</v>
      </c>
      <c r="E381" s="100" t="str">
        <f>'2014'!D80</f>
        <v>DRW</v>
      </c>
      <c r="F381" s="42" t="str">
        <f>'2014'!E80</f>
        <v>DARWIN</v>
      </c>
      <c r="G381" s="101">
        <f>'2014'!F80</f>
        <v>2079300</v>
      </c>
      <c r="H381" s="102">
        <f>'2014'!G80</f>
        <v>3.7</v>
      </c>
      <c r="I381" s="101">
        <f>'2014'!H80</f>
        <v>26951</v>
      </c>
      <c r="J381" s="102" t="str">
        <f>'2014'!I80</f>
        <v xml:space="preserve"> </v>
      </c>
      <c r="K381" s="101" t="str">
        <f>'2014'!J80</f>
        <v xml:space="preserve"> </v>
      </c>
      <c r="L381" s="103" t="str">
        <f>'2014'!K80</f>
        <v xml:space="preserve"> </v>
      </c>
    </row>
    <row r="382" spans="1:12" x14ac:dyDescent="0.25">
      <c r="A382" s="110">
        <v>2014</v>
      </c>
      <c r="B382" s="98" t="str">
        <f>'2014'!A81</f>
        <v>Asie</v>
      </c>
      <c r="C382" s="99" t="str">
        <f>'2014'!B81</f>
        <v>Indonésie</v>
      </c>
      <c r="D382" s="98" t="str">
        <f>'2014'!C81</f>
        <v>DEK</v>
      </c>
      <c r="E382" s="100" t="str">
        <f>'2014'!D81</f>
        <v>DEK</v>
      </c>
      <c r="F382" s="42" t="str">
        <f>'2014'!E81</f>
        <v>DEKAI</v>
      </c>
      <c r="G382" s="101">
        <f>'2014'!F81</f>
        <v>39752819</v>
      </c>
      <c r="H382" s="102">
        <f>'2014'!G81</f>
        <v>8.4</v>
      </c>
      <c r="I382" s="101">
        <f>'2014'!H81</f>
        <v>300460</v>
      </c>
      <c r="J382" s="102">
        <f>'2014'!I81</f>
        <v>4.7</v>
      </c>
      <c r="K382" s="101">
        <f>'2014'!J81</f>
        <v>647823</v>
      </c>
      <c r="L382" s="103">
        <f>'2014'!K81</f>
        <v>16.399999999999999</v>
      </c>
    </row>
    <row r="383" spans="1:12" x14ac:dyDescent="0.25">
      <c r="A383" s="110">
        <v>2014</v>
      </c>
      <c r="B383" s="98" t="str">
        <f>'2014'!A82</f>
        <v>Asie</v>
      </c>
      <c r="C383" s="99" t="str">
        <f>'2014'!B82</f>
        <v>Indonésie</v>
      </c>
      <c r="D383" s="98" t="str">
        <f>'2014'!C82</f>
        <v>DPS</v>
      </c>
      <c r="E383" s="100" t="str">
        <f>'2014'!D82</f>
        <v>DPS</v>
      </c>
      <c r="F383" s="42" t="str">
        <f>'2014'!E82</f>
        <v>DENPASAR</v>
      </c>
      <c r="G383" s="101">
        <f>'2014'!F82</f>
        <v>17247150</v>
      </c>
      <c r="H383" s="102">
        <f>'2014'!G82</f>
        <v>13.3</v>
      </c>
      <c r="I383" s="101">
        <f>'2014'!H82</f>
        <v>129070</v>
      </c>
      <c r="J383" s="102">
        <f>'2014'!I82</f>
        <v>5.7</v>
      </c>
      <c r="K383" s="101">
        <f>'2014'!J82</f>
        <v>56470</v>
      </c>
      <c r="L383" s="103">
        <f>'2014'!K82</f>
        <v>-2.2000000000000002</v>
      </c>
    </row>
    <row r="384" spans="1:12" ht="25.5" x14ac:dyDescent="0.25">
      <c r="A384" s="110">
        <v>2014</v>
      </c>
      <c r="B384" s="98" t="str">
        <f>'2014'!A83</f>
        <v>Amérique du Nord</v>
      </c>
      <c r="C384" s="99" t="str">
        <f>'2014'!B83</f>
        <v>États-Unis</v>
      </c>
      <c r="D384" s="98" t="str">
        <f>'2014'!C83</f>
        <v>DEN</v>
      </c>
      <c r="E384" s="100" t="str">
        <f>'2014'!D83</f>
        <v>DEN</v>
      </c>
      <c r="F384" s="42" t="str">
        <f>'2014'!E83</f>
        <v>DENVER</v>
      </c>
      <c r="G384" s="101">
        <f>'2014'!F83</f>
        <v>53472514</v>
      </c>
      <c r="H384" s="102">
        <f>'2014'!G83</f>
        <v>1.7</v>
      </c>
      <c r="I384" s="101">
        <f>'2014'!H83</f>
        <v>574635</v>
      </c>
      <c r="J384" s="102">
        <f>'2014'!I83</f>
        <v>-2.1</v>
      </c>
      <c r="K384" s="101">
        <f>'2014'!J83</f>
        <v>184777</v>
      </c>
      <c r="L384" s="103">
        <f>'2014'!K83</f>
        <v>-18.399999999999999</v>
      </c>
    </row>
    <row r="385" spans="1:12" ht="25.5" x14ac:dyDescent="0.25">
      <c r="A385" s="110">
        <v>2014</v>
      </c>
      <c r="B385" s="98" t="str">
        <f>'2014'!A84</f>
        <v>Amérique du Nord</v>
      </c>
      <c r="C385" s="99" t="str">
        <f>'2014'!B84</f>
        <v>États-Unis</v>
      </c>
      <c r="D385" s="98" t="str">
        <f>'2014'!C84</f>
        <v>DTT</v>
      </c>
      <c r="E385" s="100" t="str">
        <f>'2014'!D84</f>
        <v>DTW</v>
      </c>
      <c r="F385" s="42" t="str">
        <f>'2014'!E84</f>
        <v>DETROIT WAYNE</v>
      </c>
      <c r="G385" s="101">
        <f>'2014'!F84</f>
        <v>32529718</v>
      </c>
      <c r="H385" s="102">
        <f>'2014'!G84</f>
        <v>0.4</v>
      </c>
      <c r="I385" s="101">
        <f>'2014'!H84</f>
        <v>392655</v>
      </c>
      <c r="J385" s="102">
        <f>'2014'!I84</f>
        <v>0.4</v>
      </c>
      <c r="K385" s="101">
        <f>'2014'!J84</f>
        <v>202032</v>
      </c>
      <c r="L385" s="103">
        <f>'2014'!K84</f>
        <v>-6.7</v>
      </c>
    </row>
    <row r="386" spans="1:12" x14ac:dyDescent="0.25">
      <c r="A386" s="110">
        <v>2014</v>
      </c>
      <c r="B386" s="98" t="str">
        <f>'2014'!A85</f>
        <v>Afrique</v>
      </c>
      <c r="C386" s="99" t="str">
        <f>'2014'!B85</f>
        <v>Tunisie</v>
      </c>
      <c r="D386" s="98" t="str">
        <f>'2014'!C85</f>
        <v>DJE</v>
      </c>
      <c r="E386" s="100" t="str">
        <f>'2014'!D85</f>
        <v>DJE</v>
      </c>
      <c r="F386" s="42" t="str">
        <f>'2014'!E85</f>
        <v>DJERBA</v>
      </c>
      <c r="G386" s="101">
        <f>'2014'!F85</f>
        <v>2004261</v>
      </c>
      <c r="H386" s="102">
        <f>'2014'!G85</f>
        <v>4.5</v>
      </c>
      <c r="I386" s="101">
        <f>'2014'!H85</f>
        <v>18876</v>
      </c>
      <c r="J386" s="102">
        <f>'2014'!I85</f>
        <v>1.9</v>
      </c>
      <c r="K386" s="101" t="str">
        <f>'2014'!J85</f>
        <v xml:space="preserve"> </v>
      </c>
      <c r="L386" s="103" t="str">
        <f>'2014'!K85</f>
        <v xml:space="preserve"> </v>
      </c>
    </row>
    <row r="387" spans="1:12" x14ac:dyDescent="0.25">
      <c r="A387" s="110">
        <v>2014</v>
      </c>
      <c r="B387" s="98" t="str">
        <f>'2014'!A86</f>
        <v>Asie</v>
      </c>
      <c r="C387" s="99" t="str">
        <f>'2014'!B86</f>
        <v>Qatar</v>
      </c>
      <c r="D387" s="98" t="str">
        <f>'2014'!C86</f>
        <v>DOH</v>
      </c>
      <c r="E387" s="100" t="str">
        <f>'2014'!D86</f>
        <v>DOH</v>
      </c>
      <c r="F387" s="42" t="str">
        <f>'2014'!E86</f>
        <v>DOHA</v>
      </c>
      <c r="G387" s="101">
        <f>'2014'!F86</f>
        <v>26483159</v>
      </c>
      <c r="H387" s="102">
        <f>'2014'!G86</f>
        <v>13.2</v>
      </c>
      <c r="I387" s="101">
        <f>'2014'!H86</f>
        <v>218204</v>
      </c>
      <c r="J387" s="102">
        <f>'2014'!I86</f>
        <v>6.1</v>
      </c>
      <c r="K387" s="101">
        <f>'2014'!J86</f>
        <v>995370</v>
      </c>
      <c r="L387" s="103">
        <f>'2014'!K86</f>
        <v>12.7</v>
      </c>
    </row>
    <row r="388" spans="1:12" ht="25.5" x14ac:dyDescent="0.25">
      <c r="A388" s="110">
        <v>2014</v>
      </c>
      <c r="B388" s="98" t="str">
        <f>'2014'!A87</f>
        <v>Asie</v>
      </c>
      <c r="C388" s="99" t="str">
        <f>'2014'!B87</f>
        <v>Emirats Arabes Unis</v>
      </c>
      <c r="D388" s="98" t="str">
        <f>'2014'!C87</f>
        <v>DXB</v>
      </c>
      <c r="E388" s="100" t="str">
        <f>'2014'!D87</f>
        <v>DXB</v>
      </c>
      <c r="F388" s="42" t="str">
        <f>'2014'!E87</f>
        <v>DUBAI</v>
      </c>
      <c r="G388" s="101">
        <f>'2014'!F87</f>
        <v>70475636</v>
      </c>
      <c r="H388" s="102">
        <f>'2014'!G87</f>
        <v>6</v>
      </c>
      <c r="I388" s="101">
        <f>'2014'!H87</f>
        <v>357339</v>
      </c>
      <c r="J388" s="102">
        <f>'2014'!I87</f>
        <v>-3.4</v>
      </c>
      <c r="K388" s="101">
        <f>'2014'!J87</f>
        <v>2367574</v>
      </c>
      <c r="L388" s="103">
        <f>'2014'!K87</f>
        <v>-2.8</v>
      </c>
    </row>
    <row r="389" spans="1:12" x14ac:dyDescent="0.25">
      <c r="A389" s="110">
        <v>2014</v>
      </c>
      <c r="B389" s="98" t="str">
        <f>'2014'!A88</f>
        <v>Europe</v>
      </c>
      <c r="C389" s="99" t="str">
        <f>'2014'!B88</f>
        <v>Irlande</v>
      </c>
      <c r="D389" s="98" t="str">
        <f>'2014'!C88</f>
        <v>DUB</v>
      </c>
      <c r="E389" s="100" t="str">
        <f>'2014'!D88</f>
        <v>DUB</v>
      </c>
      <c r="F389" s="42" t="str">
        <f>'2014'!E88</f>
        <v>DUBLIN</v>
      </c>
      <c r="G389" s="101">
        <f>'2014'!F88</f>
        <v>21710567</v>
      </c>
      <c r="H389" s="102">
        <f>'2014'!G88</f>
        <v>8.8000000000000007</v>
      </c>
      <c r="I389" s="101">
        <f>'2014'!H88</f>
        <v>180336</v>
      </c>
      <c r="J389" s="102">
        <f>'2014'!I88</f>
        <v>5.9</v>
      </c>
      <c r="K389" s="101">
        <f>'2014'!J88</f>
        <v>127371</v>
      </c>
      <c r="L389" s="103">
        <f>'2014'!K88</f>
        <v>12.2</v>
      </c>
    </row>
    <row r="390" spans="1:12" ht="25.5" x14ac:dyDescent="0.25">
      <c r="A390" s="110">
        <v>2014</v>
      </c>
      <c r="B390" s="98" t="str">
        <f>'2014'!A89</f>
        <v>Afrique</v>
      </c>
      <c r="C390" s="99" t="str">
        <f>'2014'!B89</f>
        <v>Afrique du Sud</v>
      </c>
      <c r="D390" s="98" t="str">
        <f>'2014'!C89</f>
        <v>DUR</v>
      </c>
      <c r="E390" s="100" t="str">
        <f>'2014'!D89</f>
        <v>DUR</v>
      </c>
      <c r="F390" s="42" t="str">
        <f>'2014'!E89</f>
        <v>DURBAN</v>
      </c>
      <c r="G390" s="101">
        <f>'2014'!F89</f>
        <v>4495974</v>
      </c>
      <c r="H390" s="102">
        <f>'2014'!G89</f>
        <v>-0.2</v>
      </c>
      <c r="I390" s="101">
        <f>'2014'!H89</f>
        <v>49765</v>
      </c>
      <c r="J390" s="102">
        <f>'2014'!I89</f>
        <v>0.9</v>
      </c>
      <c r="K390" s="101">
        <f>'2014'!J89</f>
        <v>9014</v>
      </c>
      <c r="L390" s="103">
        <f>'2014'!K89</f>
        <v>-3.3</v>
      </c>
    </row>
    <row r="391" spans="1:12" x14ac:dyDescent="0.25">
      <c r="A391" s="110">
        <v>2014</v>
      </c>
      <c r="B391" s="98" t="str">
        <f>'2014'!A90</f>
        <v>Europe</v>
      </c>
      <c r="C391" s="99" t="str">
        <f>'2014'!B90</f>
        <v>Allemagne</v>
      </c>
      <c r="D391" s="98" t="str">
        <f>'2014'!C90</f>
        <v>DUS</v>
      </c>
      <c r="E391" s="100" t="str">
        <f>'2014'!D90</f>
        <v>DUS</v>
      </c>
      <c r="F391" s="42" t="str">
        <f>'2014'!E90</f>
        <v>DUSSELDORF</v>
      </c>
      <c r="G391" s="101">
        <f>'2014'!F90</f>
        <v>21850434</v>
      </c>
      <c r="H391" s="102">
        <f>'2014'!G90</f>
        <v>2.9</v>
      </c>
      <c r="I391" s="101">
        <f>'2014'!H90</f>
        <v>210732</v>
      </c>
      <c r="J391" s="102">
        <f>'2014'!I90</f>
        <v>0</v>
      </c>
      <c r="K391" s="101">
        <f>'2014'!J90</f>
        <v>97019</v>
      </c>
      <c r="L391" s="103">
        <f>'2014'!K90</f>
        <v>7.2</v>
      </c>
    </row>
    <row r="392" spans="1:12" ht="25.5" x14ac:dyDescent="0.25">
      <c r="A392" s="110">
        <v>2014</v>
      </c>
      <c r="B392" s="98" t="str">
        <f>'2014'!A91</f>
        <v>Europe</v>
      </c>
      <c r="C392" s="99" t="str">
        <f>'2014'!B91</f>
        <v>Royaume-Uni</v>
      </c>
      <c r="D392" s="98" t="str">
        <f>'2014'!C91</f>
        <v>EDI</v>
      </c>
      <c r="E392" s="100" t="str">
        <f>'2014'!D91</f>
        <v>EDI</v>
      </c>
      <c r="F392" s="42" t="str">
        <f>'2014'!E91</f>
        <v>EDINBURGH</v>
      </c>
      <c r="G392" s="101">
        <f>'2014'!F91</f>
        <v>10160004</v>
      </c>
      <c r="H392" s="102">
        <f>'2014'!G91</f>
        <v>3.9</v>
      </c>
      <c r="I392" s="101">
        <f>'2014'!H91</f>
        <v>107400</v>
      </c>
      <c r="J392" s="102">
        <f>'2014'!I91</f>
        <v>-1.2</v>
      </c>
      <c r="K392" s="101">
        <f>'2014'!J91</f>
        <v>37129</v>
      </c>
      <c r="L392" s="103">
        <f>'2014'!K91</f>
        <v>-2.5</v>
      </c>
    </row>
    <row r="393" spans="1:12" ht="25.5" x14ac:dyDescent="0.25">
      <c r="A393" s="110">
        <v>2014</v>
      </c>
      <c r="B393" s="98" t="str">
        <f>'2014'!A92</f>
        <v>Amérique du Nord</v>
      </c>
      <c r="C393" s="99" t="str">
        <f>'2014'!B92</f>
        <v>Canada</v>
      </c>
      <c r="D393" s="98" t="str">
        <f>'2014'!C92</f>
        <v>YEA</v>
      </c>
      <c r="E393" s="100" t="str">
        <f>'2014'!D92</f>
        <v>YEG</v>
      </c>
      <c r="F393" s="42" t="str">
        <f>'2014'!E92</f>
        <v>EDMONTON ALBERTA INTL</v>
      </c>
      <c r="G393" s="101">
        <f>'2014'!F92</f>
        <v>8240161</v>
      </c>
      <c r="H393" s="102">
        <f>'2014'!G92</f>
        <v>7</v>
      </c>
      <c r="I393" s="101">
        <f>'2014'!H92</f>
        <v>161354</v>
      </c>
      <c r="J393" s="102">
        <f>'2014'!I92</f>
        <v>7.6</v>
      </c>
      <c r="K393" s="101">
        <f>'2014'!J92</f>
        <v>42622</v>
      </c>
      <c r="L393" s="103">
        <f>'2014'!K92</f>
        <v>1.4</v>
      </c>
    </row>
    <row r="394" spans="1:12" x14ac:dyDescent="0.25">
      <c r="A394" s="110">
        <v>2014</v>
      </c>
      <c r="B394" s="98" t="str">
        <f>'2014'!A93</f>
        <v>Asie</v>
      </c>
      <c r="C394" s="99" t="str">
        <f>'2014'!B93</f>
        <v>Israël</v>
      </c>
      <c r="D394" s="98" t="str">
        <f>'2014'!C93</f>
        <v>ETH</v>
      </c>
      <c r="E394" s="100" t="str">
        <f>'2014'!D93</f>
        <v>ETH</v>
      </c>
      <c r="F394" s="42" t="str">
        <f>'2014'!E93</f>
        <v>ELAT</v>
      </c>
      <c r="G394" s="101">
        <f>'2014'!F93</f>
        <v>1492338</v>
      </c>
      <c r="H394" s="102">
        <f>'2014'!G93</f>
        <v>-5.9</v>
      </c>
      <c r="I394" s="101">
        <f>'2014'!H93</f>
        <v>19455</v>
      </c>
      <c r="J394" s="102">
        <f>'2014'!I93</f>
        <v>3.8</v>
      </c>
      <c r="K394" s="101" t="str">
        <f>'2014'!J93</f>
        <v xml:space="preserve"> </v>
      </c>
      <c r="L394" s="103" t="str">
        <f>'2014'!K93</f>
        <v xml:space="preserve"> </v>
      </c>
    </row>
    <row r="395" spans="1:12" x14ac:dyDescent="0.25">
      <c r="A395" s="110">
        <v>2014</v>
      </c>
      <c r="B395" s="98" t="str">
        <f>'2014'!A94</f>
        <v>Afrique</v>
      </c>
      <c r="C395" s="99" t="str">
        <f>'2014'!B94</f>
        <v>Ouganda</v>
      </c>
      <c r="D395" s="98" t="str">
        <f>'2014'!C94</f>
        <v>EBB</v>
      </c>
      <c r="E395" s="100" t="str">
        <f>'2014'!D94</f>
        <v>EBB</v>
      </c>
      <c r="F395" s="42" t="str">
        <f>'2014'!E94</f>
        <v>ENTEBBE/KAMPALA</v>
      </c>
      <c r="G395" s="101">
        <f>'2014'!F94</f>
        <v>1449824</v>
      </c>
      <c r="H395" s="102">
        <f>'2014'!G94</f>
        <v>-1</v>
      </c>
      <c r="I395" s="101">
        <f>'2014'!H94</f>
        <v>41281</v>
      </c>
      <c r="J395" s="102">
        <f>'2014'!I94</f>
        <v>-4.8</v>
      </c>
      <c r="K395" s="101">
        <f>'2014'!J94</f>
        <v>53511</v>
      </c>
      <c r="L395" s="103">
        <f>'2014'!K94</f>
        <v>-5</v>
      </c>
    </row>
    <row r="396" spans="1:12" ht="25.5" x14ac:dyDescent="0.25">
      <c r="A396" s="110">
        <v>2014</v>
      </c>
      <c r="B396" s="98" t="str">
        <f>'2014'!A95</f>
        <v>Amérique du Sud</v>
      </c>
      <c r="C396" s="99" t="str">
        <f>'2014'!B95</f>
        <v>Brésil</v>
      </c>
      <c r="D396" s="98" t="str">
        <f>'2014'!C95</f>
        <v>FLN</v>
      </c>
      <c r="E396" s="100" t="str">
        <f>'2014'!D95</f>
        <v>FLN</v>
      </c>
      <c r="F396" s="42" t="str">
        <f>'2014'!E95</f>
        <v>FLORIANOPOLIS</v>
      </c>
      <c r="G396" s="101">
        <f>'2014'!F95</f>
        <v>3632940</v>
      </c>
      <c r="H396" s="102">
        <f>'2014'!G95</f>
        <v>-8.8000000000000007</v>
      </c>
      <c r="I396" s="101">
        <f>'2014'!H95</f>
        <v>50707</v>
      </c>
      <c r="J396" s="102">
        <f>'2014'!I95</f>
        <v>-6.5</v>
      </c>
      <c r="K396" s="101">
        <f>'2014'!J95</f>
        <v>955</v>
      </c>
      <c r="L396" s="103" t="str">
        <f>'2014'!K95</f>
        <v xml:space="preserve"> </v>
      </c>
    </row>
    <row r="397" spans="1:12" ht="25.5" x14ac:dyDescent="0.25">
      <c r="A397" s="110">
        <v>2014</v>
      </c>
      <c r="B397" s="98" t="str">
        <f>'2014'!A96</f>
        <v>Amérique du Nord</v>
      </c>
      <c r="C397" s="99" t="str">
        <f>'2014'!B96</f>
        <v>États-Unis</v>
      </c>
      <c r="D397" s="98" t="str">
        <f>'2014'!C96</f>
        <v>FMY</v>
      </c>
      <c r="E397" s="100" t="str">
        <f>'2014'!D96</f>
        <v>RSW</v>
      </c>
      <c r="F397" s="42" t="str">
        <f>'2014'!E96</f>
        <v>FORT MYERS</v>
      </c>
      <c r="G397" s="101">
        <f>'2014'!F96</f>
        <v>7970493</v>
      </c>
      <c r="H397" s="102">
        <f>'2014'!G96</f>
        <v>4.4000000000000004</v>
      </c>
      <c r="I397" s="101">
        <f>'2014'!H96</f>
        <v>77154</v>
      </c>
      <c r="J397" s="102">
        <f>'2014'!I96</f>
        <v>-4.4000000000000004</v>
      </c>
      <c r="K397" s="101">
        <f>'2014'!J96</f>
        <v>15190</v>
      </c>
      <c r="L397" s="103">
        <f>'2014'!K96</f>
        <v>4.0999999999999996</v>
      </c>
    </row>
    <row r="398" spans="1:12" ht="25.5" x14ac:dyDescent="0.25">
      <c r="A398" s="110">
        <v>2014</v>
      </c>
      <c r="B398" s="98" t="str">
        <f>'2014'!A97</f>
        <v>Amérique du Sud</v>
      </c>
      <c r="C398" s="99" t="str">
        <f>'2014'!B97</f>
        <v>Brésil</v>
      </c>
      <c r="D398" s="98" t="str">
        <f>'2014'!C97</f>
        <v>FOR</v>
      </c>
      <c r="E398" s="100" t="str">
        <f>'2014'!D97</f>
        <v>FOR</v>
      </c>
      <c r="F398" s="42" t="str">
        <f>'2014'!E97</f>
        <v>FORTALEZA</v>
      </c>
      <c r="G398" s="101">
        <f>'2014'!F97</f>
        <v>6500649</v>
      </c>
      <c r="H398" s="102">
        <f>'2014'!G97</f>
        <v>2.4</v>
      </c>
      <c r="I398" s="101">
        <f>'2014'!H97</f>
        <v>68695</v>
      </c>
      <c r="J398" s="102">
        <f>'2014'!I97</f>
        <v>2.8</v>
      </c>
      <c r="K398" s="101">
        <f>'2014'!J97</f>
        <v>13102</v>
      </c>
      <c r="L398" s="103" t="str">
        <f>'2014'!K97</f>
        <v xml:space="preserve"> </v>
      </c>
    </row>
    <row r="399" spans="1:12" x14ac:dyDescent="0.25">
      <c r="A399" s="110">
        <v>2014</v>
      </c>
      <c r="B399" s="98" t="str">
        <f>'2014'!A98</f>
        <v>Europe</v>
      </c>
      <c r="C399" s="99" t="str">
        <f>'2014'!B98</f>
        <v>Allemagne</v>
      </c>
      <c r="D399" s="98" t="str">
        <f>'2014'!C98</f>
        <v>FRA</v>
      </c>
      <c r="E399" s="100" t="str">
        <f>'2014'!D98</f>
        <v>FRA</v>
      </c>
      <c r="F399" s="42" t="str">
        <f>'2014'!E98</f>
        <v>FRANKFURT</v>
      </c>
      <c r="G399" s="101">
        <f>'2014'!F98</f>
        <v>59566132</v>
      </c>
      <c r="H399" s="102">
        <f>'2014'!G98</f>
        <v>2.6</v>
      </c>
      <c r="I399" s="101">
        <f>'2014'!H98</f>
        <v>469026</v>
      </c>
      <c r="J399" s="102">
        <f>'2014'!I98</f>
        <v>-0.8</v>
      </c>
      <c r="K399" s="101">
        <f>'2014'!J98</f>
        <v>2131975</v>
      </c>
      <c r="L399" s="103">
        <f>'2014'!K98</f>
        <v>1.8</v>
      </c>
    </row>
    <row r="400" spans="1:12" ht="25.5" x14ac:dyDescent="0.25">
      <c r="A400" s="110">
        <v>2014</v>
      </c>
      <c r="B400" s="98" t="str">
        <f>'2014'!A99</f>
        <v>Amérique du Nord</v>
      </c>
      <c r="C400" s="99" t="str">
        <f>'2014'!B99</f>
        <v>États-Unis</v>
      </c>
      <c r="D400" s="98" t="str">
        <f>'2014'!C99</f>
        <v>FLL</v>
      </c>
      <c r="E400" s="100" t="str">
        <f>'2014'!D99</f>
        <v>FLL</v>
      </c>
      <c r="F400" s="42" t="str">
        <f>'2014'!E99</f>
        <v>FT. LAUDERDALE</v>
      </c>
      <c r="G400" s="101">
        <f>'2014'!F99</f>
        <v>24648306</v>
      </c>
      <c r="H400" s="102">
        <f>'2014'!G99</f>
        <v>4.5999999999999996</v>
      </c>
      <c r="I400" s="101">
        <f>'2014'!H99</f>
        <v>258344</v>
      </c>
      <c r="J400" s="102">
        <f>'2014'!I99</f>
        <v>1.1000000000000001</v>
      </c>
      <c r="K400" s="101">
        <f>'2014'!J99</f>
        <v>78144</v>
      </c>
      <c r="L400" s="103">
        <f>'2014'!K99</f>
        <v>2.4</v>
      </c>
    </row>
    <row r="401" spans="1:12" x14ac:dyDescent="0.25">
      <c r="A401" s="110">
        <v>2014</v>
      </c>
      <c r="B401" s="98" t="str">
        <f>'2014'!A100</f>
        <v>Asie</v>
      </c>
      <c r="C401" s="99" t="str">
        <f>'2014'!B100</f>
        <v>Japon</v>
      </c>
      <c r="D401" s="98" t="str">
        <f>'2014'!C100</f>
        <v>FUK</v>
      </c>
      <c r="E401" s="100" t="str">
        <f>'2014'!D100</f>
        <v>FUK</v>
      </c>
      <c r="F401" s="42" t="str">
        <f>'2014'!E100</f>
        <v>FUKUOKA</v>
      </c>
      <c r="G401" s="101">
        <f>'2014'!F100</f>
        <v>19395525</v>
      </c>
      <c r="H401" s="102">
        <f>'2014'!G100</f>
        <v>2.2999999999999998</v>
      </c>
      <c r="I401" s="101">
        <f>'2014'!H100</f>
        <v>171260</v>
      </c>
      <c r="J401" s="102">
        <f>'2014'!I100</f>
        <v>0.4</v>
      </c>
      <c r="K401" s="101">
        <f>'2014'!J100</f>
        <v>265808</v>
      </c>
      <c r="L401" s="103">
        <f>'2014'!K100</f>
        <v>4.7</v>
      </c>
    </row>
    <row r="402" spans="1:12" x14ac:dyDescent="0.25">
      <c r="A402" s="110">
        <v>2014</v>
      </c>
      <c r="B402" s="98" t="str">
        <f>'2014'!A101</f>
        <v>Europe</v>
      </c>
      <c r="C402" s="99" t="str">
        <f>'2014'!B101</f>
        <v>Suisse</v>
      </c>
      <c r="D402" s="98" t="str">
        <f>'2014'!C101</f>
        <v>GVA</v>
      </c>
      <c r="E402" s="100" t="str">
        <f>'2014'!D101</f>
        <v>GVA</v>
      </c>
      <c r="F402" s="42" t="str">
        <f>'2014'!E101</f>
        <v>GENEVA</v>
      </c>
      <c r="G402" s="101">
        <f>'2014'!F101</f>
        <v>15079355</v>
      </c>
      <c r="H402" s="102">
        <f>'2014'!G101</f>
        <v>5</v>
      </c>
      <c r="I402" s="101">
        <f>'2014'!H101</f>
        <v>143265</v>
      </c>
      <c r="J402" s="102">
        <f>'2014'!I101</f>
        <v>3.4</v>
      </c>
      <c r="K402" s="101">
        <f>'2014'!J101</f>
        <v>40305</v>
      </c>
      <c r="L402" s="103">
        <f>'2014'!K101</f>
        <v>11.1</v>
      </c>
    </row>
    <row r="403" spans="1:12" ht="25.5" x14ac:dyDescent="0.25">
      <c r="A403" s="110">
        <v>2014</v>
      </c>
      <c r="B403" s="98" t="str">
        <f>'2014'!A102</f>
        <v>Amérique du Sud</v>
      </c>
      <c r="C403" s="99" t="str">
        <f>'2014'!B102</f>
        <v>Brésil</v>
      </c>
      <c r="D403" s="98" t="str">
        <f>'2014'!C102</f>
        <v>GYN</v>
      </c>
      <c r="E403" s="100" t="str">
        <f>'2014'!D102</f>
        <v>GYN</v>
      </c>
      <c r="F403" s="42" t="str">
        <f>'2014'!E102</f>
        <v>GOIANIA</v>
      </c>
      <c r="G403" s="101">
        <f>'2014'!F102</f>
        <v>3363388</v>
      </c>
      <c r="H403" s="102">
        <f>'2014'!G102</f>
        <v>12.8</v>
      </c>
      <c r="I403" s="101">
        <f>'2014'!H102</f>
        <v>65681</v>
      </c>
      <c r="J403" s="102">
        <f>'2014'!I102</f>
        <v>6.2</v>
      </c>
      <c r="K403" s="101">
        <f>'2014'!J102</f>
        <v>3755</v>
      </c>
      <c r="L403" s="103" t="str">
        <f>'2014'!K102</f>
        <v xml:space="preserve"> </v>
      </c>
    </row>
    <row r="404" spans="1:12" x14ac:dyDescent="0.25">
      <c r="A404" s="110">
        <v>2014</v>
      </c>
      <c r="B404" s="98" t="str">
        <f>'2014'!A103</f>
        <v>Océanie</v>
      </c>
      <c r="C404" s="99" t="str">
        <f>'2014'!B103</f>
        <v>Australie</v>
      </c>
      <c r="D404" s="98" t="str">
        <f>'2014'!C103</f>
        <v>OOL</v>
      </c>
      <c r="E404" s="100" t="str">
        <f>'2014'!D103</f>
        <v>OOL</v>
      </c>
      <c r="F404" s="42" t="str">
        <f>'2014'!E103</f>
        <v>GOLD COAST</v>
      </c>
      <c r="G404" s="101">
        <f>'2014'!F103</f>
        <v>5821155</v>
      </c>
      <c r="H404" s="102">
        <f>'2014'!G103</f>
        <v>1.3</v>
      </c>
      <c r="I404" s="101">
        <f>'2014'!H103</f>
        <v>70868</v>
      </c>
      <c r="J404" s="102">
        <f>'2014'!I103</f>
        <v>5.0999999999999996</v>
      </c>
      <c r="K404" s="101" t="str">
        <f>'2014'!J103</f>
        <v xml:space="preserve"> </v>
      </c>
      <c r="L404" s="103" t="str">
        <f>'2014'!K103</f>
        <v xml:space="preserve"> </v>
      </c>
    </row>
    <row r="405" spans="1:12" x14ac:dyDescent="0.25">
      <c r="A405" s="110">
        <v>2014</v>
      </c>
      <c r="B405" s="98" t="str">
        <f>'2014'!A104</f>
        <v>Europe</v>
      </c>
      <c r="C405" s="99" t="str">
        <f>'2014'!B104</f>
        <v>Espagne</v>
      </c>
      <c r="D405" s="98" t="str">
        <f>'2014'!C104</f>
        <v>LPA</v>
      </c>
      <c r="E405" s="100" t="str">
        <f>'2014'!D104</f>
        <v>LPA</v>
      </c>
      <c r="F405" s="42" t="str">
        <f>'2014'!E104</f>
        <v>GRAN CANARIA</v>
      </c>
      <c r="G405" s="101">
        <f>'2014'!F104</f>
        <v>10311195</v>
      </c>
      <c r="H405" s="102">
        <f>'2014'!G104</f>
        <v>5.6</v>
      </c>
      <c r="I405" s="101">
        <f>'2014'!H104</f>
        <v>102211</v>
      </c>
      <c r="J405" s="102">
        <f>'2014'!I104</f>
        <v>7</v>
      </c>
      <c r="K405" s="101">
        <f>'2014'!J104</f>
        <v>21827</v>
      </c>
      <c r="L405" s="103">
        <f>'2014'!K104</f>
        <v>4.5999999999999996</v>
      </c>
    </row>
    <row r="406" spans="1:12" ht="25.5" x14ac:dyDescent="0.25">
      <c r="A406" s="110">
        <v>2014</v>
      </c>
      <c r="B406" s="98" t="str">
        <f>'2014'!A105</f>
        <v>Amérique du Nord</v>
      </c>
      <c r="C406" s="99" t="str">
        <f>'2014'!B105</f>
        <v>Mexique</v>
      </c>
      <c r="D406" s="98" t="str">
        <f>'2014'!C105</f>
        <v>GDL</v>
      </c>
      <c r="E406" s="100" t="str">
        <f>'2014'!D105</f>
        <v>GDL</v>
      </c>
      <c r="F406" s="42" t="str">
        <f>'2014'!E105</f>
        <v>GUADALAJARA</v>
      </c>
      <c r="G406" s="101">
        <f>'2014'!F105</f>
        <v>8731050</v>
      </c>
      <c r="H406" s="102">
        <f>'2014'!G105</f>
        <v>7.1</v>
      </c>
      <c r="I406" s="101">
        <f>'2014'!H105</f>
        <v>140034</v>
      </c>
      <c r="J406" s="102">
        <f>'2014'!I105</f>
        <v>5.8</v>
      </c>
      <c r="K406" s="101">
        <f>'2014'!J105</f>
        <v>142630</v>
      </c>
      <c r="L406" s="103">
        <f>'2014'!K105</f>
        <v>9.4</v>
      </c>
    </row>
    <row r="407" spans="1:12" x14ac:dyDescent="0.25">
      <c r="A407" s="110">
        <v>2014</v>
      </c>
      <c r="B407" s="98" t="str">
        <f>'2014'!A106</f>
        <v>Asie</v>
      </c>
      <c r="C407" s="99" t="str">
        <f>'2014'!B106</f>
        <v>Chine</v>
      </c>
      <c r="D407" s="98" t="str">
        <f>'2014'!C106</f>
        <v>CAN</v>
      </c>
      <c r="E407" s="100" t="str">
        <f>'2014'!D106</f>
        <v>CAN</v>
      </c>
      <c r="F407" s="42" t="str">
        <f>'2014'!E106</f>
        <v>GUANGZHOU BAIYUN</v>
      </c>
      <c r="G407" s="101">
        <f>'2014'!F106</f>
        <v>54780346</v>
      </c>
      <c r="H407" s="102">
        <f>'2014'!G106</f>
        <v>4.4000000000000004</v>
      </c>
      <c r="I407" s="101">
        <f>'2014'!H106</f>
        <v>412210</v>
      </c>
      <c r="J407" s="102">
        <f>'2014'!I106</f>
        <v>4.5</v>
      </c>
      <c r="K407" s="101">
        <f>'2014'!J106</f>
        <v>1454044</v>
      </c>
      <c r="L407" s="103">
        <f>'2014'!K106</f>
        <v>11</v>
      </c>
    </row>
    <row r="408" spans="1:12" ht="25.5" x14ac:dyDescent="0.25">
      <c r="A408" s="110">
        <v>2014</v>
      </c>
      <c r="B408" s="98" t="str">
        <f>'2014'!A107</f>
        <v>Amérique du Nord</v>
      </c>
      <c r="C408" s="99" t="str">
        <f>'2014'!B107</f>
        <v>Guatemala</v>
      </c>
      <c r="D408" s="98" t="str">
        <f>'2014'!C107</f>
        <v>GUA</v>
      </c>
      <c r="E408" s="100" t="str">
        <f>'2014'!D107</f>
        <v>GUA</v>
      </c>
      <c r="F408" s="42" t="str">
        <f>'2014'!E107</f>
        <v>GUATEMALA CITY</v>
      </c>
      <c r="G408" s="101">
        <f>'2014'!F107</f>
        <v>2107670</v>
      </c>
      <c r="H408" s="102" t="str">
        <f>'2014'!G107</f>
        <v xml:space="preserve"> </v>
      </c>
      <c r="I408" s="101">
        <f>'2014'!H107</f>
        <v>99583</v>
      </c>
      <c r="J408" s="102" t="str">
        <f>'2014'!I107</f>
        <v xml:space="preserve"> </v>
      </c>
      <c r="K408" s="101">
        <f>'2014'!J107</f>
        <v>25376</v>
      </c>
      <c r="L408" s="103" t="str">
        <f>'2014'!K107</f>
        <v xml:space="preserve"> </v>
      </c>
    </row>
    <row r="409" spans="1:12" ht="25.5" x14ac:dyDescent="0.25">
      <c r="A409" s="110">
        <v>2014</v>
      </c>
      <c r="B409" s="98" t="str">
        <f>'2014'!A108</f>
        <v>Amérique du Sud</v>
      </c>
      <c r="C409" s="99" t="str">
        <f>'2014'!B108</f>
        <v>Equateur</v>
      </c>
      <c r="D409" s="98" t="str">
        <f>'2014'!C108</f>
        <v>GYE</v>
      </c>
      <c r="E409" s="100" t="str">
        <f>'2014'!D108</f>
        <v>GYE</v>
      </c>
      <c r="F409" s="42" t="str">
        <f>'2014'!E108</f>
        <v>GUAYAQUIL</v>
      </c>
      <c r="G409" s="101">
        <f>'2014'!F108</f>
        <v>3974705</v>
      </c>
      <c r="H409" s="102">
        <f>'2014'!G108</f>
        <v>2.4</v>
      </c>
      <c r="I409" s="101">
        <f>'2014'!H108</f>
        <v>81644</v>
      </c>
      <c r="J409" s="102">
        <f>'2014'!I108</f>
        <v>-2.6</v>
      </c>
      <c r="K409" s="101">
        <f>'2014'!J108</f>
        <v>38113</v>
      </c>
      <c r="L409" s="103">
        <f>'2014'!K108</f>
        <v>-20</v>
      </c>
    </row>
    <row r="410" spans="1:12" x14ac:dyDescent="0.25">
      <c r="A410" s="110">
        <v>2014</v>
      </c>
      <c r="B410" s="98" t="str">
        <f>'2014'!A109</f>
        <v>Asie</v>
      </c>
      <c r="C410" s="99" t="str">
        <f>'2014'!B109</f>
        <v>Chine</v>
      </c>
      <c r="D410" s="98" t="str">
        <f>'2014'!C109</f>
        <v>KWE</v>
      </c>
      <c r="E410" s="100" t="str">
        <f>'2014'!D109</f>
        <v>KWE</v>
      </c>
      <c r="F410" s="42" t="str">
        <f>'2014'!E109</f>
        <v>GUIYANG LONGDONGBAO</v>
      </c>
      <c r="G410" s="101">
        <f>'2014'!F109</f>
        <v>12525537</v>
      </c>
      <c r="H410" s="102">
        <f>'2014'!G109</f>
        <v>19.600000000000001</v>
      </c>
      <c r="I410" s="101">
        <f>'2014'!H109</f>
        <v>113424</v>
      </c>
      <c r="J410" s="102">
        <f>'2014'!I109</f>
        <v>21.1</v>
      </c>
      <c r="K410" s="101">
        <f>'2014'!J109</f>
        <v>82063</v>
      </c>
      <c r="L410" s="103">
        <f>'2014'!K109</f>
        <v>6</v>
      </c>
    </row>
    <row r="411" spans="1:12" x14ac:dyDescent="0.25">
      <c r="A411" s="110">
        <v>2014</v>
      </c>
      <c r="B411" s="98" t="str">
        <f>'2014'!A110</f>
        <v>Asie</v>
      </c>
      <c r="C411" s="99" t="str">
        <f>'2014'!B110</f>
        <v>Chine</v>
      </c>
      <c r="D411" s="98" t="str">
        <f>'2014'!C110</f>
        <v>HAK</v>
      </c>
      <c r="E411" s="100" t="str">
        <f>'2014'!D110</f>
        <v>HAK</v>
      </c>
      <c r="F411" s="42" t="str">
        <f>'2014'!E110</f>
        <v>HAIKOU MEILAN</v>
      </c>
      <c r="G411" s="101">
        <f>'2014'!F110</f>
        <v>13853859</v>
      </c>
      <c r="H411" s="102">
        <f>'2014'!G110</f>
        <v>16.100000000000001</v>
      </c>
      <c r="I411" s="101">
        <f>'2014'!H110</f>
        <v>105861</v>
      </c>
      <c r="J411" s="102">
        <f>'2014'!I110</f>
        <v>12.1</v>
      </c>
      <c r="K411" s="101">
        <f>'2014'!J110</f>
        <v>121131</v>
      </c>
      <c r="L411" s="103">
        <f>'2014'!K110</f>
        <v>8.3000000000000007</v>
      </c>
    </row>
    <row r="412" spans="1:12" x14ac:dyDescent="0.25">
      <c r="A412" s="110">
        <v>2014</v>
      </c>
      <c r="B412" s="98" t="str">
        <f>'2014'!A111</f>
        <v>Europe</v>
      </c>
      <c r="C412" s="99" t="str">
        <f>'2014'!B111</f>
        <v>Allemagne</v>
      </c>
      <c r="D412" s="98" t="str">
        <f>'2014'!C111</f>
        <v>HAM</v>
      </c>
      <c r="E412" s="100" t="str">
        <f>'2014'!D111</f>
        <v>HAM</v>
      </c>
      <c r="F412" s="42" t="str">
        <f>'2014'!E111</f>
        <v>HAMBURG</v>
      </c>
      <c r="G412" s="101">
        <f>'2014'!F111</f>
        <v>14760267</v>
      </c>
      <c r="H412" s="102">
        <f>'2014'!G111</f>
        <v>9.3000000000000007</v>
      </c>
      <c r="I412" s="101">
        <f>'2014'!H111</f>
        <v>153876</v>
      </c>
      <c r="J412" s="102">
        <f>'2014'!I111</f>
        <v>7</v>
      </c>
      <c r="K412" s="101">
        <f>'2014'!J111</f>
        <v>29120</v>
      </c>
      <c r="L412" s="103">
        <f>'2014'!K111</f>
        <v>3</v>
      </c>
    </row>
    <row r="413" spans="1:12" x14ac:dyDescent="0.25">
      <c r="A413" s="110">
        <v>2014</v>
      </c>
      <c r="B413" s="98" t="str">
        <f>'2014'!A112</f>
        <v>Afrique</v>
      </c>
      <c r="C413" s="99" t="str">
        <f>'2014'!B112</f>
        <v>Tunisie</v>
      </c>
      <c r="D413" s="98" t="str">
        <f>'2014'!C112</f>
        <v>NBE</v>
      </c>
      <c r="E413" s="100" t="str">
        <f>'2014'!D112</f>
        <v>NBE</v>
      </c>
      <c r="F413" s="42" t="str">
        <f>'2014'!E112</f>
        <v>HAMMAMET</v>
      </c>
      <c r="G413" s="101">
        <f>'2014'!F112</f>
        <v>2225714</v>
      </c>
      <c r="H413" s="102">
        <f>'2014'!G112</f>
        <v>-2.5</v>
      </c>
      <c r="I413" s="101">
        <f>'2014'!H112</f>
        <v>14908</v>
      </c>
      <c r="J413" s="102">
        <f>'2014'!I112</f>
        <v>-19.600000000000001</v>
      </c>
      <c r="K413" s="101" t="str">
        <f>'2014'!J112</f>
        <v xml:space="preserve"> </v>
      </c>
      <c r="L413" s="103" t="str">
        <f>'2014'!K112</f>
        <v xml:space="preserve"> </v>
      </c>
    </row>
    <row r="414" spans="1:12" x14ac:dyDescent="0.25">
      <c r="A414" s="110">
        <v>2014</v>
      </c>
      <c r="B414" s="98" t="str">
        <f>'2014'!A113</f>
        <v>Asie</v>
      </c>
      <c r="C414" s="99" t="str">
        <f>'2014'!B113</f>
        <v>Chine</v>
      </c>
      <c r="D414" s="98" t="str">
        <f>'2014'!C113</f>
        <v>HGH</v>
      </c>
      <c r="E414" s="100" t="str">
        <f>'2014'!D113</f>
        <v>HGH</v>
      </c>
      <c r="F414" s="42" t="str">
        <f>'2014'!E113</f>
        <v>HANGZHOU XIAOSHAN</v>
      </c>
      <c r="G414" s="101">
        <f>'2014'!F113</f>
        <v>25525862</v>
      </c>
      <c r="H414" s="102">
        <f>'2014'!G113</f>
        <v>15.4</v>
      </c>
      <c r="I414" s="101">
        <f>'2014'!H113</f>
        <v>213268</v>
      </c>
      <c r="J414" s="102">
        <f>'2014'!I113</f>
        <v>11.9</v>
      </c>
      <c r="K414" s="101">
        <f>'2014'!J113</f>
        <v>398558</v>
      </c>
      <c r="L414" s="103">
        <f>'2014'!K113</f>
        <v>8.3000000000000007</v>
      </c>
    </row>
    <row r="415" spans="1:12" x14ac:dyDescent="0.25">
      <c r="A415" s="110">
        <v>2014</v>
      </c>
      <c r="B415" s="98" t="str">
        <f>'2014'!A114</f>
        <v>Asie</v>
      </c>
      <c r="C415" s="99" t="str">
        <f>'2014'!B114</f>
        <v>Chine</v>
      </c>
      <c r="D415" s="98" t="str">
        <f>'2014'!C114</f>
        <v>HRB</v>
      </c>
      <c r="E415" s="100" t="str">
        <f>'2014'!D114</f>
        <v>HRB</v>
      </c>
      <c r="F415" s="42" t="str">
        <f>'2014'!E114</f>
        <v>HARBIN TAIPING</v>
      </c>
      <c r="G415" s="101">
        <f>'2014'!F114</f>
        <v>12239026</v>
      </c>
      <c r="H415" s="102">
        <f>'2014'!G114</f>
        <v>19.3</v>
      </c>
      <c r="I415" s="101">
        <f>'2014'!H114</f>
        <v>97746</v>
      </c>
      <c r="J415" s="102">
        <f>'2014'!I114</f>
        <v>15.6</v>
      </c>
      <c r="K415" s="101">
        <f>'2014'!J114</f>
        <v>106560</v>
      </c>
      <c r="L415" s="103">
        <f>'2014'!K114</f>
        <v>15.4</v>
      </c>
    </row>
    <row r="416" spans="1:12" ht="25.5" x14ac:dyDescent="0.25">
      <c r="A416" s="110">
        <v>2014</v>
      </c>
      <c r="B416" s="98" t="str">
        <f>'2014'!A115</f>
        <v>Amérique du Nord</v>
      </c>
      <c r="C416" s="99" t="str">
        <f>'2014'!B115</f>
        <v>Cuba</v>
      </c>
      <c r="D416" s="98" t="str">
        <f>'2014'!C115</f>
        <v>HAV</v>
      </c>
      <c r="E416" s="100" t="str">
        <f>'2014'!D115</f>
        <v>HAV</v>
      </c>
      <c r="F416" s="42" t="str">
        <f>'2014'!E115</f>
        <v>HAVANA</v>
      </c>
      <c r="G416" s="101">
        <f>'2014'!F115</f>
        <v>4100000</v>
      </c>
      <c r="H416" s="102" t="str">
        <f>'2014'!G115</f>
        <v xml:space="preserve"> </v>
      </c>
      <c r="I416" s="101">
        <f>'2014'!H115</f>
        <v>35000</v>
      </c>
      <c r="J416" s="102" t="str">
        <f>'2014'!I115</f>
        <v xml:space="preserve"> </v>
      </c>
      <c r="K416" s="101">
        <f>'2014'!J115</f>
        <v>15000</v>
      </c>
      <c r="L416" s="103" t="str">
        <f>'2014'!K115</f>
        <v xml:space="preserve"> </v>
      </c>
    </row>
    <row r="417" spans="1:12" x14ac:dyDescent="0.25">
      <c r="A417" s="110">
        <v>2014</v>
      </c>
      <c r="B417" s="98" t="str">
        <f>'2014'!A116</f>
        <v>Europe</v>
      </c>
      <c r="C417" s="99" t="str">
        <f>'2014'!B116</f>
        <v>Finlande</v>
      </c>
      <c r="D417" s="98" t="str">
        <f>'2014'!C116</f>
        <v>HEL</v>
      </c>
      <c r="E417" s="100" t="str">
        <f>'2014'!D116</f>
        <v>EFHK</v>
      </c>
      <c r="F417" s="42" t="str">
        <f>'2014'!E116</f>
        <v>HELSINKI/VANTAA</v>
      </c>
      <c r="G417" s="101">
        <f>'2014'!F116</f>
        <v>15943075</v>
      </c>
      <c r="H417" s="102">
        <f>'2014'!G116</f>
        <v>4.4000000000000004</v>
      </c>
      <c r="I417" s="101">
        <f>'2014'!H116</f>
        <v>163161</v>
      </c>
      <c r="J417" s="102">
        <f>'2014'!I116</f>
        <v>-0.4</v>
      </c>
      <c r="K417" s="101">
        <f>'2014'!J116</f>
        <v>189248</v>
      </c>
      <c r="L417" s="103">
        <f>'2014'!K116</f>
        <v>-0.4</v>
      </c>
    </row>
    <row r="418" spans="1:12" x14ac:dyDescent="0.25">
      <c r="A418" s="110">
        <v>2014</v>
      </c>
      <c r="B418" s="98" t="str">
        <f>'2014'!A117</f>
        <v>Asie</v>
      </c>
      <c r="C418" s="99" t="str">
        <f>'2014'!B117</f>
        <v>Vietnam</v>
      </c>
      <c r="D418" s="98" t="str">
        <f>'2014'!C117</f>
        <v>SGN</v>
      </c>
      <c r="E418" s="100" t="str">
        <f>'2014'!D117</f>
        <v>SGN</v>
      </c>
      <c r="F418" s="42" t="str">
        <f>'2014'!E117</f>
        <v>HO CHI MINH TAN SON NHAT</v>
      </c>
      <c r="G418" s="101">
        <f>'2014'!F117</f>
        <v>22140348</v>
      </c>
      <c r="H418" s="102">
        <f>'2014'!G117</f>
        <v>10.5</v>
      </c>
      <c r="I418" s="101">
        <f>'2014'!H117</f>
        <v>154378</v>
      </c>
      <c r="J418" s="102">
        <f>'2014'!I117</f>
        <v>10.199999999999999</v>
      </c>
      <c r="K418" s="101">
        <f>'2014'!J117</f>
        <v>408006</v>
      </c>
      <c r="L418" s="103">
        <f>'2014'!K117</f>
        <v>8.6</v>
      </c>
    </row>
    <row r="419" spans="1:12" x14ac:dyDescent="0.25">
      <c r="A419" s="110">
        <v>2014</v>
      </c>
      <c r="B419" s="98" t="str">
        <f>'2014'!A118</f>
        <v>Océanie</v>
      </c>
      <c r="C419" s="99" t="str">
        <f>'2014'!B118</f>
        <v>Australie</v>
      </c>
      <c r="D419" s="98" t="str">
        <f>'2014'!C118</f>
        <v>HBA</v>
      </c>
      <c r="E419" s="100" t="str">
        <f>'2014'!D118</f>
        <v>HBA</v>
      </c>
      <c r="F419" s="42" t="str">
        <f>'2014'!E118</f>
        <v>HOBART</v>
      </c>
      <c r="G419" s="101">
        <f>'2014'!F118</f>
        <v>2117315</v>
      </c>
      <c r="H419" s="102">
        <f>'2014'!G118</f>
        <v>2.5</v>
      </c>
      <c r="I419" s="101">
        <f>'2014'!H118</f>
        <v>19271</v>
      </c>
      <c r="J419" s="102">
        <f>'2014'!I118</f>
        <v>-0.8</v>
      </c>
      <c r="K419" s="101" t="str">
        <f>'2014'!J118</f>
        <v xml:space="preserve"> </v>
      </c>
      <c r="L419" s="103" t="str">
        <f>'2014'!K118</f>
        <v xml:space="preserve"> </v>
      </c>
    </row>
    <row r="420" spans="1:12" x14ac:dyDescent="0.25">
      <c r="A420" s="110">
        <v>2014</v>
      </c>
      <c r="B420" s="98" t="str">
        <f>'2014'!A119</f>
        <v>Asie</v>
      </c>
      <c r="C420" s="99" t="str">
        <f>'2014'!B119</f>
        <v>Hong Kong</v>
      </c>
      <c r="D420" s="98" t="str">
        <f>'2014'!C119</f>
        <v>HKG</v>
      </c>
      <c r="E420" s="100" t="str">
        <f>'2014'!D119</f>
        <v>HKG</v>
      </c>
      <c r="F420" s="42" t="str">
        <f>'2014'!E119</f>
        <v>HONG KONG</v>
      </c>
      <c r="G420" s="101">
        <f>'2014'!F119</f>
        <v>63367000</v>
      </c>
      <c r="H420" s="102">
        <f>'2014'!G119</f>
        <v>5.8</v>
      </c>
      <c r="I420" s="101">
        <f>'2014'!H119</f>
        <v>390955</v>
      </c>
      <c r="J420" s="102">
        <f>'2014'!I119</f>
        <v>5.0999999999999996</v>
      </c>
      <c r="K420" s="101">
        <f>'2014'!J119</f>
        <v>4376000</v>
      </c>
      <c r="L420" s="103">
        <f>'2014'!K119</f>
        <v>6.2</v>
      </c>
    </row>
    <row r="421" spans="1:12" ht="25.5" x14ac:dyDescent="0.25">
      <c r="A421" s="110">
        <v>2014</v>
      </c>
      <c r="B421" s="98" t="str">
        <f>'2014'!A120</f>
        <v>Amérique du Nord</v>
      </c>
      <c r="C421" s="99" t="str">
        <f>'2014'!B120</f>
        <v>États-Unis</v>
      </c>
      <c r="D421" s="98" t="str">
        <f>'2014'!C120</f>
        <v>HNL</v>
      </c>
      <c r="E421" s="100" t="str">
        <f>'2014'!D120</f>
        <v>HNL</v>
      </c>
      <c r="F421" s="42" t="str">
        <f>'2014'!E120</f>
        <v>HONOLULU</v>
      </c>
      <c r="G421" s="101">
        <f>'2014'!F120</f>
        <v>19776751</v>
      </c>
      <c r="H421" s="102" t="str">
        <f>'2014'!G120</f>
        <v xml:space="preserve"> </v>
      </c>
      <c r="I421" s="101">
        <f>'2014'!H120</f>
        <v>280545</v>
      </c>
      <c r="J421" s="102" t="str">
        <f>'2014'!I120</f>
        <v xml:space="preserve"> </v>
      </c>
      <c r="K421" s="101">
        <f>'2014'!J120</f>
        <v>412807</v>
      </c>
      <c r="L421" s="103" t="str">
        <f>'2014'!K120</f>
        <v xml:space="preserve"> </v>
      </c>
    </row>
    <row r="422" spans="1:12" ht="25.5" x14ac:dyDescent="0.25">
      <c r="A422" s="110">
        <v>2014</v>
      </c>
      <c r="B422" s="98" t="str">
        <f>'2014'!A121</f>
        <v>Amérique du Nord</v>
      </c>
      <c r="C422" s="99" t="str">
        <f>'2014'!B121</f>
        <v>États-Unis</v>
      </c>
      <c r="D422" s="98" t="str">
        <f>'2014'!C121</f>
        <v>HOU</v>
      </c>
      <c r="E422" s="100" t="str">
        <f>'2014'!D121</f>
        <v>IAH</v>
      </c>
      <c r="F422" s="42" t="str">
        <f>'2014'!E121</f>
        <v xml:space="preserve">HOUSTON GEORGE BUSH </v>
      </c>
      <c r="G422" s="101">
        <f>'2014'!F121</f>
        <v>41239700</v>
      </c>
      <c r="H422" s="102">
        <f>'2014'!G121</f>
        <v>3.6</v>
      </c>
      <c r="I422" s="101">
        <f>'2014'!H121</f>
        <v>511870</v>
      </c>
      <c r="J422" s="102">
        <f>'2014'!I121</f>
        <v>0.5</v>
      </c>
      <c r="K422" s="101">
        <f>'2014'!J121</f>
        <v>461013</v>
      </c>
      <c r="L422" s="103">
        <f>'2014'!K121</f>
        <v>8</v>
      </c>
    </row>
    <row r="423" spans="1:12" ht="25.5" x14ac:dyDescent="0.25">
      <c r="A423" s="110">
        <v>2014</v>
      </c>
      <c r="B423" s="98" t="str">
        <f>'2014'!A122</f>
        <v>Amérique du Nord</v>
      </c>
      <c r="C423" s="99" t="str">
        <f>'2014'!B122</f>
        <v>États-Unis</v>
      </c>
      <c r="D423" s="98" t="str">
        <f>'2014'!C122</f>
        <v>HOU</v>
      </c>
      <c r="E423" s="100" t="str">
        <f>'2014'!D122</f>
        <v>KHOU</v>
      </c>
      <c r="F423" s="42" t="str">
        <f>'2014'!E122</f>
        <v>HOUSTON WILLIAM P. HOBBY</v>
      </c>
      <c r="G423" s="101">
        <f>'2014'!F122</f>
        <v>11945825</v>
      </c>
      <c r="H423" s="102">
        <f>'2014'!G122</f>
        <v>7.5</v>
      </c>
      <c r="I423" s="101">
        <f>'2014'!H122</f>
        <v>222028</v>
      </c>
      <c r="J423" s="102">
        <f>'2014'!I122</f>
        <v>-1.9</v>
      </c>
      <c r="K423" s="101">
        <f>'2014'!J122</f>
        <v>12704</v>
      </c>
      <c r="L423" s="103">
        <f>'2014'!K122</f>
        <v>-1.6</v>
      </c>
    </row>
    <row r="424" spans="1:12" x14ac:dyDescent="0.25">
      <c r="A424" s="110">
        <v>2014</v>
      </c>
      <c r="B424" s="98" t="str">
        <f>'2014'!A123</f>
        <v>Afrique</v>
      </c>
      <c r="C424" s="99" t="str">
        <f>'2014'!B123</f>
        <v>Egypte</v>
      </c>
      <c r="D424" s="98" t="str">
        <f>'2014'!C123</f>
        <v>HRG</v>
      </c>
      <c r="E424" s="100" t="str">
        <f>'2014'!D123</f>
        <v>HRG</v>
      </c>
      <c r="F424" s="42" t="str">
        <f>'2014'!E123</f>
        <v>HURGHADA</v>
      </c>
      <c r="G424" s="101">
        <f>'2014'!F123</f>
        <v>7222540</v>
      </c>
      <c r="H424" s="102">
        <f>'2014'!G123</f>
        <v>24.9</v>
      </c>
      <c r="I424" s="101">
        <f>'2014'!H123</f>
        <v>46333</v>
      </c>
      <c r="J424" s="102">
        <f>'2014'!I123</f>
        <v>17.5</v>
      </c>
      <c r="K424" s="101" t="str">
        <f>'2014'!J123</f>
        <v xml:space="preserve"> </v>
      </c>
      <c r="L424" s="103" t="str">
        <f>'2014'!K123</f>
        <v xml:space="preserve"> </v>
      </c>
    </row>
    <row r="425" spans="1:12" x14ac:dyDescent="0.25">
      <c r="A425" s="110">
        <v>2014</v>
      </c>
      <c r="B425" s="98" t="str">
        <f>'2014'!A124</f>
        <v>Asie</v>
      </c>
      <c r="C425" s="99" t="str">
        <f>'2014'!B124</f>
        <v>Indonésie</v>
      </c>
      <c r="D425" s="98" t="str">
        <f>'2014'!C124</f>
        <v>BDO</v>
      </c>
      <c r="E425" s="100" t="str">
        <f>'2014'!D124</f>
        <v>BDO</v>
      </c>
      <c r="F425" s="42" t="str">
        <f>'2014'!E124</f>
        <v>HUSEIN SASTRANEGARA</v>
      </c>
      <c r="G425" s="101">
        <f>'2014'!F124</f>
        <v>2911549</v>
      </c>
      <c r="H425" s="102">
        <f>'2014'!G124</f>
        <v>18.2</v>
      </c>
      <c r="I425" s="101">
        <f>'2014'!H124</f>
        <v>22260</v>
      </c>
      <c r="J425" s="102">
        <f>'2014'!I124</f>
        <v>12.9</v>
      </c>
      <c r="K425" s="101">
        <f>'2014'!J124</f>
        <v>5816</v>
      </c>
      <c r="L425" s="103" t="str">
        <f>'2014'!K124</f>
        <v xml:space="preserve"> </v>
      </c>
    </row>
    <row r="426" spans="1:12" x14ac:dyDescent="0.25">
      <c r="A426" s="110">
        <v>2014</v>
      </c>
      <c r="B426" s="98" t="str">
        <f>'2014'!A125</f>
        <v>Asie</v>
      </c>
      <c r="C426" s="99" t="str">
        <f>'2014'!B125</f>
        <v>Iran</v>
      </c>
      <c r="D426" s="98" t="str">
        <f>'2014'!C125</f>
        <v>IFN</v>
      </c>
      <c r="E426" s="100" t="str">
        <f>'2014'!D125</f>
        <v>IFN</v>
      </c>
      <c r="F426" s="42" t="str">
        <f>'2014'!E125</f>
        <v>ISFAHAN</v>
      </c>
      <c r="G426" s="101">
        <f>'2014'!F125</f>
        <v>2214539</v>
      </c>
      <c r="H426" s="102">
        <f>'2014'!G125</f>
        <v>12</v>
      </c>
      <c r="I426" s="101">
        <f>'2014'!H125</f>
        <v>18313</v>
      </c>
      <c r="J426" s="102">
        <f>'2014'!I125</f>
        <v>9.6</v>
      </c>
      <c r="K426" s="101">
        <f>'2014'!J125</f>
        <v>22751</v>
      </c>
      <c r="L426" s="103">
        <f>'2014'!K125</f>
        <v>19.899999999999999</v>
      </c>
    </row>
    <row r="427" spans="1:12" x14ac:dyDescent="0.25">
      <c r="A427" s="110">
        <v>2014</v>
      </c>
      <c r="B427" s="98" t="str">
        <f>'2014'!A126</f>
        <v>Europe</v>
      </c>
      <c r="C427" s="99" t="str">
        <f>'2014'!B126</f>
        <v>Turquie</v>
      </c>
      <c r="D427" s="98" t="str">
        <f>'2014'!C126</f>
        <v>IST</v>
      </c>
      <c r="E427" s="100" t="str">
        <f>'2014'!D126</f>
        <v>KIST</v>
      </c>
      <c r="F427" s="42" t="str">
        <f>'2014'!E126</f>
        <v>ISTANBUL ATATURK</v>
      </c>
      <c r="G427" s="101">
        <f>'2014'!F126</f>
        <v>56715541</v>
      </c>
      <c r="H427" s="102">
        <f>'2014'!G126</f>
        <v>10.5</v>
      </c>
      <c r="I427" s="101">
        <f>'2014'!H126</f>
        <v>439532</v>
      </c>
      <c r="J427" s="102">
        <f>'2014'!I126</f>
        <v>8.1999999999999993</v>
      </c>
      <c r="K427" s="101">
        <f>'2014'!J126</f>
        <v>754379</v>
      </c>
      <c r="L427" s="103">
        <f>'2014'!K126</f>
        <v>16</v>
      </c>
    </row>
    <row r="428" spans="1:12" x14ac:dyDescent="0.25">
      <c r="A428" s="110">
        <v>2014</v>
      </c>
      <c r="B428" s="98" t="str">
        <f>'2014'!A127</f>
        <v>Europe</v>
      </c>
      <c r="C428" s="99" t="str">
        <f>'2014'!B127</f>
        <v>Turquie</v>
      </c>
      <c r="D428" s="98" t="str">
        <f>'2014'!C127</f>
        <v>IST</v>
      </c>
      <c r="E428" s="100" t="str">
        <f>'2014'!D127</f>
        <v>SAW</v>
      </c>
      <c r="F428" s="42" t="str">
        <f>'2014'!E127</f>
        <v>ISTANBUL SABIHA GOKCEN</v>
      </c>
      <c r="G428" s="101">
        <f>'2014'!F127</f>
        <v>23510637</v>
      </c>
      <c r="H428" s="102">
        <f>'2014'!G127</f>
        <v>26.3</v>
      </c>
      <c r="I428" s="101">
        <f>'2014'!H127</f>
        <v>186152</v>
      </c>
      <c r="J428" s="102">
        <f>'2014'!I127</f>
        <v>23.6</v>
      </c>
      <c r="K428" s="101">
        <f>'2014'!J127</f>
        <v>39533</v>
      </c>
      <c r="L428" s="103">
        <f>'2014'!K127</f>
        <v>20.2</v>
      </c>
    </row>
    <row r="429" spans="1:12" x14ac:dyDescent="0.25">
      <c r="A429" s="110">
        <v>2014</v>
      </c>
      <c r="B429" s="98" t="str">
        <f>'2014'!A128</f>
        <v>Europe</v>
      </c>
      <c r="C429" s="99" t="str">
        <f>'2014'!B128</f>
        <v>Turquie</v>
      </c>
      <c r="D429" s="98" t="str">
        <f>'2014'!C128</f>
        <v>IZM</v>
      </c>
      <c r="E429" s="100" t="str">
        <f>'2014'!D128</f>
        <v>ADB</v>
      </c>
      <c r="F429" s="42" t="str">
        <f>'2014'!E128</f>
        <v>IZMIR ADNAN MENDERES</v>
      </c>
      <c r="G429" s="101">
        <f>'2014'!F128</f>
        <v>11000775</v>
      </c>
      <c r="H429" s="102">
        <f>'2014'!G128</f>
        <v>7.2</v>
      </c>
      <c r="I429" s="101">
        <f>'2014'!H128</f>
        <v>81756</v>
      </c>
      <c r="J429" s="102">
        <f>'2014'!I128</f>
        <v>6.4</v>
      </c>
      <c r="K429" s="101">
        <f>'2014'!J128</f>
        <v>23773</v>
      </c>
      <c r="L429" s="103">
        <f>'2014'!K128</f>
        <v>8.8000000000000007</v>
      </c>
    </row>
    <row r="430" spans="1:12" x14ac:dyDescent="0.25">
      <c r="A430" s="110">
        <v>2014</v>
      </c>
      <c r="B430" s="98" t="str">
        <f>'2014'!A129</f>
        <v>Asie</v>
      </c>
      <c r="C430" s="99" t="str">
        <f>'2014'!B129</f>
        <v>Indonésie</v>
      </c>
      <c r="D430" s="98" t="str">
        <f>'2014'!C129</f>
        <v>JKT</v>
      </c>
      <c r="E430" s="100" t="str">
        <f>'2014'!D129</f>
        <v>HLP</v>
      </c>
      <c r="F430" s="42" t="str">
        <f>'2014'!E129</f>
        <v>JAKARTA HALIM PERDANAKUSUMA</v>
      </c>
      <c r="G430" s="101">
        <f>'2014'!F129</f>
        <v>1517175</v>
      </c>
      <c r="H430" s="102" t="str">
        <f>'2014'!G129</f>
        <v xml:space="preserve"> </v>
      </c>
      <c r="I430" s="101">
        <f>'2014'!H129</f>
        <v>26344</v>
      </c>
      <c r="J430" s="102" t="str">
        <f>'2014'!I129</f>
        <v xml:space="preserve"> </v>
      </c>
      <c r="K430" s="101" t="str">
        <f>'2014'!J129</f>
        <v xml:space="preserve"> </v>
      </c>
      <c r="L430" s="103" t="str">
        <f>'2014'!K129</f>
        <v xml:space="preserve"> </v>
      </c>
    </row>
    <row r="431" spans="1:12" x14ac:dyDescent="0.25">
      <c r="A431" s="110">
        <v>2014</v>
      </c>
      <c r="B431" s="98" t="str">
        <f>'2014'!A130</f>
        <v>Asie</v>
      </c>
      <c r="C431" s="99" t="str">
        <f>'2014'!B130</f>
        <v>Indonésie</v>
      </c>
      <c r="D431" s="98" t="str">
        <f>'2014'!C130</f>
        <v>JKT</v>
      </c>
      <c r="E431" s="100" t="str">
        <f>'2014'!D130</f>
        <v>CGK</v>
      </c>
      <c r="F431" s="42" t="str">
        <f>'2014'!E130</f>
        <v>JAKARTA SOEKARNO HATTA</v>
      </c>
      <c r="G431" s="101">
        <f>'2014'!F130</f>
        <v>57005406</v>
      </c>
      <c r="H431" s="102">
        <f>'2014'!G130</f>
        <v>-5.2</v>
      </c>
      <c r="I431" s="101">
        <f>'2014'!H130</f>
        <v>382287</v>
      </c>
      <c r="J431" s="102">
        <f>'2014'!I130</f>
        <v>-4.2</v>
      </c>
      <c r="K431" s="101">
        <f>'2014'!J130</f>
        <v>602284</v>
      </c>
      <c r="L431" s="103">
        <f>'2014'!K130</f>
        <v>-7.5</v>
      </c>
    </row>
    <row r="432" spans="1:12" x14ac:dyDescent="0.25">
      <c r="A432" s="110">
        <v>2014</v>
      </c>
      <c r="B432" s="98" t="str">
        <f>'2014'!A131</f>
        <v>Asie</v>
      </c>
      <c r="C432" s="99" t="str">
        <f>'2014'!B131</f>
        <v>Indonésie</v>
      </c>
      <c r="D432" s="98" t="str">
        <f>'2014'!C131</f>
        <v>DJB</v>
      </c>
      <c r="E432" s="100" t="str">
        <f>'2014'!D131</f>
        <v>DJB</v>
      </c>
      <c r="F432" s="42" t="str">
        <f>'2014'!E131</f>
        <v>JAMBI SULTAN THAHA</v>
      </c>
      <c r="G432" s="101">
        <f>'2014'!F131</f>
        <v>1291630</v>
      </c>
      <c r="H432" s="102">
        <f>'2014'!G131</f>
        <v>0.9</v>
      </c>
      <c r="I432" s="101">
        <f>'2014'!H131</f>
        <v>9460</v>
      </c>
      <c r="J432" s="102">
        <f>'2014'!I131</f>
        <v>23.8</v>
      </c>
      <c r="K432" s="101">
        <f>'2014'!J131</f>
        <v>7050</v>
      </c>
      <c r="L432" s="103">
        <f>'2014'!K131</f>
        <v>8.3000000000000007</v>
      </c>
    </row>
    <row r="433" spans="1:12" x14ac:dyDescent="0.25">
      <c r="A433" s="110">
        <v>2014</v>
      </c>
      <c r="B433" s="98" t="str">
        <f>'2014'!A132</f>
        <v>Asie</v>
      </c>
      <c r="C433" s="99" t="str">
        <f>'2014'!B132</f>
        <v>Indonésie</v>
      </c>
      <c r="D433" s="98" t="str">
        <f>'2014'!C132</f>
        <v>DJJ</v>
      </c>
      <c r="E433" s="100" t="str">
        <f>'2014'!D132</f>
        <v>DJJ</v>
      </c>
      <c r="F433" s="42" t="str">
        <f>'2014'!E132</f>
        <v>JAYAPURA-SENTANI</v>
      </c>
      <c r="G433" s="101">
        <f>'2014'!F132</f>
        <v>1606360</v>
      </c>
      <c r="H433" s="102" t="str">
        <f>'2014'!G132</f>
        <v xml:space="preserve"> </v>
      </c>
      <c r="I433" s="101">
        <f>'2014'!H132</f>
        <v>54791</v>
      </c>
      <c r="J433" s="102" t="str">
        <f>'2014'!I132</f>
        <v xml:space="preserve"> </v>
      </c>
      <c r="K433" s="101">
        <f>'2014'!J132</f>
        <v>91765</v>
      </c>
      <c r="L433" s="103" t="str">
        <f>'2014'!K132</f>
        <v xml:space="preserve"> </v>
      </c>
    </row>
    <row r="434" spans="1:12" ht="25.5" x14ac:dyDescent="0.25">
      <c r="A434" s="110">
        <v>2014</v>
      </c>
      <c r="B434" s="98" t="str">
        <f>'2014'!A133</f>
        <v>Asie</v>
      </c>
      <c r="C434" s="99" t="str">
        <f>'2014'!B133</f>
        <v>Arabie Saoudite</v>
      </c>
      <c r="D434" s="98" t="str">
        <f>'2014'!C133</f>
        <v>GIZ</v>
      </c>
      <c r="E434" s="100" t="str">
        <f>'2014'!D133</f>
        <v>GIZ</v>
      </c>
      <c r="F434" s="42" t="str">
        <f>'2014'!E133</f>
        <v>JAZAN</v>
      </c>
      <c r="G434" s="101">
        <f>'2014'!F133</f>
        <v>1553265</v>
      </c>
      <c r="H434" s="102">
        <f>'2014'!G133</f>
        <v>21.3</v>
      </c>
      <c r="I434" s="101">
        <f>'2014'!H133</f>
        <v>11888</v>
      </c>
      <c r="J434" s="102">
        <f>'2014'!I133</f>
        <v>25.3</v>
      </c>
      <c r="K434" s="101">
        <f>'2014'!J133</f>
        <v>2732</v>
      </c>
      <c r="L434" s="103">
        <f>'2014'!K133</f>
        <v>11.2</v>
      </c>
    </row>
    <row r="435" spans="1:12" ht="25.5" x14ac:dyDescent="0.25">
      <c r="A435" s="110">
        <v>2014</v>
      </c>
      <c r="B435" s="98" t="str">
        <f>'2014'!A134</f>
        <v>Asie</v>
      </c>
      <c r="C435" s="99" t="str">
        <f>'2014'!B134</f>
        <v>Arabie Saoudite</v>
      </c>
      <c r="D435" s="98" t="str">
        <f>'2014'!C134</f>
        <v>JED</v>
      </c>
      <c r="E435" s="100" t="str">
        <f>'2014'!D134</f>
        <v>JED</v>
      </c>
      <c r="F435" s="42" t="str">
        <f>'2014'!E134</f>
        <v>JEDDAH</v>
      </c>
      <c r="G435" s="101">
        <f>'2014'!F134</f>
        <v>26569650</v>
      </c>
      <c r="H435" s="102">
        <f>'2014'!G134</f>
        <v>19.399999999999999</v>
      </c>
      <c r="I435" s="101">
        <f>'2014'!H134</f>
        <v>182877</v>
      </c>
      <c r="J435" s="102">
        <f>'2014'!I134</f>
        <v>10.7</v>
      </c>
      <c r="K435" s="101">
        <f>'2014'!J134</f>
        <v>205619</v>
      </c>
      <c r="L435" s="103">
        <f>'2014'!K134</f>
        <v>-4.5999999999999996</v>
      </c>
    </row>
    <row r="436" spans="1:12" ht="25.5" x14ac:dyDescent="0.25">
      <c r="A436" s="110">
        <v>2014</v>
      </c>
      <c r="B436" s="98" t="str">
        <f>'2014'!A135</f>
        <v>Afrique</v>
      </c>
      <c r="C436" s="99" t="str">
        <f>'2014'!B135</f>
        <v>Afrique du Sud</v>
      </c>
      <c r="D436" s="98" t="str">
        <f>'2014'!C135</f>
        <v>JNB</v>
      </c>
      <c r="E436" s="100" t="str">
        <f>'2014'!D135</f>
        <v>JNB</v>
      </c>
      <c r="F436" s="42" t="str">
        <f>'2014'!E135</f>
        <v>JOHANNESBURG</v>
      </c>
      <c r="G436" s="101">
        <f>'2014'!F135</f>
        <v>19164108</v>
      </c>
      <c r="H436" s="102">
        <f>'2014'!G135</f>
        <v>1.3</v>
      </c>
      <c r="I436" s="101">
        <f>'2014'!H135</f>
        <v>216392</v>
      </c>
      <c r="J436" s="102">
        <f>'2014'!I135</f>
        <v>6.7</v>
      </c>
      <c r="K436" s="101">
        <f>'2014'!J135</f>
        <v>286358</v>
      </c>
      <c r="L436" s="103">
        <f>'2014'!K135</f>
        <v>-7.4</v>
      </c>
    </row>
    <row r="437" spans="1:12" ht="25.5" x14ac:dyDescent="0.25">
      <c r="A437" s="110">
        <v>2014</v>
      </c>
      <c r="B437" s="98" t="str">
        <f>'2014'!A136</f>
        <v>Amérique du Nord</v>
      </c>
      <c r="C437" s="99" t="str">
        <f>'2014'!B136</f>
        <v>Costa Rica</v>
      </c>
      <c r="D437" s="98" t="str">
        <f>'2014'!C136</f>
        <v>SJO</v>
      </c>
      <c r="E437" s="100" t="str">
        <f>'2014'!D136</f>
        <v>SJO</v>
      </c>
      <c r="F437" s="42" t="str">
        <f>'2014'!E136</f>
        <v>JUAN SANTAMARÍA</v>
      </c>
      <c r="G437" s="101">
        <f>'2014'!F136</f>
        <v>3540666</v>
      </c>
      <c r="H437" s="102">
        <f>'2014'!G136</f>
        <v>5.0999999999999996</v>
      </c>
      <c r="I437" s="101">
        <f>'2014'!H136</f>
        <v>69758</v>
      </c>
      <c r="J437" s="102">
        <f>'2014'!I136</f>
        <v>11.6</v>
      </c>
      <c r="K437" s="101">
        <f>'2014'!J136</f>
        <v>75918</v>
      </c>
      <c r="L437" s="103">
        <f>'2014'!K136</f>
        <v>-1.4</v>
      </c>
    </row>
    <row r="438" spans="1:12" ht="25.5" x14ac:dyDescent="0.25">
      <c r="A438" s="110">
        <v>2014</v>
      </c>
      <c r="B438" s="98" t="str">
        <f>'2014'!A137</f>
        <v>Amérique du Nord</v>
      </c>
      <c r="C438" s="99" t="str">
        <f>'2014'!B137</f>
        <v>États-Unis</v>
      </c>
      <c r="D438" s="98" t="str">
        <f>'2014'!C137</f>
        <v>MKC</v>
      </c>
      <c r="E438" s="100" t="str">
        <f>'2014'!D137</f>
        <v>MCI</v>
      </c>
      <c r="F438" s="42" t="str">
        <f>'2014'!E137</f>
        <v>KANSAS CITY</v>
      </c>
      <c r="G438" s="101">
        <f>'2014'!F137</f>
        <v>10166881</v>
      </c>
      <c r="H438" s="102">
        <f>'2014'!G137</f>
        <v>3</v>
      </c>
      <c r="I438" s="101">
        <f>'2014'!H137</f>
        <v>126757</v>
      </c>
      <c r="J438" s="102">
        <f>'2014'!I137</f>
        <v>-1.9</v>
      </c>
      <c r="K438" s="101">
        <f>'2014'!J137</f>
        <v>94188</v>
      </c>
      <c r="L438" s="103">
        <f>'2014'!K137</f>
        <v>-5.2</v>
      </c>
    </row>
    <row r="439" spans="1:12" x14ac:dyDescent="0.25">
      <c r="A439" s="110">
        <v>2014</v>
      </c>
      <c r="B439" s="98" t="str">
        <f>'2014'!A138</f>
        <v>Asie</v>
      </c>
      <c r="C439" s="99" t="str">
        <f>'2014'!B138</f>
        <v>Inde</v>
      </c>
      <c r="D439" s="98" t="str">
        <f>'2014'!C138</f>
        <v>BLR</v>
      </c>
      <c r="E439" s="100" t="str">
        <f>'2014'!D138</f>
        <v>BLR</v>
      </c>
      <c r="F439" s="42" t="str">
        <f>'2014'!E138</f>
        <v>KEMPEGOWDA INTL AIRPORT</v>
      </c>
      <c r="G439" s="101">
        <f>'2014'!F138</f>
        <v>14470900</v>
      </c>
      <c r="H439" s="102">
        <f>'2014'!G138</f>
        <v>13.2</v>
      </c>
      <c r="I439" s="101">
        <f>'2014'!H138</f>
        <v>130025</v>
      </c>
      <c r="J439" s="102">
        <f>'2014'!I138</f>
        <v>13.1</v>
      </c>
      <c r="K439" s="101">
        <f>'2014'!J138</f>
        <v>260425</v>
      </c>
      <c r="L439" s="103">
        <f>'2014'!K138</f>
        <v>9.3000000000000007</v>
      </c>
    </row>
    <row r="440" spans="1:12" x14ac:dyDescent="0.25">
      <c r="A440" s="110">
        <v>2014</v>
      </c>
      <c r="B440" s="98" t="str">
        <f>'2014'!A139</f>
        <v>Asie</v>
      </c>
      <c r="C440" s="99" t="str">
        <f>'2014'!B139</f>
        <v>Iran</v>
      </c>
      <c r="D440" s="98" t="str">
        <f>'2014'!C139</f>
        <v>KIH</v>
      </c>
      <c r="E440" s="100" t="str">
        <f>'2014'!D139</f>
        <v>KIH</v>
      </c>
      <c r="F440" s="42" t="str">
        <f>'2014'!E139</f>
        <v>KISH ISLAND</v>
      </c>
      <c r="G440" s="101">
        <f>'2014'!F139</f>
        <v>2698354</v>
      </c>
      <c r="H440" s="102">
        <f>'2014'!G139</f>
        <v>2.1</v>
      </c>
      <c r="I440" s="101">
        <f>'2014'!H139</f>
        <v>23005</v>
      </c>
      <c r="J440" s="102">
        <f>'2014'!I139</f>
        <v>3.4</v>
      </c>
      <c r="K440" s="101">
        <f>'2014'!J139</f>
        <v>28958</v>
      </c>
      <c r="L440" s="103">
        <f>'2014'!K139</f>
        <v>6.4</v>
      </c>
    </row>
    <row r="441" spans="1:12" x14ac:dyDescent="0.25">
      <c r="A441" s="110">
        <v>2014</v>
      </c>
      <c r="B441" s="98" t="str">
        <f>'2014'!A140</f>
        <v>Asie</v>
      </c>
      <c r="C441" s="99" t="str">
        <f>'2014'!B140</f>
        <v>Inde</v>
      </c>
      <c r="D441" s="98" t="str">
        <f>'2014'!C140</f>
        <v>CCU</v>
      </c>
      <c r="E441" s="100" t="str">
        <f>'2014'!D140</f>
        <v>CCU</v>
      </c>
      <c r="F441" s="42" t="str">
        <f>'2014'!E140</f>
        <v>KOLKATA</v>
      </c>
      <c r="G441" s="101">
        <f>'2014'!F140</f>
        <v>10716982</v>
      </c>
      <c r="H441" s="102">
        <f>'2014'!G140</f>
        <v>4.2</v>
      </c>
      <c r="I441" s="101">
        <f>'2014'!H140</f>
        <v>96315</v>
      </c>
      <c r="J441" s="102">
        <f>'2014'!I140</f>
        <v>-0.4</v>
      </c>
      <c r="K441" s="101">
        <f>'2014'!J140</f>
        <v>136225</v>
      </c>
      <c r="L441" s="103">
        <f>'2014'!K140</f>
        <v>5.4</v>
      </c>
    </row>
    <row r="442" spans="1:12" x14ac:dyDescent="0.25">
      <c r="A442" s="110">
        <v>2014</v>
      </c>
      <c r="B442" s="98" t="str">
        <f>'2014'!A141</f>
        <v>Asie</v>
      </c>
      <c r="C442" s="99" t="str">
        <f>'2014'!B141</f>
        <v>Malaisie</v>
      </c>
      <c r="D442" s="98" t="str">
        <f>'2014'!C141</f>
        <v>KUL</v>
      </c>
      <c r="E442" s="100" t="str">
        <f>'2014'!D141</f>
        <v>KUL</v>
      </c>
      <c r="F442" s="42" t="str">
        <f>'2014'!E141</f>
        <v>KUALA LUMPUR</v>
      </c>
      <c r="G442" s="101">
        <f>'2014'!F141</f>
        <v>48930409</v>
      </c>
      <c r="H442" s="102">
        <f>'2014'!G141</f>
        <v>3</v>
      </c>
      <c r="I442" s="101">
        <f>'2014'!H141</f>
        <v>340821</v>
      </c>
      <c r="J442" s="102">
        <f>'2014'!I141</f>
        <v>4.3</v>
      </c>
      <c r="K442" s="101">
        <f>'2014'!J141</f>
        <v>787841</v>
      </c>
      <c r="L442" s="103">
        <f>'2014'!K141</f>
        <v>10.5</v>
      </c>
    </row>
    <row r="443" spans="1:12" x14ac:dyDescent="0.25">
      <c r="A443" s="110">
        <v>2014</v>
      </c>
      <c r="B443" s="98" t="str">
        <f>'2014'!A142</f>
        <v>Asie</v>
      </c>
      <c r="C443" s="99" t="str">
        <f>'2014'!B142</f>
        <v>Chine</v>
      </c>
      <c r="D443" s="98" t="str">
        <f>'2014'!C142</f>
        <v>KMG</v>
      </c>
      <c r="E443" s="100" t="str">
        <f>'2014'!D142</f>
        <v>KMG</v>
      </c>
      <c r="F443" s="42" t="str">
        <f>'2014'!E142</f>
        <v>KUNMING WUJIABA</v>
      </c>
      <c r="G443" s="101">
        <f>'2014'!F142</f>
        <v>32230883</v>
      </c>
      <c r="H443" s="102">
        <f>'2014'!G142</f>
        <v>8.6</v>
      </c>
      <c r="I443" s="101">
        <f>'2014'!H142</f>
        <v>270529</v>
      </c>
      <c r="J443" s="102">
        <f>'2014'!I142</f>
        <v>5.9</v>
      </c>
      <c r="K443" s="101">
        <f>'2014'!J142</f>
        <v>316672</v>
      </c>
      <c r="L443" s="103">
        <f>'2014'!K142</f>
        <v>7.8</v>
      </c>
    </row>
    <row r="444" spans="1:12" x14ac:dyDescent="0.25">
      <c r="A444" s="110">
        <v>2014</v>
      </c>
      <c r="B444" s="98" t="str">
        <f>'2014'!A143</f>
        <v>Asie</v>
      </c>
      <c r="C444" s="99" t="str">
        <f>'2014'!B143</f>
        <v>Indonésie</v>
      </c>
      <c r="D444" s="98" t="str">
        <f>'2014'!C143</f>
        <v>KOE</v>
      </c>
      <c r="E444" s="100" t="str">
        <f>'2014'!D143</f>
        <v>KOE</v>
      </c>
      <c r="F444" s="42" t="str">
        <f>'2014'!E143</f>
        <v>KUPANG EL TARI</v>
      </c>
      <c r="G444" s="101">
        <f>'2014'!F143</f>
        <v>1348822</v>
      </c>
      <c r="H444" s="102" t="str">
        <f>'2014'!G143</f>
        <v xml:space="preserve"> </v>
      </c>
      <c r="I444" s="101">
        <f>'2014'!H143</f>
        <v>20288</v>
      </c>
      <c r="J444" s="102" t="str">
        <f>'2014'!I143</f>
        <v xml:space="preserve"> </v>
      </c>
      <c r="K444" s="101">
        <f>'2014'!J143</f>
        <v>5968</v>
      </c>
      <c r="L444" s="103" t="str">
        <f>'2014'!K143</f>
        <v xml:space="preserve"> </v>
      </c>
    </row>
    <row r="445" spans="1:12" x14ac:dyDescent="0.25">
      <c r="A445" s="110">
        <v>2014</v>
      </c>
      <c r="B445" s="98" t="str">
        <f>'2014'!A144</f>
        <v>Asie</v>
      </c>
      <c r="C445" s="99" t="str">
        <f>'2014'!B144</f>
        <v>Koweït</v>
      </c>
      <c r="D445" s="98" t="str">
        <f>'2014'!C144</f>
        <v>KWI</v>
      </c>
      <c r="E445" s="100" t="str">
        <f>'2014'!D144</f>
        <v>KWI</v>
      </c>
      <c r="F445" s="42" t="str">
        <f>'2014'!E144</f>
        <v>KUWAIT</v>
      </c>
      <c r="G445" s="101">
        <f>'2014'!F144</f>
        <v>10375463</v>
      </c>
      <c r="H445" s="102">
        <f>'2014'!G144</f>
        <v>10.5</v>
      </c>
      <c r="I445" s="101">
        <f>'2014'!H144</f>
        <v>91992</v>
      </c>
      <c r="J445" s="102">
        <f>'2014'!I144</f>
        <v>11.2</v>
      </c>
      <c r="K445" s="101">
        <f>'2014'!J144</f>
        <v>189477</v>
      </c>
      <c r="L445" s="103">
        <f>'2014'!K144</f>
        <v>6.6</v>
      </c>
    </row>
    <row r="446" spans="1:12" x14ac:dyDescent="0.25">
      <c r="A446" s="110">
        <v>2014</v>
      </c>
      <c r="B446" s="98" t="str">
        <f>'2014'!A145</f>
        <v>Afrique</v>
      </c>
      <c r="C446" s="99" t="str">
        <f>'2014'!B145</f>
        <v>Nigéria</v>
      </c>
      <c r="D446" s="98" t="str">
        <f>'2014'!C145</f>
        <v>LOS</v>
      </c>
      <c r="E446" s="100" t="str">
        <f>'2014'!D145</f>
        <v>LOS</v>
      </c>
      <c r="F446" s="42" t="str">
        <f>'2014'!E145</f>
        <v>LAGOS</v>
      </c>
      <c r="G446" s="101">
        <f>'2014'!F145</f>
        <v>7561369</v>
      </c>
      <c r="H446" s="102">
        <f>'2014'!G145</f>
        <v>20.2</v>
      </c>
      <c r="I446" s="101">
        <f>'2014'!H145</f>
        <v>0</v>
      </c>
      <c r="J446" s="102" t="str">
        <f>'2014'!I145</f>
        <v xml:space="preserve"> </v>
      </c>
      <c r="K446" s="101">
        <f>'2014'!J145</f>
        <v>174457</v>
      </c>
      <c r="L446" s="103">
        <f>'2014'!K145</f>
        <v>1.1000000000000001</v>
      </c>
    </row>
    <row r="447" spans="1:12" ht="25.5" x14ac:dyDescent="0.25">
      <c r="A447" s="110">
        <v>2014</v>
      </c>
      <c r="B447" s="98" t="str">
        <f>'2014'!A146</f>
        <v>Amérique du Nord</v>
      </c>
      <c r="C447" s="99" t="str">
        <f>'2014'!B146</f>
        <v>États-Unis</v>
      </c>
      <c r="D447" s="98" t="str">
        <f>'2014'!C146</f>
        <v>LAS</v>
      </c>
      <c r="E447" s="100" t="str">
        <f>'2014'!D146</f>
        <v>KLAS</v>
      </c>
      <c r="F447" s="42" t="str">
        <f>'2014'!E146</f>
        <v>LAS VEGAS MCCARRAN</v>
      </c>
      <c r="G447" s="101">
        <f>'2014'!F146</f>
        <v>42869517</v>
      </c>
      <c r="H447" s="102">
        <f>'2014'!G146</f>
        <v>2.4</v>
      </c>
      <c r="I447" s="101">
        <f>'2014'!H146</f>
        <v>522399</v>
      </c>
      <c r="J447" s="102">
        <f>'2014'!I146</f>
        <v>0.3</v>
      </c>
      <c r="K447" s="101">
        <f>'2014'!J146</f>
        <v>98658</v>
      </c>
      <c r="L447" s="103">
        <f>'2014'!K146</f>
        <v>6.1</v>
      </c>
    </row>
    <row r="448" spans="1:12" x14ac:dyDescent="0.25">
      <c r="A448" s="110">
        <v>2014</v>
      </c>
      <c r="B448" s="98" t="str">
        <f>'2014'!A147</f>
        <v>Océanie</v>
      </c>
      <c r="C448" s="99" t="str">
        <f>'2014'!B147</f>
        <v>Australie</v>
      </c>
      <c r="D448" s="98" t="str">
        <f>'2014'!C147</f>
        <v>LST</v>
      </c>
      <c r="E448" s="100" t="str">
        <f>'2014'!D147</f>
        <v>LST</v>
      </c>
      <c r="F448" s="42" t="str">
        <f>'2014'!E147</f>
        <v>LAUNCESTON</v>
      </c>
      <c r="G448" s="101">
        <f>'2014'!F147</f>
        <v>1289182</v>
      </c>
      <c r="H448" s="102">
        <f>'2014'!G147</f>
        <v>2.5</v>
      </c>
      <c r="I448" s="101">
        <f>'2014'!H147</f>
        <v>14642</v>
      </c>
      <c r="J448" s="102">
        <f>'2014'!I147</f>
        <v>-1.8</v>
      </c>
      <c r="K448" s="101" t="str">
        <f>'2014'!J147</f>
        <v xml:space="preserve"> </v>
      </c>
      <c r="L448" s="103" t="str">
        <f>'2014'!K147</f>
        <v xml:space="preserve"> </v>
      </c>
    </row>
    <row r="449" spans="1:12" ht="25.5" x14ac:dyDescent="0.25">
      <c r="A449" s="110">
        <v>2014</v>
      </c>
      <c r="B449" s="98" t="str">
        <f>'2014'!A148</f>
        <v>Amérique du Sud</v>
      </c>
      <c r="C449" s="99" t="str">
        <f>'2014'!B148</f>
        <v>Pérou</v>
      </c>
      <c r="D449" s="98" t="str">
        <f>'2014'!C148</f>
        <v>LIM</v>
      </c>
      <c r="E449" s="100" t="str">
        <f>'2014'!D148</f>
        <v>LIM</v>
      </c>
      <c r="F449" s="42" t="str">
        <f>'2014'!E148</f>
        <v>LIMA</v>
      </c>
      <c r="G449" s="101">
        <f>'2014'!F148</f>
        <v>15664993</v>
      </c>
      <c r="H449" s="102">
        <f>'2014'!G148</f>
        <v>5.0999999999999996</v>
      </c>
      <c r="I449" s="101">
        <f>'2014'!H148</f>
        <v>155094</v>
      </c>
      <c r="J449" s="102">
        <f>'2014'!I148</f>
        <v>1.3</v>
      </c>
      <c r="K449" s="101">
        <f>'2014'!J148</f>
        <v>302405</v>
      </c>
      <c r="L449" s="103">
        <f>'2014'!K148</f>
        <v>2</v>
      </c>
    </row>
    <row r="450" spans="1:12" x14ac:dyDescent="0.25">
      <c r="A450" s="110">
        <v>2014</v>
      </c>
      <c r="B450" s="98" t="str">
        <f>'2014'!A149</f>
        <v>Europe</v>
      </c>
      <c r="C450" s="99" t="str">
        <f>'2014'!B149</f>
        <v>Portugal</v>
      </c>
      <c r="D450" s="98" t="str">
        <f>'2014'!C149</f>
        <v>LIS</v>
      </c>
      <c r="E450" s="100" t="str">
        <f>'2014'!D149</f>
        <v>LIS</v>
      </c>
      <c r="F450" s="42" t="str">
        <f>'2014'!E149</f>
        <v>LISBON</v>
      </c>
      <c r="G450" s="101">
        <f>'2014'!F149</f>
        <v>18142245</v>
      </c>
      <c r="H450" s="102">
        <f>'2014'!G149</f>
        <v>13.3</v>
      </c>
      <c r="I450" s="101">
        <f>'2014'!H149</f>
        <v>156992</v>
      </c>
      <c r="J450" s="102">
        <f>'2014'!I149</f>
        <v>7.3</v>
      </c>
      <c r="K450" s="101">
        <f>'2014'!J149</f>
        <v>103143</v>
      </c>
      <c r="L450" s="103">
        <f>'2014'!K149</f>
        <v>6.1</v>
      </c>
    </row>
    <row r="451" spans="1:12" x14ac:dyDescent="0.25">
      <c r="A451" s="110">
        <v>2014</v>
      </c>
      <c r="B451" s="98" t="str">
        <f>'2014'!A150</f>
        <v>Asie</v>
      </c>
      <c r="C451" s="99" t="str">
        <f>'2014'!B150</f>
        <v>Indonésie</v>
      </c>
      <c r="D451" s="98" t="str">
        <f>'2014'!C150</f>
        <v>LOP</v>
      </c>
      <c r="E451" s="100" t="str">
        <f>'2014'!D150</f>
        <v>LOP</v>
      </c>
      <c r="F451" s="42" t="str">
        <f>'2014'!E150</f>
        <v>LOMBOK</v>
      </c>
      <c r="G451" s="101">
        <f>'2014'!F150</f>
        <v>2393010</v>
      </c>
      <c r="H451" s="102">
        <f>'2014'!G150</f>
        <v>10.7</v>
      </c>
      <c r="I451" s="101">
        <f>'2014'!H150</f>
        <v>25460</v>
      </c>
      <c r="J451" s="102">
        <f>'2014'!I150</f>
        <v>-5.5</v>
      </c>
      <c r="K451" s="101">
        <f>'2014'!J150</f>
        <v>7370</v>
      </c>
      <c r="L451" s="103">
        <f>'2014'!K150</f>
        <v>6.7</v>
      </c>
    </row>
    <row r="452" spans="1:12" ht="25.5" x14ac:dyDescent="0.25">
      <c r="A452" s="110">
        <v>2014</v>
      </c>
      <c r="B452" s="98" t="str">
        <f>'2014'!A151</f>
        <v>Europe</v>
      </c>
      <c r="C452" s="99" t="str">
        <f>'2014'!B151</f>
        <v>Royaume-Uni</v>
      </c>
      <c r="D452" s="98" t="str">
        <f>'2014'!C151</f>
        <v>LON</v>
      </c>
      <c r="E452" s="100" t="str">
        <f>'2014'!D151</f>
        <v>LGW</v>
      </c>
      <c r="F452" s="42" t="str">
        <f>'2014'!E151</f>
        <v>LONDON GATWICK</v>
      </c>
      <c r="G452" s="101">
        <f>'2014'!F151</f>
        <v>38103667</v>
      </c>
      <c r="H452" s="102">
        <f>'2014'!G151</f>
        <v>7.5</v>
      </c>
      <c r="I452" s="101">
        <f>'2014'!H151</f>
        <v>259904</v>
      </c>
      <c r="J452" s="102">
        <f>'2014'!I151</f>
        <v>3.7</v>
      </c>
      <c r="K452" s="101">
        <f>'2014'!J151</f>
        <v>93808</v>
      </c>
      <c r="L452" s="103">
        <f>'2014'!K151</f>
        <v>-7.4</v>
      </c>
    </row>
    <row r="453" spans="1:12" ht="25.5" x14ac:dyDescent="0.25">
      <c r="A453" s="110">
        <v>2014</v>
      </c>
      <c r="B453" s="98" t="str">
        <f>'2014'!A152</f>
        <v>Europe</v>
      </c>
      <c r="C453" s="99" t="str">
        <f>'2014'!B152</f>
        <v>Royaume-Uni</v>
      </c>
      <c r="D453" s="98" t="str">
        <f>'2014'!C152</f>
        <v>LON</v>
      </c>
      <c r="E453" s="100" t="str">
        <f>'2014'!D152</f>
        <v>LHR</v>
      </c>
      <c r="F453" s="42" t="str">
        <f>'2014'!E152</f>
        <v>LONDON HEATHROW</v>
      </c>
      <c r="G453" s="101">
        <f>'2014'!F152</f>
        <v>73405330</v>
      </c>
      <c r="H453" s="102">
        <f>'2014'!G152</f>
        <v>1.4</v>
      </c>
      <c r="I453" s="101">
        <f>'2014'!H152</f>
        <v>472611</v>
      </c>
      <c r="J453" s="102">
        <f>'2014'!I152</f>
        <v>0.2</v>
      </c>
      <c r="K453" s="101">
        <f>'2014'!J152</f>
        <v>1588476</v>
      </c>
      <c r="L453" s="103">
        <f>'2014'!K152</f>
        <v>4.9000000000000004</v>
      </c>
    </row>
    <row r="454" spans="1:12" ht="25.5" x14ac:dyDescent="0.25">
      <c r="A454" s="110">
        <v>2014</v>
      </c>
      <c r="B454" s="98" t="str">
        <f>'2014'!A153</f>
        <v>Europe</v>
      </c>
      <c r="C454" s="99" t="str">
        <f>'2014'!B153</f>
        <v>Royaume-Uni</v>
      </c>
      <c r="D454" s="98" t="str">
        <f>'2014'!C153</f>
        <v>LTN</v>
      </c>
      <c r="E454" s="100" t="str">
        <f>'2014'!D153</f>
        <v>LTN</v>
      </c>
      <c r="F454" s="42" t="str">
        <f>'2014'!E153</f>
        <v>LONDON LUTON</v>
      </c>
      <c r="G454" s="101">
        <f>'2014'!F153</f>
        <v>10484937</v>
      </c>
      <c r="H454" s="102">
        <f>'2014'!G153</f>
        <v>8.1</v>
      </c>
      <c r="I454" s="101">
        <f>'2014'!H153</f>
        <v>97805</v>
      </c>
      <c r="J454" s="102">
        <f>'2014'!I153</f>
        <v>6.5</v>
      </c>
      <c r="K454" s="101">
        <f>'2014'!J153</f>
        <v>27414</v>
      </c>
      <c r="L454" s="103">
        <f>'2014'!K153</f>
        <v>-5.7</v>
      </c>
    </row>
    <row r="455" spans="1:12" ht="25.5" x14ac:dyDescent="0.25">
      <c r="A455" s="110">
        <v>2014</v>
      </c>
      <c r="B455" s="98" t="str">
        <f>'2014'!A154</f>
        <v>Europe</v>
      </c>
      <c r="C455" s="99" t="str">
        <f>'2014'!B154</f>
        <v>Royaume-Uni</v>
      </c>
      <c r="D455" s="98" t="str">
        <f>'2014'!C154</f>
        <v>LON</v>
      </c>
      <c r="E455" s="100" t="str">
        <f>'2014'!D154</f>
        <v>STN</v>
      </c>
      <c r="F455" s="42" t="str">
        <f>'2014'!E154</f>
        <v>LONDON STANSTED</v>
      </c>
      <c r="G455" s="101">
        <f>'2014'!F154</f>
        <v>19941593</v>
      </c>
      <c r="H455" s="102">
        <f>'2014'!G154</f>
        <v>11.7</v>
      </c>
      <c r="I455" s="101">
        <f>'2014'!H154</f>
        <v>155289</v>
      </c>
      <c r="J455" s="102">
        <f>'2014'!I154</f>
        <v>8.6</v>
      </c>
      <c r="K455" s="101">
        <f>'2014'!J154</f>
        <v>225646</v>
      </c>
      <c r="L455" s="103">
        <f>'2014'!K154</f>
        <v>-4.7</v>
      </c>
    </row>
    <row r="456" spans="1:12" ht="25.5" x14ac:dyDescent="0.25">
      <c r="A456" s="110">
        <v>2014</v>
      </c>
      <c r="B456" s="98" t="str">
        <f>'2014'!A155</f>
        <v>Amérique du Nord</v>
      </c>
      <c r="C456" s="99" t="str">
        <f>'2014'!B155</f>
        <v>États-Unis</v>
      </c>
      <c r="D456" s="98" t="str">
        <f>'2014'!C155</f>
        <v>LAX</v>
      </c>
      <c r="E456" s="100" t="str">
        <f>'2014'!D155</f>
        <v>KLAX</v>
      </c>
      <c r="F456" s="42" t="str">
        <f>'2014'!E155</f>
        <v>LOS ANGELES INTERNATIONAL</v>
      </c>
      <c r="G456" s="101">
        <f>'2014'!F155</f>
        <v>70662212</v>
      </c>
      <c r="H456" s="102">
        <f>'2014'!G155</f>
        <v>6</v>
      </c>
      <c r="I456" s="101">
        <f>'2014'!H155</f>
        <v>634500</v>
      </c>
      <c r="J456" s="102">
        <f>'2014'!I155</f>
        <v>5.5</v>
      </c>
      <c r="K456" s="101">
        <f>'2014'!J155</f>
        <v>2001152</v>
      </c>
      <c r="L456" s="103">
        <f>'2014'!K155</f>
        <v>14.5</v>
      </c>
    </row>
    <row r="457" spans="1:12" ht="25.5" x14ac:dyDescent="0.25">
      <c r="A457" s="110">
        <v>2014</v>
      </c>
      <c r="B457" s="98" t="str">
        <f>'2014'!A156</f>
        <v>Amérique du Nord</v>
      </c>
      <c r="C457" s="99" t="str">
        <f>'2014'!B156</f>
        <v>Mexique</v>
      </c>
      <c r="D457" s="98" t="str">
        <f>'2014'!C156</f>
        <v>SJD</v>
      </c>
      <c r="E457" s="100" t="str">
        <f>'2014'!D156</f>
        <v>SJD</v>
      </c>
      <c r="F457" s="42" t="str">
        <f>'2014'!E156</f>
        <v>LOS CABOS</v>
      </c>
      <c r="G457" s="101">
        <f>'2014'!F156</f>
        <v>3284871</v>
      </c>
      <c r="H457" s="102">
        <f>'2014'!G156</f>
        <v>-3</v>
      </c>
      <c r="I457" s="101">
        <f>'2014'!H156</f>
        <v>36315</v>
      </c>
      <c r="J457" s="102">
        <f>'2014'!I156</f>
        <v>-5.0999999999999996</v>
      </c>
      <c r="K457" s="101">
        <f>'2014'!J156</f>
        <v>6328</v>
      </c>
      <c r="L457" s="103" t="str">
        <f>'2014'!K156</f>
        <v xml:space="preserve"> </v>
      </c>
    </row>
    <row r="458" spans="1:12" x14ac:dyDescent="0.25">
      <c r="A458" s="110">
        <v>2014</v>
      </c>
      <c r="B458" s="98" t="str">
        <f>'2014'!A157</f>
        <v>Océanie</v>
      </c>
      <c r="C458" s="99" t="str">
        <f>'2014'!B157</f>
        <v>Australie</v>
      </c>
      <c r="D458" s="98" t="str">
        <f>'2014'!C157</f>
        <v>MKY</v>
      </c>
      <c r="E458" s="100" t="str">
        <f>'2014'!D157</f>
        <v>MKY</v>
      </c>
      <c r="F458" s="42" t="str">
        <f>'2014'!E157</f>
        <v>MACKAY</v>
      </c>
      <c r="G458" s="101">
        <f>'2014'!F157</f>
        <v>959934</v>
      </c>
      <c r="H458" s="102">
        <f>'2014'!G157</f>
        <v>-12.4</v>
      </c>
      <c r="I458" s="101">
        <f>'2014'!H157</f>
        <v>29420</v>
      </c>
      <c r="J458" s="102">
        <f>'2014'!I157</f>
        <v>-11.6</v>
      </c>
      <c r="K458" s="101">
        <f>'2014'!J157</f>
        <v>752</v>
      </c>
      <c r="L458" s="103">
        <f>'2014'!K157</f>
        <v>-34</v>
      </c>
    </row>
    <row r="459" spans="1:12" ht="25.5" x14ac:dyDescent="0.25">
      <c r="A459" s="110">
        <v>2014</v>
      </c>
      <c r="B459" s="98" t="str">
        <f>'2014'!A158</f>
        <v>Asie</v>
      </c>
      <c r="C459" s="99" t="str">
        <f>'2014'!B158</f>
        <v>Arabie Saoudite</v>
      </c>
      <c r="D459" s="98" t="str">
        <f>'2014'!C158</f>
        <v>MED</v>
      </c>
      <c r="E459" s="100" t="str">
        <f>'2014'!D158</f>
        <v>MED</v>
      </c>
      <c r="F459" s="42" t="str">
        <f>'2014'!E158</f>
        <v>MADINAH</v>
      </c>
      <c r="G459" s="101">
        <f>'2014'!F158</f>
        <v>5685812</v>
      </c>
      <c r="H459" s="102">
        <f>'2014'!G158</f>
        <v>27.9</v>
      </c>
      <c r="I459" s="101">
        <f>'2014'!H158</f>
        <v>48600</v>
      </c>
      <c r="J459" s="102">
        <f>'2014'!I158</f>
        <v>25</v>
      </c>
      <c r="K459" s="101">
        <f>'2014'!J158</f>
        <v>9391</v>
      </c>
      <c r="L459" s="103">
        <f>'2014'!K158</f>
        <v>20.100000000000001</v>
      </c>
    </row>
    <row r="460" spans="1:12" x14ac:dyDescent="0.25">
      <c r="A460" s="110">
        <v>2014</v>
      </c>
      <c r="B460" s="98" t="str">
        <f>'2014'!A159</f>
        <v>Europe</v>
      </c>
      <c r="C460" s="99" t="str">
        <f>'2014'!B159</f>
        <v>Espagne</v>
      </c>
      <c r="D460" s="98" t="str">
        <f>'2014'!C159</f>
        <v>MAD</v>
      </c>
      <c r="E460" s="100" t="str">
        <f>'2014'!D159</f>
        <v>LEMD</v>
      </c>
      <c r="F460" s="42" t="str">
        <f>'2014'!E159</f>
        <v>MADRID BARAJAS</v>
      </c>
      <c r="G460" s="101">
        <f>'2014'!F159</f>
        <v>41810167</v>
      </c>
      <c r="H460" s="102">
        <f>'2014'!G159</f>
        <v>5.3</v>
      </c>
      <c r="I460" s="101">
        <f>'2014'!H159</f>
        <v>341904</v>
      </c>
      <c r="J460" s="102">
        <f>'2014'!I159</f>
        <v>2.9</v>
      </c>
      <c r="K460" s="101">
        <f>'2014'!J159</f>
        <v>394576</v>
      </c>
      <c r="L460" s="103">
        <f>'2014'!K159</f>
        <v>5.6</v>
      </c>
    </row>
    <row r="461" spans="1:12" x14ac:dyDescent="0.25">
      <c r="A461" s="110">
        <v>2014</v>
      </c>
      <c r="B461" s="98" t="str">
        <f>'2014'!A160</f>
        <v>Asie</v>
      </c>
      <c r="C461" s="99" t="str">
        <f>'2014'!B160</f>
        <v>Indonésie</v>
      </c>
      <c r="D461" s="98" t="str">
        <f>'2014'!C160</f>
        <v>UPG</v>
      </c>
      <c r="E461" s="100" t="str">
        <f>'2014'!D160</f>
        <v>UPG</v>
      </c>
      <c r="F461" s="42" t="str">
        <f>'2014'!E160</f>
        <v>MAKASSAR</v>
      </c>
      <c r="G461" s="101">
        <f>'2014'!F160</f>
        <v>8773830</v>
      </c>
      <c r="H461" s="102">
        <f>'2014'!G160</f>
        <v>-7</v>
      </c>
      <c r="I461" s="101">
        <f>'2014'!H160</f>
        <v>82450</v>
      </c>
      <c r="J461" s="102">
        <f>'2014'!I160</f>
        <v>-12.9</v>
      </c>
      <c r="K461" s="101">
        <f>'2014'!J160</f>
        <v>52920</v>
      </c>
      <c r="L461" s="103">
        <f>'2014'!K160</f>
        <v>-2.2000000000000002</v>
      </c>
    </row>
    <row r="462" spans="1:12" x14ac:dyDescent="0.25">
      <c r="A462" s="110">
        <v>2014</v>
      </c>
      <c r="B462" s="98" t="str">
        <f>'2014'!A161</f>
        <v>Europe</v>
      </c>
      <c r="C462" s="99" t="str">
        <f>'2014'!B161</f>
        <v>Espagne</v>
      </c>
      <c r="D462" s="98" t="str">
        <f>'2014'!C161</f>
        <v>AGP</v>
      </c>
      <c r="E462" s="100" t="str">
        <f>'2014'!D161</f>
        <v>AGP</v>
      </c>
      <c r="F462" s="42" t="str">
        <f>'2014'!E161</f>
        <v>MALAGA</v>
      </c>
      <c r="G462" s="101">
        <f>'2014'!F161</f>
        <v>13727104</v>
      </c>
      <c r="H462" s="102">
        <f>'2014'!G161</f>
        <v>6.4</v>
      </c>
      <c r="I462" s="101">
        <f>'2014'!H161</f>
        <v>108263</v>
      </c>
      <c r="J462" s="102">
        <f>'2014'!I161</f>
        <v>5.8</v>
      </c>
      <c r="K462" s="101">
        <f>'2014'!J161</f>
        <v>2638</v>
      </c>
      <c r="L462" s="103">
        <f>'2014'!K161</f>
        <v>-7.6</v>
      </c>
    </row>
    <row r="463" spans="1:12" x14ac:dyDescent="0.25">
      <c r="A463" s="110">
        <v>2014</v>
      </c>
      <c r="B463" s="98" t="str">
        <f>'2014'!A162</f>
        <v>Asie</v>
      </c>
      <c r="C463" s="99" t="str">
        <f>'2014'!B162</f>
        <v>Indonésie</v>
      </c>
      <c r="D463" s="98" t="str">
        <f>'2014'!C162</f>
        <v>MDC</v>
      </c>
      <c r="E463" s="100" t="str">
        <f>'2014'!D162</f>
        <v>MDC</v>
      </c>
      <c r="F463" s="42" t="str">
        <f>'2014'!E162</f>
        <v>MANADO SAM RATULANGI</v>
      </c>
      <c r="G463" s="101">
        <f>'2014'!F162</f>
        <v>2886590</v>
      </c>
      <c r="H463" s="102">
        <f>'2014'!G162</f>
        <v>19.8</v>
      </c>
      <c r="I463" s="101">
        <f>'2014'!H162</f>
        <v>18790</v>
      </c>
      <c r="J463" s="102">
        <f>'2014'!I162</f>
        <v>-5</v>
      </c>
      <c r="K463" s="101">
        <f>'2014'!J162</f>
        <v>12830</v>
      </c>
      <c r="L463" s="103">
        <f>'2014'!K162</f>
        <v>2.9</v>
      </c>
    </row>
    <row r="464" spans="1:12" ht="25.5" x14ac:dyDescent="0.25">
      <c r="A464" s="110">
        <v>2014</v>
      </c>
      <c r="B464" s="98" t="str">
        <f>'2014'!A163</f>
        <v>Amérique du Sud</v>
      </c>
      <c r="C464" s="99" t="str">
        <f>'2014'!B163</f>
        <v>Brésil</v>
      </c>
      <c r="D464" s="98" t="str">
        <f>'2014'!C163</f>
        <v>MAO</v>
      </c>
      <c r="E464" s="100" t="str">
        <f>'2014'!D163</f>
        <v>MAO</v>
      </c>
      <c r="F464" s="42" t="str">
        <f>'2014'!E163</f>
        <v>MANAUS</v>
      </c>
      <c r="G464" s="101">
        <f>'2014'!F163</f>
        <v>3358041</v>
      </c>
      <c r="H464" s="102">
        <f>'2014'!G163</f>
        <v>3</v>
      </c>
      <c r="I464" s="101">
        <f>'2014'!H163</f>
        <v>54864</v>
      </c>
      <c r="J464" s="102">
        <f>'2014'!I163</f>
        <v>-0.5</v>
      </c>
      <c r="K464" s="101">
        <f>'2014'!J163</f>
        <v>13797</v>
      </c>
      <c r="L464" s="103" t="str">
        <f>'2014'!K163</f>
        <v xml:space="preserve"> </v>
      </c>
    </row>
    <row r="465" spans="1:12" ht="25.5" x14ac:dyDescent="0.25">
      <c r="A465" s="110">
        <v>2014</v>
      </c>
      <c r="B465" s="98" t="str">
        <f>'2014'!A164</f>
        <v>Europe</v>
      </c>
      <c r="C465" s="99" t="str">
        <f>'2014'!B164</f>
        <v>Royaume-Uni</v>
      </c>
      <c r="D465" s="98" t="str">
        <f>'2014'!C164</f>
        <v>MAN</v>
      </c>
      <c r="E465" s="100" t="str">
        <f>'2014'!D164</f>
        <v>MAN</v>
      </c>
      <c r="F465" s="42" t="str">
        <f>'2014'!E164</f>
        <v>MANCHESTER</v>
      </c>
      <c r="G465" s="101">
        <f>'2014'!F164</f>
        <v>21989682</v>
      </c>
      <c r="H465" s="102">
        <f>'2014'!G164</f>
        <v>6</v>
      </c>
      <c r="I465" s="101">
        <f>'2014'!H164</f>
        <v>170378</v>
      </c>
      <c r="J465" s="102">
        <f>'2014'!I164</f>
        <v>0.7</v>
      </c>
      <c r="K465" s="101">
        <f>'2014'!J164</f>
        <v>93923</v>
      </c>
      <c r="L465" s="103">
        <f>'2014'!K164</f>
        <v>-3.3</v>
      </c>
    </row>
    <row r="466" spans="1:12" x14ac:dyDescent="0.25">
      <c r="A466" s="110">
        <v>2014</v>
      </c>
      <c r="B466" s="98" t="str">
        <f>'2014'!A165</f>
        <v>Asie</v>
      </c>
      <c r="C466" s="99" t="str">
        <f>'2014'!B165</f>
        <v>Philippines</v>
      </c>
      <c r="D466" s="98" t="str">
        <f>'2014'!C165</f>
        <v>MNL</v>
      </c>
      <c r="E466" s="100" t="str">
        <f>'2014'!D165</f>
        <v>MNL</v>
      </c>
      <c r="F466" s="42" t="str">
        <f>'2014'!E165</f>
        <v>MANILA</v>
      </c>
      <c r="G466" s="101">
        <f>'2014'!F165</f>
        <v>34091159</v>
      </c>
      <c r="H466" s="102">
        <f>'2014'!G165</f>
        <v>3.7</v>
      </c>
      <c r="I466" s="101">
        <f>'2014'!H165</f>
        <v>266260</v>
      </c>
      <c r="J466" s="102">
        <f>'2014'!I165</f>
        <v>-1.9</v>
      </c>
      <c r="K466" s="101">
        <f>'2014'!J165</f>
        <v>519737</v>
      </c>
      <c r="L466" s="103">
        <f>'2014'!K165</f>
        <v>13.6</v>
      </c>
    </row>
    <row r="467" spans="1:12" x14ac:dyDescent="0.25">
      <c r="A467" s="110">
        <v>2014</v>
      </c>
      <c r="B467" s="98" t="str">
        <f>'2014'!A166</f>
        <v>Afrique</v>
      </c>
      <c r="C467" s="99" t="str">
        <f>'2014'!B166</f>
        <v>Maroc</v>
      </c>
      <c r="D467" s="98" t="str">
        <f>'2014'!C166</f>
        <v>RAK</v>
      </c>
      <c r="E467" s="100" t="str">
        <f>'2014'!D166</f>
        <v>RAK</v>
      </c>
      <c r="F467" s="42" t="str">
        <f>'2014'!E166</f>
        <v>MARRAKECH</v>
      </c>
      <c r="G467" s="101">
        <f>'2014'!F166</f>
        <v>4063490</v>
      </c>
      <c r="H467" s="102">
        <f>'2014'!G166</f>
        <v>6.1</v>
      </c>
      <c r="I467" s="101">
        <f>'2014'!H166</f>
        <v>36177</v>
      </c>
      <c r="J467" s="102">
        <f>'2014'!I166</f>
        <v>5.0999999999999996</v>
      </c>
      <c r="K467" s="101">
        <f>'2014'!J166</f>
        <v>646</v>
      </c>
      <c r="L467" s="103">
        <f>'2014'!K166</f>
        <v>-30.5</v>
      </c>
    </row>
    <row r="468" spans="1:12" x14ac:dyDescent="0.25">
      <c r="A468" s="110">
        <v>2014</v>
      </c>
      <c r="B468" s="98" t="str">
        <f>'2014'!A167</f>
        <v>Asie</v>
      </c>
      <c r="C468" s="99" t="str">
        <f>'2014'!B167</f>
        <v>Iran</v>
      </c>
      <c r="D468" s="98" t="str">
        <f>'2014'!C167</f>
        <v>MHD</v>
      </c>
      <c r="E468" s="100" t="str">
        <f>'2014'!D167</f>
        <v>MHD</v>
      </c>
      <c r="F468" s="42" t="str">
        <f>'2014'!E167</f>
        <v>MASHAD</v>
      </c>
      <c r="G468" s="101">
        <f>'2014'!F167</f>
        <v>8068867</v>
      </c>
      <c r="H468" s="102">
        <f>'2014'!G167</f>
        <v>15.5</v>
      </c>
      <c r="I468" s="101">
        <f>'2014'!H167</f>
        <v>55678</v>
      </c>
      <c r="J468" s="102">
        <f>'2014'!I167</f>
        <v>12.4</v>
      </c>
      <c r="K468" s="101">
        <f>'2014'!J167</f>
        <v>78144</v>
      </c>
      <c r="L468" s="103">
        <f>'2014'!K167</f>
        <v>26.7</v>
      </c>
    </row>
    <row r="469" spans="1:12" x14ac:dyDescent="0.25">
      <c r="A469" s="110">
        <v>2014</v>
      </c>
      <c r="B469" s="98" t="str">
        <f>'2014'!A168</f>
        <v>Afrique</v>
      </c>
      <c r="C469" s="99" t="str">
        <f>'2014'!B168</f>
        <v>Ile Maurice</v>
      </c>
      <c r="D469" s="98" t="str">
        <f>'2014'!C168</f>
        <v>MRU</v>
      </c>
      <c r="E469" s="100" t="str">
        <f>'2014'!D168</f>
        <v>MRU</v>
      </c>
      <c r="F469" s="42" t="str">
        <f>'2014'!E168</f>
        <v>MAURITIUS</v>
      </c>
      <c r="G469" s="101">
        <f>'2014'!F168</f>
        <v>2762935</v>
      </c>
      <c r="H469" s="102">
        <f>'2014'!G168</f>
        <v>1.3</v>
      </c>
      <c r="I469" s="101">
        <f>'2014'!H168</f>
        <v>17161</v>
      </c>
      <c r="J469" s="102">
        <f>'2014'!I168</f>
        <v>-5.2</v>
      </c>
      <c r="K469" s="101" t="str">
        <f>'2014'!J168</f>
        <v xml:space="preserve"> </v>
      </c>
      <c r="L469" s="103" t="str">
        <f>'2014'!K168</f>
        <v xml:space="preserve"> </v>
      </c>
    </row>
    <row r="470" spans="1:12" x14ac:dyDescent="0.25">
      <c r="A470" s="110">
        <v>2014</v>
      </c>
      <c r="B470" s="98" t="str">
        <f>'2014'!A169</f>
        <v>Asie</v>
      </c>
      <c r="C470" s="99" t="str">
        <f>'2014'!B169</f>
        <v>Indonésie</v>
      </c>
      <c r="D470" s="98" t="str">
        <f>'2014'!C169</f>
        <v>KNO</v>
      </c>
      <c r="E470" s="100" t="str">
        <f>'2014'!D169</f>
        <v>KNO</v>
      </c>
      <c r="F470" s="42" t="str">
        <f>'2014'!E169</f>
        <v xml:space="preserve">MEDAN </v>
      </c>
      <c r="G470" s="101">
        <f>'2014'!F169</f>
        <v>8017480</v>
      </c>
      <c r="H470" s="102">
        <f>'2014'!G169</f>
        <v>-4.2</v>
      </c>
      <c r="I470" s="101">
        <f>'2014'!H169</f>
        <v>63320</v>
      </c>
      <c r="J470" s="102">
        <f>'2014'!I169</f>
        <v>-10.1</v>
      </c>
      <c r="K470" s="101">
        <f>'2014'!J169</f>
        <v>42480</v>
      </c>
      <c r="L470" s="103">
        <f>'2014'!K169</f>
        <v>-4.9000000000000004</v>
      </c>
    </row>
    <row r="471" spans="1:12" ht="25.5" x14ac:dyDescent="0.25">
      <c r="A471" s="110">
        <v>2014</v>
      </c>
      <c r="B471" s="98" t="str">
        <f>'2014'!A170</f>
        <v>Amérique du Sud</v>
      </c>
      <c r="C471" s="99" t="str">
        <f>'2014'!B170</f>
        <v>Colombie</v>
      </c>
      <c r="D471" s="98" t="str">
        <f>'2014'!C170</f>
        <v>MDE</v>
      </c>
      <c r="E471" s="100" t="str">
        <f>'2014'!D170</f>
        <v>KMDE</v>
      </c>
      <c r="F471" s="42" t="str">
        <f>'2014'!E170</f>
        <v>MEDELLIN JOSE MARIA CORDOBA</v>
      </c>
      <c r="G471" s="101">
        <f>'2014'!F170</f>
        <v>6567564</v>
      </c>
      <c r="H471" s="102">
        <f>'2014'!G170</f>
        <v>0.2</v>
      </c>
      <c r="I471" s="101">
        <f>'2014'!H170</f>
        <v>74835</v>
      </c>
      <c r="J471" s="102">
        <f>'2014'!I170</f>
        <v>0.7</v>
      </c>
      <c r="K471" s="101">
        <f>'2014'!J170</f>
        <v>116693</v>
      </c>
      <c r="L471" s="103">
        <f>'2014'!K170</f>
        <v>6.7</v>
      </c>
    </row>
    <row r="472" spans="1:12" x14ac:dyDescent="0.25">
      <c r="A472" s="110">
        <v>2014</v>
      </c>
      <c r="B472" s="98" t="str">
        <f>'2014'!A171</f>
        <v>Océanie</v>
      </c>
      <c r="C472" s="99" t="str">
        <f>'2014'!B171</f>
        <v>Australie</v>
      </c>
      <c r="D472" s="98" t="str">
        <f>'2014'!C171</f>
        <v>MEL</v>
      </c>
      <c r="E472" s="100" t="str">
        <f>'2014'!D171</f>
        <v>MEL</v>
      </c>
      <c r="F472" s="42" t="str">
        <f>'2014'!E171</f>
        <v>MELBOURNE</v>
      </c>
      <c r="G472" s="101">
        <f>'2014'!F171</f>
        <v>31386794</v>
      </c>
      <c r="H472" s="102">
        <f>'2014'!G171</f>
        <v>3.9</v>
      </c>
      <c r="I472" s="101">
        <f>'2014'!H171</f>
        <v>227697</v>
      </c>
      <c r="J472" s="102">
        <f>'2014'!I171</f>
        <v>4.2</v>
      </c>
      <c r="K472" s="101" t="str">
        <f>'2014'!J171</f>
        <v xml:space="preserve"> </v>
      </c>
      <c r="L472" s="103" t="str">
        <f>'2014'!K171</f>
        <v xml:space="preserve"> </v>
      </c>
    </row>
    <row r="473" spans="1:12" ht="25.5" x14ac:dyDescent="0.25">
      <c r="A473" s="110">
        <v>2014</v>
      </c>
      <c r="B473" s="98" t="str">
        <f>'2014'!A172</f>
        <v>Amérique du Nord</v>
      </c>
      <c r="C473" s="99" t="str">
        <f>'2014'!B172</f>
        <v>Mexique</v>
      </c>
      <c r="D473" s="98" t="str">
        <f>'2014'!C172</f>
        <v>MEX</v>
      </c>
      <c r="E473" s="100" t="str">
        <f>'2014'!D172</f>
        <v>MEX</v>
      </c>
      <c r="F473" s="42" t="str">
        <f>'2014'!E172</f>
        <v>MEXICO CITY</v>
      </c>
      <c r="G473" s="101">
        <f>'2014'!F172</f>
        <v>34252381</v>
      </c>
      <c r="H473" s="102">
        <f>'2014'!G172</f>
        <v>8.6</v>
      </c>
      <c r="I473" s="101">
        <f>'2014'!H172</f>
        <v>406340</v>
      </c>
      <c r="J473" s="102">
        <f>'2014'!I172</f>
        <v>4.4000000000000004</v>
      </c>
      <c r="K473" s="101">
        <f>'2014'!J172</f>
        <v>396732</v>
      </c>
      <c r="L473" s="103">
        <f>'2014'!K172</f>
        <v>5.4</v>
      </c>
    </row>
    <row r="474" spans="1:12" ht="25.5" x14ac:dyDescent="0.25">
      <c r="A474" s="110">
        <v>2014</v>
      </c>
      <c r="B474" s="98" t="str">
        <f>'2014'!A173</f>
        <v>Amérique du Nord</v>
      </c>
      <c r="C474" s="99" t="str">
        <f>'2014'!B173</f>
        <v>États-Unis</v>
      </c>
      <c r="D474" s="98" t="str">
        <f>'2014'!C173</f>
        <v>MIA</v>
      </c>
      <c r="E474" s="100" t="str">
        <f>'2014'!D173</f>
        <v>MIA</v>
      </c>
      <c r="F474" s="42" t="str">
        <f>'2014'!E173</f>
        <v>MIAMI</v>
      </c>
      <c r="G474" s="101">
        <f>'2014'!F173</f>
        <v>40941879</v>
      </c>
      <c r="H474" s="102">
        <f>'2014'!G173</f>
        <v>0.9</v>
      </c>
      <c r="I474" s="101">
        <f>'2014'!H173</f>
        <v>402973</v>
      </c>
      <c r="J474" s="102">
        <f>'2014'!I173</f>
        <v>1</v>
      </c>
      <c r="K474" s="101">
        <f>'2014'!J173</f>
        <v>1998782</v>
      </c>
      <c r="L474" s="103">
        <f>'2014'!K173</f>
        <v>2.8</v>
      </c>
    </row>
    <row r="475" spans="1:12" x14ac:dyDescent="0.25">
      <c r="A475" s="110">
        <v>2014</v>
      </c>
      <c r="B475" s="98" t="str">
        <f>'2014'!A174</f>
        <v>Europe</v>
      </c>
      <c r="C475" s="99" t="str">
        <f>'2014'!B174</f>
        <v>Italie</v>
      </c>
      <c r="D475" s="98" t="str">
        <f>'2014'!C174</f>
        <v>MIL</v>
      </c>
      <c r="E475" s="100" t="str">
        <f>'2014'!D174</f>
        <v>MXP</v>
      </c>
      <c r="F475" s="42" t="str">
        <f>'2014'!E174</f>
        <v>MILAN MALPENSA</v>
      </c>
      <c r="G475" s="101">
        <f>'2014'!F174</f>
        <v>18838661</v>
      </c>
      <c r="H475" s="102">
        <f>'2014'!G174</f>
        <v>5</v>
      </c>
      <c r="I475" s="101">
        <f>'2014'!H174</f>
        <v>166509</v>
      </c>
      <c r="J475" s="102">
        <f>'2014'!I174</f>
        <v>1.1000000000000001</v>
      </c>
      <c r="K475" s="101">
        <f>'2014'!J174</f>
        <v>469657</v>
      </c>
      <c r="L475" s="103">
        <f>'2014'!K174</f>
        <v>9.1</v>
      </c>
    </row>
    <row r="476" spans="1:12" x14ac:dyDescent="0.25">
      <c r="A476" s="110">
        <v>2014</v>
      </c>
      <c r="B476" s="98" t="str">
        <f>'2014'!A175</f>
        <v>Asie</v>
      </c>
      <c r="C476" s="99" t="str">
        <f>'2014'!B175</f>
        <v>Indonésie</v>
      </c>
      <c r="D476" s="98" t="str">
        <f>'2014'!C175</f>
        <v>PDG</v>
      </c>
      <c r="E476" s="100" t="str">
        <f>'2014'!D175</f>
        <v>PDG</v>
      </c>
      <c r="F476" s="42" t="str">
        <f>'2014'!E175</f>
        <v>MINANGKABAU</v>
      </c>
      <c r="G476" s="101">
        <f>'2014'!F175</f>
        <v>2602465</v>
      </c>
      <c r="H476" s="102">
        <f>'2014'!G175</f>
        <v>-7.2</v>
      </c>
      <c r="I476" s="101">
        <f>'2014'!H175</f>
        <v>16945</v>
      </c>
      <c r="J476" s="102">
        <f>'2014'!I175</f>
        <v>-9.8000000000000007</v>
      </c>
      <c r="K476" s="101">
        <f>'2014'!J175</f>
        <v>10833</v>
      </c>
      <c r="L476" s="103">
        <f>'2014'!K175</f>
        <v>-6.5</v>
      </c>
    </row>
    <row r="477" spans="1:12" ht="25.5" x14ac:dyDescent="0.25">
      <c r="A477" s="110">
        <v>2014</v>
      </c>
      <c r="B477" s="98" t="str">
        <f>'2014'!A176</f>
        <v>Amérique du Nord</v>
      </c>
      <c r="C477" s="99" t="str">
        <f>'2014'!B176</f>
        <v>États-Unis</v>
      </c>
      <c r="D477" s="98" t="str">
        <f>'2014'!C176</f>
        <v>MSP</v>
      </c>
      <c r="E477" s="100" t="str">
        <f>'2014'!D176</f>
        <v>MSP</v>
      </c>
      <c r="F477" s="42" t="str">
        <f>'2014'!E176</f>
        <v>MINNEAPOLIS ST. PAUL</v>
      </c>
      <c r="G477" s="101">
        <f>'2014'!F176</f>
        <v>35147083</v>
      </c>
      <c r="H477" s="102">
        <f>'2014'!G176</f>
        <v>3.7</v>
      </c>
      <c r="I477" s="101">
        <f>'2014'!H176</f>
        <v>412586</v>
      </c>
      <c r="J477" s="102">
        <f>'2014'!I176</f>
        <v>-4.3</v>
      </c>
      <c r="K477" s="101">
        <f>'2014'!J176</f>
        <v>203129</v>
      </c>
      <c r="L477" s="103">
        <f>'2014'!K176</f>
        <v>0.9</v>
      </c>
    </row>
    <row r="478" spans="1:12" ht="25.5" x14ac:dyDescent="0.25">
      <c r="A478" s="110">
        <v>2014</v>
      </c>
      <c r="B478" s="98" t="str">
        <f>'2014'!A177</f>
        <v>Amérique du Nord</v>
      </c>
      <c r="C478" s="99" t="str">
        <f>'2014'!B177</f>
        <v>Jamaïque</v>
      </c>
      <c r="D478" s="98" t="str">
        <f>'2014'!C177</f>
        <v>MBJ</v>
      </c>
      <c r="E478" s="100" t="str">
        <f>'2014'!D177</f>
        <v>MBJ</v>
      </c>
      <c r="F478" s="42" t="str">
        <f>'2014'!E177</f>
        <v>MONTEGO BAY</v>
      </c>
      <c r="G478" s="101">
        <f>'2014'!F177</f>
        <v>3619013</v>
      </c>
      <c r="H478" s="102">
        <f>'2014'!G177</f>
        <v>4.3</v>
      </c>
      <c r="I478" s="101">
        <f>'2014'!H177</f>
        <v>40795</v>
      </c>
      <c r="J478" s="102">
        <f>'2014'!I177</f>
        <v>3.3</v>
      </c>
      <c r="K478" s="101">
        <f>'2014'!J177</f>
        <v>6236</v>
      </c>
      <c r="L478" s="103">
        <f>'2014'!K177</f>
        <v>12</v>
      </c>
    </row>
    <row r="479" spans="1:12" ht="25.5" x14ac:dyDescent="0.25">
      <c r="A479" s="110">
        <v>2014</v>
      </c>
      <c r="B479" s="98" t="str">
        <f>'2014'!A178</f>
        <v>Amérique du Nord</v>
      </c>
      <c r="C479" s="99" t="str">
        <f>'2014'!B178</f>
        <v>Mexique</v>
      </c>
      <c r="D479" s="98" t="str">
        <f>'2014'!C178</f>
        <v>MTY</v>
      </c>
      <c r="E479" s="100" t="str">
        <f>'2014'!D178</f>
        <v>MTY</v>
      </c>
      <c r="F479" s="42" t="str">
        <f>'2014'!E178</f>
        <v>MONTERREY</v>
      </c>
      <c r="G479" s="101">
        <f>'2014'!F178</f>
        <v>7157217</v>
      </c>
      <c r="H479" s="102">
        <f>'2014'!G178</f>
        <v>10.9</v>
      </c>
      <c r="I479" s="101">
        <f>'2014'!H178</f>
        <v>102462</v>
      </c>
      <c r="J479" s="102">
        <f>'2014'!I178</f>
        <v>13.6</v>
      </c>
      <c r="K479" s="101">
        <f>'2014'!J178</f>
        <v>44817</v>
      </c>
      <c r="L479" s="103">
        <f>'2014'!K178</f>
        <v>-2.7</v>
      </c>
    </row>
    <row r="480" spans="1:12" ht="25.5" x14ac:dyDescent="0.25">
      <c r="A480" s="110">
        <v>2014</v>
      </c>
      <c r="B480" s="98" t="str">
        <f>'2014'!A179</f>
        <v>Amérique du Nord</v>
      </c>
      <c r="C480" s="99" t="str">
        <f>'2014'!B179</f>
        <v>Canada</v>
      </c>
      <c r="D480" s="98" t="str">
        <f>'2014'!C179</f>
        <v>YMQ</v>
      </c>
      <c r="E480" s="100" t="str">
        <f>'2014'!D179</f>
        <v>YUL</v>
      </c>
      <c r="F480" s="42" t="str">
        <f>'2014'!E179</f>
        <v>MONTREAL TRUDEAU</v>
      </c>
      <c r="G480" s="101">
        <f>'2014'!F179</f>
        <v>14725699</v>
      </c>
      <c r="H480" s="102">
        <f>'2014'!G179</f>
        <v>4.5</v>
      </c>
      <c r="I480" s="101">
        <f>'2014'!H179</f>
        <v>217204</v>
      </c>
      <c r="J480" s="102">
        <f>'2014'!I179</f>
        <v>-2.2000000000000002</v>
      </c>
      <c r="K480" s="101" t="str">
        <f>'2014'!J179</f>
        <v xml:space="preserve"> </v>
      </c>
      <c r="L480" s="103" t="str">
        <f>'2014'!K179</f>
        <v xml:space="preserve"> </v>
      </c>
    </row>
    <row r="481" spans="1:12" x14ac:dyDescent="0.25">
      <c r="A481" s="110">
        <v>2014</v>
      </c>
      <c r="B481" s="98" t="str">
        <f>'2014'!A180</f>
        <v>Asie</v>
      </c>
      <c r="C481" s="99" t="str">
        <f>'2014'!B180</f>
        <v>Russie</v>
      </c>
      <c r="D481" s="98" t="str">
        <f>'2014'!C180</f>
        <v>MOW</v>
      </c>
      <c r="E481" s="100" t="str">
        <f>'2014'!D180</f>
        <v>DME</v>
      </c>
      <c r="F481" s="42" t="str">
        <f>'2014'!E180</f>
        <v>MOSCOW DOMODEDOVO</v>
      </c>
      <c r="G481" s="101">
        <f>'2014'!F180</f>
        <v>33039531</v>
      </c>
      <c r="H481" s="102">
        <f>'2014'!G180</f>
        <v>7.4</v>
      </c>
      <c r="I481" s="101">
        <f>'2014'!H180</f>
        <v>277785</v>
      </c>
      <c r="J481" s="102">
        <f>'2014'!I180</f>
        <v>5.4</v>
      </c>
      <c r="K481" s="101">
        <f>'2014'!J180</f>
        <v>187093</v>
      </c>
      <c r="L481" s="103">
        <f>'2014'!K180</f>
        <v>-6.7</v>
      </c>
    </row>
    <row r="482" spans="1:12" x14ac:dyDescent="0.25">
      <c r="A482" s="110">
        <v>2014</v>
      </c>
      <c r="B482" s="98" t="str">
        <f>'2014'!A181</f>
        <v>Asie</v>
      </c>
      <c r="C482" s="99" t="str">
        <f>'2014'!B181</f>
        <v>Russie</v>
      </c>
      <c r="D482" s="98" t="str">
        <f>'2014'!C181</f>
        <v>MOW</v>
      </c>
      <c r="E482" s="100" t="str">
        <f>'2014'!D181</f>
        <v>SVO</v>
      </c>
      <c r="F482" s="42" t="str">
        <f>'2014'!E181</f>
        <v>MOSCOW SHEREMETYEVO</v>
      </c>
      <c r="G482" s="101">
        <f>'2014'!F181</f>
        <v>31567974</v>
      </c>
      <c r="H482" s="102">
        <f>'2014'!G181</f>
        <v>7.9</v>
      </c>
      <c r="I482" s="101">
        <f>'2014'!H181</f>
        <v>255570</v>
      </c>
      <c r="J482" s="102">
        <f>'2014'!I181</f>
        <v>4.8</v>
      </c>
      <c r="K482" s="101">
        <f>'2014'!J181</f>
        <v>184039</v>
      </c>
      <c r="L482" s="103">
        <f>'2014'!K181</f>
        <v>-25.1</v>
      </c>
    </row>
    <row r="483" spans="1:12" x14ac:dyDescent="0.25">
      <c r="A483" s="110">
        <v>2014</v>
      </c>
      <c r="B483" s="98" t="str">
        <f>'2014'!A182</f>
        <v>Asie</v>
      </c>
      <c r="C483" s="99" t="str">
        <f>'2014'!B182</f>
        <v>Russie</v>
      </c>
      <c r="D483" s="98" t="str">
        <f>'2014'!C182</f>
        <v>MOW</v>
      </c>
      <c r="E483" s="100" t="str">
        <f>'2014'!D182</f>
        <v>VKO</v>
      </c>
      <c r="F483" s="42" t="str">
        <f>'2014'!E182</f>
        <v>MOSCOW VNUKOVO</v>
      </c>
      <c r="G483" s="101">
        <f>'2014'!F182</f>
        <v>12731813</v>
      </c>
      <c r="H483" s="102">
        <f>'2014'!G182</f>
        <v>13.9</v>
      </c>
      <c r="I483" s="101">
        <f>'2014'!H182</f>
        <v>165087</v>
      </c>
      <c r="J483" s="102">
        <f>'2014'!I182</f>
        <v>1</v>
      </c>
      <c r="K483" s="101">
        <f>'2014'!J182</f>
        <v>44036</v>
      </c>
      <c r="L483" s="103">
        <f>'2014'!K182</f>
        <v>3.4</v>
      </c>
    </row>
    <row r="484" spans="1:12" x14ac:dyDescent="0.25">
      <c r="A484" s="110">
        <v>2014</v>
      </c>
      <c r="B484" s="98" t="str">
        <f>'2014'!A183</f>
        <v>Asie</v>
      </c>
      <c r="C484" s="99" t="str">
        <f>'2014'!B183</f>
        <v>Inde</v>
      </c>
      <c r="D484" s="98" t="str">
        <f>'2014'!C183</f>
        <v>BOM</v>
      </c>
      <c r="E484" s="100" t="str">
        <f>'2014'!D183</f>
        <v>BOM</v>
      </c>
      <c r="F484" s="42" t="str">
        <f>'2014'!E183</f>
        <v>MUMBAI</v>
      </c>
      <c r="G484" s="101">
        <f>'2014'!F183</f>
        <v>34993738</v>
      </c>
      <c r="H484" s="102">
        <f>'2014'!G183</f>
        <v>9.5</v>
      </c>
      <c r="I484" s="101">
        <f>'2014'!H183</f>
        <v>266201</v>
      </c>
      <c r="J484" s="102">
        <f>'2014'!I183</f>
        <v>-1.2</v>
      </c>
      <c r="K484" s="101">
        <f>'2014'!J183</f>
        <v>648147</v>
      </c>
      <c r="L484" s="103">
        <f>'2014'!K183</f>
        <v>-0.6</v>
      </c>
    </row>
    <row r="485" spans="1:12" x14ac:dyDescent="0.25">
      <c r="A485" s="110">
        <v>2014</v>
      </c>
      <c r="B485" s="98" t="str">
        <f>'2014'!A184</f>
        <v>Europe</v>
      </c>
      <c r="C485" s="99" t="str">
        <f>'2014'!B184</f>
        <v>Allemagne</v>
      </c>
      <c r="D485" s="98" t="str">
        <f>'2014'!C184</f>
        <v>MUC</v>
      </c>
      <c r="E485" s="100" t="str">
        <f>'2014'!D184</f>
        <v>MUC</v>
      </c>
      <c r="F485" s="42" t="str">
        <f>'2014'!E184</f>
        <v>MUNICH</v>
      </c>
      <c r="G485" s="101">
        <f>'2014'!F184</f>
        <v>39700515</v>
      </c>
      <c r="H485" s="102">
        <f>'2014'!G184</f>
        <v>2.7</v>
      </c>
      <c r="I485" s="101">
        <f>'2014'!H184</f>
        <v>376678</v>
      </c>
      <c r="J485" s="102">
        <f>'2014'!I184</f>
        <v>-1.4</v>
      </c>
      <c r="K485" s="101">
        <f>'2014'!J184</f>
        <v>309361</v>
      </c>
      <c r="L485" s="103">
        <f>'2014'!K184</f>
        <v>7.5</v>
      </c>
    </row>
    <row r="486" spans="1:12" x14ac:dyDescent="0.25">
      <c r="A486" s="110">
        <v>2014</v>
      </c>
      <c r="B486" s="98" t="str">
        <f>'2014'!A185</f>
        <v>Asie</v>
      </c>
      <c r="C486" s="99" t="str">
        <f>'2014'!B185</f>
        <v>Oman</v>
      </c>
      <c r="D486" s="98" t="str">
        <f>'2014'!C185</f>
        <v>MCT</v>
      </c>
      <c r="E486" s="100" t="str">
        <f>'2014'!D185</f>
        <v>MCT</v>
      </c>
      <c r="F486" s="42" t="str">
        <f>'2014'!E185</f>
        <v>MUSCAT</v>
      </c>
      <c r="G486" s="101">
        <f>'2014'!F185</f>
        <v>8713102</v>
      </c>
      <c r="H486" s="102">
        <f>'2014'!G185</f>
        <v>4.8</v>
      </c>
      <c r="I486" s="101">
        <f>'2014'!H185</f>
        <v>82405</v>
      </c>
      <c r="J486" s="102">
        <f>'2014'!I185</f>
        <v>1.4</v>
      </c>
      <c r="K486" s="101">
        <f>'2014'!J185</f>
        <v>122163</v>
      </c>
      <c r="L486" s="103">
        <f>'2014'!K185</f>
        <v>1.8</v>
      </c>
    </row>
    <row r="487" spans="1:12" x14ac:dyDescent="0.25">
      <c r="A487" s="110">
        <v>2014</v>
      </c>
      <c r="B487" s="98" t="str">
        <f>'2014'!A186</f>
        <v>Asie</v>
      </c>
      <c r="C487" s="99" t="str">
        <f>'2014'!B186</f>
        <v>Indonésie</v>
      </c>
      <c r="D487" s="98" t="str">
        <f>'2014'!C186</f>
        <v>NBX</v>
      </c>
      <c r="E487" s="100" t="str">
        <f>'2014'!D186</f>
        <v>NBX</v>
      </c>
      <c r="F487" s="42" t="str">
        <f>'2014'!E186</f>
        <v>NABIRE</v>
      </c>
      <c r="G487" s="101">
        <f>'2014'!F186</f>
        <v>1423312</v>
      </c>
      <c r="H487" s="102" t="str">
        <f>'2014'!G186</f>
        <v xml:space="preserve"> </v>
      </c>
      <c r="I487" s="101">
        <f>'2014'!H186</f>
        <v>22560</v>
      </c>
      <c r="J487" s="102" t="str">
        <f>'2014'!I186</f>
        <v xml:space="preserve"> </v>
      </c>
      <c r="K487" s="101">
        <f>'2014'!J186</f>
        <v>5690</v>
      </c>
      <c r="L487" s="103" t="str">
        <f>'2014'!K186</f>
        <v xml:space="preserve"> </v>
      </c>
    </row>
    <row r="488" spans="1:12" x14ac:dyDescent="0.25">
      <c r="A488" s="110">
        <v>2014</v>
      </c>
      <c r="B488" s="98" t="str">
        <f>'2014'!A187</f>
        <v>Océanie</v>
      </c>
      <c r="C488" s="99" t="str">
        <f>'2014'!B187</f>
        <v>Fidji</v>
      </c>
      <c r="D488" s="98" t="str">
        <f>'2014'!C187</f>
        <v>NAN</v>
      </c>
      <c r="E488" s="100" t="str">
        <f>'2014'!D187</f>
        <v>NAN</v>
      </c>
      <c r="F488" s="42" t="str">
        <f>'2014'!E187</f>
        <v>NADI</v>
      </c>
      <c r="G488" s="101">
        <f>'2014'!F187</f>
        <v>2091719</v>
      </c>
      <c r="H488" s="102">
        <f>'2014'!G187</f>
        <v>5.5</v>
      </c>
      <c r="I488" s="101">
        <f>'2014'!H187</f>
        <v>72461</v>
      </c>
      <c r="J488" s="102">
        <f>'2014'!I187</f>
        <v>19.5</v>
      </c>
      <c r="K488" s="101" t="str">
        <f>'2014'!J187</f>
        <v xml:space="preserve"> </v>
      </c>
      <c r="L488" s="103" t="str">
        <f>'2014'!K187</f>
        <v xml:space="preserve"> </v>
      </c>
    </row>
    <row r="489" spans="1:12" x14ac:dyDescent="0.25">
      <c r="A489" s="110">
        <v>2014</v>
      </c>
      <c r="B489" s="98" t="str">
        <f>'2014'!A188</f>
        <v>Afrique</v>
      </c>
      <c r="C489" s="99" t="str">
        <f>'2014'!B188</f>
        <v>Kenya</v>
      </c>
      <c r="D489" s="98" t="str">
        <f>'2014'!C188</f>
        <v>NBO</v>
      </c>
      <c r="E489" s="100" t="str">
        <f>'2014'!D188</f>
        <v>NBO</v>
      </c>
      <c r="F489" s="42" t="str">
        <f>'2014'!E188</f>
        <v>NAIROBI</v>
      </c>
      <c r="G489" s="101">
        <f>'2014'!F188</f>
        <v>6386456</v>
      </c>
      <c r="H489" s="102">
        <f>'2014'!G188</f>
        <v>7.4</v>
      </c>
      <c r="I489" s="101">
        <f>'2014'!H188</f>
        <v>99725</v>
      </c>
      <c r="J489" s="102">
        <f>'2014'!I188</f>
        <v>9.5</v>
      </c>
      <c r="K489" s="101">
        <f>'2014'!J188</f>
        <v>259143</v>
      </c>
      <c r="L489" s="103">
        <f>'2014'!K188</f>
        <v>5.7</v>
      </c>
    </row>
    <row r="490" spans="1:12" x14ac:dyDescent="0.25">
      <c r="A490" s="110">
        <v>2014</v>
      </c>
      <c r="B490" s="98" t="str">
        <f>'2014'!A189</f>
        <v>Asie</v>
      </c>
      <c r="C490" s="99" t="str">
        <f>'2014'!B189</f>
        <v>Indonésie</v>
      </c>
      <c r="D490" s="98" t="str">
        <f>'2014'!C189</f>
        <v>NPO</v>
      </c>
      <c r="E490" s="100" t="str">
        <f>'2014'!D189</f>
        <v>NPO</v>
      </c>
      <c r="F490" s="42" t="str">
        <f>'2014'!E189</f>
        <v>NANGA PINOH</v>
      </c>
      <c r="G490" s="101">
        <f>'2014'!F189</f>
        <v>4610026</v>
      </c>
      <c r="H490" s="102" t="str">
        <f>'2014'!G189</f>
        <v xml:space="preserve"> </v>
      </c>
      <c r="I490" s="101">
        <f>'2014'!H189</f>
        <v>401</v>
      </c>
      <c r="J490" s="102" t="str">
        <f>'2014'!I189</f>
        <v xml:space="preserve"> </v>
      </c>
      <c r="K490" s="101" t="str">
        <f>'2014'!J189</f>
        <v xml:space="preserve"> </v>
      </c>
      <c r="L490" s="103" t="str">
        <f>'2014'!K189</f>
        <v xml:space="preserve"> </v>
      </c>
    </row>
    <row r="491" spans="1:12" x14ac:dyDescent="0.25">
      <c r="A491" s="110">
        <v>2014</v>
      </c>
      <c r="B491" s="98" t="str">
        <f>'2014'!A190</f>
        <v>Asie</v>
      </c>
      <c r="C491" s="99" t="str">
        <f>'2014'!B190</f>
        <v>Chine</v>
      </c>
      <c r="D491" s="98" t="str">
        <f>'2014'!C190</f>
        <v>NKG</v>
      </c>
      <c r="E491" s="100" t="str">
        <f>'2014'!D190</f>
        <v>NKG</v>
      </c>
      <c r="F491" s="42" t="str">
        <f>'2014'!E190</f>
        <v>NANJING LUKOU</v>
      </c>
      <c r="G491" s="101">
        <f>'2014'!F190</f>
        <v>16283816</v>
      </c>
      <c r="H491" s="102">
        <f>'2014'!G190</f>
        <v>8.5</v>
      </c>
      <c r="I491" s="101">
        <f>'2014'!H190</f>
        <v>144278</v>
      </c>
      <c r="J491" s="102">
        <f>'2014'!I190</f>
        <v>6.9</v>
      </c>
      <c r="K491" s="101">
        <f>'2014'!J190</f>
        <v>304325</v>
      </c>
      <c r="L491" s="103">
        <f>'2014'!K190</f>
        <v>19</v>
      </c>
    </row>
    <row r="492" spans="1:12" ht="25.5" x14ac:dyDescent="0.25">
      <c r="A492" s="110">
        <v>2014</v>
      </c>
      <c r="B492" s="98" t="str">
        <f>'2014'!A191</f>
        <v>Amérique du Nord</v>
      </c>
      <c r="C492" s="99" t="str">
        <f>'2014'!B191</f>
        <v>États-Unis</v>
      </c>
      <c r="D492" s="98" t="str">
        <f>'2014'!C191</f>
        <v>BNA</v>
      </c>
      <c r="E492" s="100" t="str">
        <f>'2014'!D191</f>
        <v>BNA</v>
      </c>
      <c r="F492" s="42" t="str">
        <f>'2014'!E191</f>
        <v>NASHVILLE</v>
      </c>
      <c r="G492" s="101">
        <f>'2014'!F191</f>
        <v>11041543</v>
      </c>
      <c r="H492" s="102">
        <f>'2014'!G191</f>
        <v>6.7</v>
      </c>
      <c r="I492" s="101">
        <f>'2014'!H191</f>
        <v>176269</v>
      </c>
      <c r="J492" s="102">
        <f>'2014'!I191</f>
        <v>0.3</v>
      </c>
      <c r="K492" s="101">
        <f>'2014'!J191</f>
        <v>39889</v>
      </c>
      <c r="L492" s="103">
        <f>'2014'!K191</f>
        <v>-17.3</v>
      </c>
    </row>
    <row r="493" spans="1:12" ht="25.5" x14ac:dyDescent="0.25">
      <c r="A493" s="110">
        <v>2014</v>
      </c>
      <c r="B493" s="98" t="str">
        <f>'2014'!A192</f>
        <v>Amérique du Nord</v>
      </c>
      <c r="C493" s="99" t="str">
        <f>'2014'!B192</f>
        <v>Bahamas</v>
      </c>
      <c r="D493" s="98" t="str">
        <f>'2014'!C192</f>
        <v>NAS</v>
      </c>
      <c r="E493" s="100" t="str">
        <f>'2014'!D192</f>
        <v>NAS</v>
      </c>
      <c r="F493" s="42" t="str">
        <f>'2014'!E192</f>
        <v>NASSAU</v>
      </c>
      <c r="G493" s="101">
        <f>'2014'!F192</f>
        <v>3253796</v>
      </c>
      <c r="H493" s="102">
        <f>'2014'!G192</f>
        <v>2.2999999999999998</v>
      </c>
      <c r="I493" s="101">
        <f>'2014'!H192</f>
        <v>136948</v>
      </c>
      <c r="J493" s="102">
        <f>'2014'!I192</f>
        <v>3</v>
      </c>
      <c r="K493" s="101" t="str">
        <f>'2014'!J192</f>
        <v xml:space="preserve"> </v>
      </c>
      <c r="L493" s="103" t="str">
        <f>'2014'!K192</f>
        <v xml:space="preserve"> </v>
      </c>
    </row>
    <row r="494" spans="1:12" ht="25.5" x14ac:dyDescent="0.25">
      <c r="A494" s="110">
        <v>2014</v>
      </c>
      <c r="B494" s="98" t="str">
        <f>'2014'!A193</f>
        <v>Amérique du Nord</v>
      </c>
      <c r="C494" s="99" t="str">
        <f>'2014'!B193</f>
        <v>États-Unis</v>
      </c>
      <c r="D494" s="98" t="str">
        <f>'2014'!C193</f>
        <v>MSY</v>
      </c>
      <c r="E494" s="100" t="str">
        <f>'2014'!D193</f>
        <v>MSY</v>
      </c>
      <c r="F494" s="42" t="str">
        <f>'2014'!E193</f>
        <v>NEW ORLEANS</v>
      </c>
      <c r="G494" s="101">
        <f>'2014'!F193</f>
        <v>9782139</v>
      </c>
      <c r="H494" s="102">
        <f>'2014'!G193</f>
        <v>4.7</v>
      </c>
      <c r="I494" s="101">
        <f>'2014'!H193</f>
        <v>115812</v>
      </c>
      <c r="J494" s="102">
        <f>'2014'!I193</f>
        <v>-13.2</v>
      </c>
      <c r="K494" s="101">
        <f>'2014'!J193</f>
        <v>40113</v>
      </c>
      <c r="L494" s="103">
        <f>'2014'!K193</f>
        <v>-4.7</v>
      </c>
    </row>
    <row r="495" spans="1:12" ht="25.5" x14ac:dyDescent="0.25">
      <c r="A495" s="110">
        <v>2014</v>
      </c>
      <c r="B495" s="98" t="str">
        <f>'2014'!A194</f>
        <v>Amérique du Nord</v>
      </c>
      <c r="C495" s="99" t="str">
        <f>'2014'!B194</f>
        <v>États-Unis</v>
      </c>
      <c r="D495" s="98" t="str">
        <f>'2014'!C194</f>
        <v>NYC</v>
      </c>
      <c r="E495" s="100" t="str">
        <f>'2014'!D194</f>
        <v>JFK</v>
      </c>
      <c r="F495" s="42" t="str">
        <f>'2014'!E194</f>
        <v>NEW YORK JOHN FITZGERALD KENNEDY</v>
      </c>
      <c r="G495" s="101">
        <f>'2014'!F194</f>
        <v>53635346</v>
      </c>
      <c r="H495" s="102">
        <f>'2014'!G194</f>
        <v>6.4</v>
      </c>
      <c r="I495" s="101">
        <f>'2014'!H194</f>
        <v>422912</v>
      </c>
      <c r="J495" s="102">
        <f>'2014'!I194</f>
        <v>4.0999999999999996</v>
      </c>
      <c r="K495" s="101">
        <f>'2014'!J194</f>
        <v>1315590</v>
      </c>
      <c r="L495" s="103">
        <f>'2014'!K194</f>
        <v>1.8</v>
      </c>
    </row>
    <row r="496" spans="1:12" ht="25.5" x14ac:dyDescent="0.25">
      <c r="A496" s="110">
        <v>2014</v>
      </c>
      <c r="B496" s="98" t="str">
        <f>'2014'!A195</f>
        <v>Amérique du Nord</v>
      </c>
      <c r="C496" s="99" t="str">
        <f>'2014'!B195</f>
        <v>États-Unis</v>
      </c>
      <c r="D496" s="98" t="str">
        <f>'2014'!C195</f>
        <v>NYC</v>
      </c>
      <c r="E496" s="100" t="str">
        <f>'2014'!D195</f>
        <v>LGA</v>
      </c>
      <c r="F496" s="42" t="str">
        <f>'2014'!E195</f>
        <v>NEW YORK LA GUARDIA</v>
      </c>
      <c r="G496" s="101">
        <f>'2014'!F195</f>
        <v>27377425</v>
      </c>
      <c r="H496" s="102">
        <f>'2014'!G195</f>
        <v>2.5</v>
      </c>
      <c r="I496" s="101">
        <f>'2014'!H195</f>
        <v>368684</v>
      </c>
      <c r="J496" s="102">
        <f>'2014'!I195</f>
        <v>-0.8</v>
      </c>
      <c r="K496" s="101">
        <f>'2014'!J195</f>
        <v>7926</v>
      </c>
      <c r="L496" s="103">
        <f>'2014'!K195</f>
        <v>3.2</v>
      </c>
    </row>
    <row r="497" spans="1:12" ht="25.5" x14ac:dyDescent="0.25">
      <c r="A497" s="110">
        <v>2014</v>
      </c>
      <c r="B497" s="98" t="str">
        <f>'2014'!A196</f>
        <v>Amérique du Nord</v>
      </c>
      <c r="C497" s="99" t="str">
        <f>'2014'!B196</f>
        <v>États-Unis</v>
      </c>
      <c r="D497" s="98" t="str">
        <f>'2014'!C196</f>
        <v>NYC</v>
      </c>
      <c r="E497" s="100" t="str">
        <f>'2014'!D196</f>
        <v>EWR</v>
      </c>
      <c r="F497" s="42" t="str">
        <f>'2014'!E196</f>
        <v>NEW YORK NEWARK</v>
      </c>
      <c r="G497" s="101">
        <f>'2014'!F196</f>
        <v>36026864</v>
      </c>
      <c r="H497" s="102">
        <f>'2014'!G196</f>
        <v>2.9</v>
      </c>
      <c r="I497" s="101">
        <f>'2014'!H196</f>
        <v>398630</v>
      </c>
      <c r="J497" s="102">
        <f>'2014'!I196</f>
        <v>-3.7</v>
      </c>
      <c r="K497" s="101">
        <f>'2014'!J196</f>
        <v>648517</v>
      </c>
      <c r="L497" s="103">
        <f>'2014'!K196</f>
        <v>-0.6</v>
      </c>
    </row>
    <row r="498" spans="1:12" x14ac:dyDescent="0.25">
      <c r="A498" s="110">
        <v>2014</v>
      </c>
      <c r="B498" s="98" t="str">
        <f>'2014'!A197</f>
        <v>Océanie</v>
      </c>
      <c r="C498" s="99" t="str">
        <f>'2014'!B197</f>
        <v>Australie</v>
      </c>
      <c r="D498" s="98" t="str">
        <f>'2014'!C197</f>
        <v>NTL</v>
      </c>
      <c r="E498" s="100" t="str">
        <f>'2014'!D197</f>
        <v>NTL</v>
      </c>
      <c r="F498" s="42" t="str">
        <f>'2014'!E197</f>
        <v>NEWCASTLE</v>
      </c>
      <c r="G498" s="101">
        <f>'2014'!F197</f>
        <v>1164960</v>
      </c>
      <c r="H498" s="102">
        <f>'2014'!G197</f>
        <v>-2.8</v>
      </c>
      <c r="I498" s="101">
        <f>'2014'!H197</f>
        <v>15852</v>
      </c>
      <c r="J498" s="102">
        <f>'2014'!I197</f>
        <v>-22.2</v>
      </c>
      <c r="K498" s="101">
        <f>'2014'!J197</f>
        <v>360</v>
      </c>
      <c r="L498" s="103" t="str">
        <f>'2014'!K197</f>
        <v xml:space="preserve"> </v>
      </c>
    </row>
    <row r="499" spans="1:12" x14ac:dyDescent="0.25">
      <c r="A499" s="110">
        <v>2014</v>
      </c>
      <c r="B499" s="98" t="str">
        <f>'2014'!A198</f>
        <v>Europe</v>
      </c>
      <c r="C499" s="99" t="str">
        <f>'2014'!B198</f>
        <v>France</v>
      </c>
      <c r="D499" s="98" t="str">
        <f>'2014'!C198</f>
        <v>NCE</v>
      </c>
      <c r="E499" s="100" t="str">
        <f>'2014'!D198</f>
        <v>NCE</v>
      </c>
      <c r="F499" s="42" t="str">
        <f>'2014'!E198</f>
        <v>NICE COTE D'AZUR</v>
      </c>
      <c r="G499" s="101">
        <f>'2014'!F198</f>
        <v>11660208</v>
      </c>
      <c r="H499" s="102">
        <f>'2014'!G198</f>
        <v>0.9</v>
      </c>
      <c r="I499" s="101">
        <f>'2014'!H198</f>
        <v>169993</v>
      </c>
      <c r="J499" s="102">
        <f>'2014'!I198</f>
        <v>-2.2000000000000002</v>
      </c>
      <c r="K499" s="101">
        <f>'2014'!J198</f>
        <v>16695</v>
      </c>
      <c r="L499" s="103">
        <f>'2014'!K198</f>
        <v>-6.2</v>
      </c>
    </row>
    <row r="500" spans="1:12" x14ac:dyDescent="0.25">
      <c r="A500" s="110">
        <v>2014</v>
      </c>
      <c r="B500" s="98" t="str">
        <f>'2014'!A199</f>
        <v>Asie</v>
      </c>
      <c r="C500" s="99" t="str">
        <f>'2014'!B199</f>
        <v>Vietnam</v>
      </c>
      <c r="D500" s="98" t="str">
        <f>'2014'!C199</f>
        <v>HAN</v>
      </c>
      <c r="E500" s="100" t="str">
        <f>'2014'!D199</f>
        <v>HAN</v>
      </c>
      <c r="F500" s="42" t="str">
        <f>'2014'!E199</f>
        <v>NOI BAI</v>
      </c>
      <c r="G500" s="101">
        <f>'2014'!F199</f>
        <v>12847056</v>
      </c>
      <c r="H500" s="102" t="str">
        <f>'2014'!G199</f>
        <v xml:space="preserve"> </v>
      </c>
      <c r="I500" s="101">
        <f>'2014'!H199</f>
        <v>89835</v>
      </c>
      <c r="J500" s="102" t="str">
        <f>'2014'!I199</f>
        <v xml:space="preserve"> </v>
      </c>
      <c r="K500" s="101">
        <f>'2014'!J199</f>
        <v>352322</v>
      </c>
      <c r="L500" s="103" t="str">
        <f>'2014'!K199</f>
        <v xml:space="preserve"> </v>
      </c>
    </row>
    <row r="501" spans="1:12" ht="25.5" x14ac:dyDescent="0.25">
      <c r="A501" s="110">
        <v>2014</v>
      </c>
      <c r="B501" s="98" t="str">
        <f>'2014'!A200</f>
        <v>Amérique du Nord</v>
      </c>
      <c r="C501" s="99" t="str">
        <f>'2014'!B200</f>
        <v>États-Unis</v>
      </c>
      <c r="D501" s="98" t="str">
        <f>'2014'!C200</f>
        <v>OAK</v>
      </c>
      <c r="E501" s="100" t="str">
        <f>'2014'!D200</f>
        <v>OAK</v>
      </c>
      <c r="F501" s="42" t="str">
        <f>'2014'!E200</f>
        <v>OAKLAND</v>
      </c>
      <c r="G501" s="101">
        <f>'2014'!F200</f>
        <v>10336788</v>
      </c>
      <c r="H501" s="102">
        <f>'2014'!G200</f>
        <v>6.1</v>
      </c>
      <c r="I501" s="101">
        <f>'2014'!H200</f>
        <v>205900</v>
      </c>
      <c r="J501" s="102">
        <f>'2014'!I200</f>
        <v>2.2999999999999998</v>
      </c>
      <c r="K501" s="101">
        <f>'2014'!J200</f>
        <v>535391</v>
      </c>
      <c r="L501" s="103">
        <f>'2014'!K200</f>
        <v>10.6</v>
      </c>
    </row>
    <row r="502" spans="1:12" x14ac:dyDescent="0.25">
      <c r="A502" s="110">
        <v>2014</v>
      </c>
      <c r="B502" s="98" t="str">
        <f>'2014'!A201</f>
        <v>Asie</v>
      </c>
      <c r="C502" s="99" t="str">
        <f>'2014'!B201</f>
        <v>Japon</v>
      </c>
      <c r="D502" s="98" t="str">
        <f>'2014'!C201</f>
        <v>OKA</v>
      </c>
      <c r="E502" s="100" t="str">
        <f>'2014'!D201</f>
        <v>OKA</v>
      </c>
      <c r="F502" s="42" t="str">
        <f>'2014'!E201</f>
        <v>OKINAWA</v>
      </c>
      <c r="G502" s="101">
        <f>'2014'!F201</f>
        <v>17278115</v>
      </c>
      <c r="H502" s="102">
        <f>'2014'!G201</f>
        <v>7.7</v>
      </c>
      <c r="I502" s="101">
        <f>'2014'!H201</f>
        <v>153972</v>
      </c>
      <c r="J502" s="102">
        <f>'2014'!I201</f>
        <v>4.5</v>
      </c>
      <c r="K502" s="101">
        <f>'2014'!J201</f>
        <v>419802</v>
      </c>
      <c r="L502" s="103">
        <f>'2014'!K201</f>
        <v>8.1</v>
      </c>
    </row>
    <row r="503" spans="1:12" x14ac:dyDescent="0.25">
      <c r="A503" s="110">
        <v>2014</v>
      </c>
      <c r="B503" s="98" t="str">
        <f>'2014'!A202</f>
        <v>Asie</v>
      </c>
      <c r="C503" s="99" t="str">
        <f>'2014'!B202</f>
        <v>Indonésie</v>
      </c>
      <c r="D503" s="98" t="str">
        <f>'2014'!C202</f>
        <v>SNA</v>
      </c>
      <c r="E503" s="100" t="str">
        <f>'2014'!D202</f>
        <v>SNA</v>
      </c>
      <c r="F503" s="42" t="str">
        <f>'2014'!E202</f>
        <v>ORANGE COUNTY</v>
      </c>
      <c r="G503" s="101">
        <f>'2014'!F202</f>
        <v>9386033</v>
      </c>
      <c r="H503" s="102">
        <f>'2014'!G202</f>
        <v>1.7</v>
      </c>
      <c r="I503" s="101">
        <f>'2014'!H202</f>
        <v>269189</v>
      </c>
      <c r="J503" s="102">
        <f>'2014'!I202</f>
        <v>8.6999999999999993</v>
      </c>
      <c r="K503" s="101">
        <f>'2014'!J202</f>
        <v>15493</v>
      </c>
      <c r="L503" s="103">
        <f>'2014'!K202</f>
        <v>-13.1</v>
      </c>
    </row>
    <row r="504" spans="1:12" ht="25.5" x14ac:dyDescent="0.25">
      <c r="A504" s="110">
        <v>2014</v>
      </c>
      <c r="B504" s="98" t="str">
        <f>'2014'!A203</f>
        <v>Amérique du Nord</v>
      </c>
      <c r="C504" s="99" t="str">
        <f>'2014'!B203</f>
        <v>États-Unis</v>
      </c>
      <c r="D504" s="98" t="str">
        <f>'2014'!C203</f>
        <v>ORL</v>
      </c>
      <c r="E504" s="100" t="str">
        <f>'2014'!D203</f>
        <v>MCO</v>
      </c>
      <c r="F504" s="42" t="str">
        <f>'2014'!E203</f>
        <v>ORLANDO</v>
      </c>
      <c r="G504" s="101">
        <f>'2014'!F203</f>
        <v>35714091</v>
      </c>
      <c r="H504" s="102">
        <f>'2014'!G203</f>
        <v>2.7</v>
      </c>
      <c r="I504" s="101">
        <f>'2014'!H203</f>
        <v>289979</v>
      </c>
      <c r="J504" s="102">
        <f>'2014'!I203</f>
        <v>-0.5</v>
      </c>
      <c r="K504" s="101">
        <f>'2014'!J203</f>
        <v>156875</v>
      </c>
      <c r="L504" s="103">
        <f>'2014'!K203</f>
        <v>1.3</v>
      </c>
    </row>
    <row r="505" spans="1:12" x14ac:dyDescent="0.25">
      <c r="A505" s="110">
        <v>2014</v>
      </c>
      <c r="B505" s="98" t="str">
        <f>'2014'!A204</f>
        <v>Asie</v>
      </c>
      <c r="C505" s="99" t="str">
        <f>'2014'!B204</f>
        <v>Japon</v>
      </c>
      <c r="D505" s="98" t="str">
        <f>'2014'!C204</f>
        <v>OSA</v>
      </c>
      <c r="E505" s="100" t="str">
        <f>'2014'!D204</f>
        <v>ITM</v>
      </c>
      <c r="F505" s="42" t="str">
        <f>'2014'!E204</f>
        <v>OSAKA ITAMI</v>
      </c>
      <c r="G505" s="101">
        <f>'2014'!F204</f>
        <v>14526575</v>
      </c>
      <c r="H505" s="102">
        <f>'2014'!G204</f>
        <v>5.0999999999999996</v>
      </c>
      <c r="I505" s="101">
        <f>'2014'!H204</f>
        <v>139084</v>
      </c>
      <c r="J505" s="102">
        <f>'2014'!I204</f>
        <v>2.2000000000000002</v>
      </c>
      <c r="K505" s="101">
        <f>'2014'!J204</f>
        <v>143301</v>
      </c>
      <c r="L505" s="103">
        <f>'2014'!K204</f>
        <v>4</v>
      </c>
    </row>
    <row r="506" spans="1:12" x14ac:dyDescent="0.25">
      <c r="A506" s="110">
        <v>2014</v>
      </c>
      <c r="B506" s="98" t="str">
        <f>'2014'!A205</f>
        <v>Asie</v>
      </c>
      <c r="C506" s="99" t="str">
        <f>'2014'!B205</f>
        <v>Japon</v>
      </c>
      <c r="D506" s="98" t="str">
        <f>'2014'!C205</f>
        <v>OSA</v>
      </c>
      <c r="E506" s="100" t="str">
        <f>'2014'!D205</f>
        <v>KIX</v>
      </c>
      <c r="F506" s="42" t="str">
        <f>'2014'!E205</f>
        <v>OSAKA KANSAI</v>
      </c>
      <c r="G506" s="101">
        <f>'2014'!F205</f>
        <v>19350593</v>
      </c>
      <c r="H506" s="102">
        <f>'2014'!G205</f>
        <v>8.6</v>
      </c>
      <c r="I506" s="101">
        <f>'2014'!H205</f>
        <v>141565</v>
      </c>
      <c r="J506" s="102">
        <f>'2014'!I205</f>
        <v>7.3</v>
      </c>
      <c r="K506" s="101">
        <f>'2014'!J205</f>
        <v>745898</v>
      </c>
      <c r="L506" s="103">
        <f>'2014'!K205</f>
        <v>9.3000000000000007</v>
      </c>
    </row>
    <row r="507" spans="1:12" x14ac:dyDescent="0.25">
      <c r="A507" s="110">
        <v>2014</v>
      </c>
      <c r="B507" s="98" t="str">
        <f>'2014'!A206</f>
        <v>Europe</v>
      </c>
      <c r="C507" s="99" t="str">
        <f>'2014'!B206</f>
        <v>Norvège</v>
      </c>
      <c r="D507" s="98" t="str">
        <f>'2014'!C206</f>
        <v>OSL</v>
      </c>
      <c r="E507" s="100" t="str">
        <f>'2014'!D206</f>
        <v>KOSL</v>
      </c>
      <c r="F507" s="42" t="str">
        <f>'2014'!E206</f>
        <v>OSLO</v>
      </c>
      <c r="G507" s="101">
        <f>'2014'!F206</f>
        <v>24269233</v>
      </c>
      <c r="H507" s="102">
        <f>'2014'!G206</f>
        <v>4.8</v>
      </c>
      <c r="I507" s="101">
        <f>'2014'!H206</f>
        <v>245059</v>
      </c>
      <c r="J507" s="102">
        <f>'2014'!I206</f>
        <v>2.2000000000000002</v>
      </c>
      <c r="K507" s="101">
        <f>'2014'!J206</f>
        <v>125965</v>
      </c>
      <c r="L507" s="103">
        <f>'2014'!K206</f>
        <v>5.0999999999999996</v>
      </c>
    </row>
    <row r="508" spans="1:12" x14ac:dyDescent="0.25">
      <c r="A508" s="110">
        <v>2014</v>
      </c>
      <c r="B508" s="98" t="str">
        <f>'2014'!A207</f>
        <v>Asie</v>
      </c>
      <c r="C508" s="99" t="str">
        <f>'2014'!B207</f>
        <v>Indonésie</v>
      </c>
      <c r="D508" s="98" t="str">
        <f>'2014'!C207</f>
        <v>PLM</v>
      </c>
      <c r="E508" s="100" t="str">
        <f>'2014'!D207</f>
        <v>PLM</v>
      </c>
      <c r="F508" s="42" t="str">
        <f>'2014'!E207</f>
        <v>PALEMBANG</v>
      </c>
      <c r="G508" s="101">
        <f>'2014'!F207</f>
        <v>2669840</v>
      </c>
      <c r="H508" s="102">
        <f>'2014'!G207</f>
        <v>-7.2</v>
      </c>
      <c r="I508" s="101">
        <f>'2014'!H207</f>
        <v>16826</v>
      </c>
      <c r="J508" s="102">
        <f>'2014'!I207</f>
        <v>-21</v>
      </c>
      <c r="K508" s="101">
        <f>'2014'!J207</f>
        <v>10360</v>
      </c>
      <c r="L508" s="103">
        <f>'2014'!K207</f>
        <v>-26.5</v>
      </c>
    </row>
    <row r="509" spans="1:12" x14ac:dyDescent="0.25">
      <c r="A509" s="110">
        <v>2014</v>
      </c>
      <c r="B509" s="98" t="str">
        <f>'2014'!A208</f>
        <v>Europe</v>
      </c>
      <c r="C509" s="99" t="str">
        <f>'2014'!B208</f>
        <v>Espagne</v>
      </c>
      <c r="D509" s="98" t="str">
        <f>'2014'!C208</f>
        <v>PMI</v>
      </c>
      <c r="E509" s="100" t="str">
        <f>'2014'!D208</f>
        <v>KPMI</v>
      </c>
      <c r="F509" s="42" t="str">
        <f>'2014'!E208</f>
        <v>PALMA</v>
      </c>
      <c r="G509" s="101">
        <f>'2014'!F208</f>
        <v>23112700</v>
      </c>
      <c r="H509" s="102">
        <f>'2014'!G208</f>
        <v>1.5</v>
      </c>
      <c r="I509" s="101">
        <f>'2014'!H208</f>
        <v>172628</v>
      </c>
      <c r="J509" s="102">
        <f>'2014'!I208</f>
        <v>1.5</v>
      </c>
      <c r="K509" s="101">
        <f>'2014'!J208</f>
        <v>13104</v>
      </c>
      <c r="L509" s="103">
        <f>'2014'!K208</f>
        <v>-7.9</v>
      </c>
    </row>
    <row r="510" spans="1:12" x14ac:dyDescent="0.25">
      <c r="A510" s="110">
        <v>2014</v>
      </c>
      <c r="B510" s="98" t="str">
        <f>'2014'!A209</f>
        <v>Asie</v>
      </c>
      <c r="C510" s="99" t="str">
        <f>'2014'!B209</f>
        <v>Indonésie</v>
      </c>
      <c r="D510" s="98" t="str">
        <f>'2014'!C209</f>
        <v>PLW</v>
      </c>
      <c r="E510" s="100" t="str">
        <f>'2014'!D209</f>
        <v>PLW</v>
      </c>
      <c r="F510" s="42" t="str">
        <f>'2014'!E209</f>
        <v>PALU MUTIARA</v>
      </c>
      <c r="G510" s="101">
        <f>'2014'!F209</f>
        <v>1570610</v>
      </c>
      <c r="H510" s="102" t="str">
        <f>'2014'!G209</f>
        <v xml:space="preserve"> </v>
      </c>
      <c r="I510" s="101">
        <f>'2014'!H209</f>
        <v>103340</v>
      </c>
      <c r="J510" s="102" t="str">
        <f>'2014'!I209</f>
        <v xml:space="preserve"> </v>
      </c>
      <c r="K510" s="101">
        <f>'2014'!J209</f>
        <v>2040</v>
      </c>
      <c r="L510" s="103">
        <f>'2014'!K209</f>
        <v>-52.5</v>
      </c>
    </row>
    <row r="511" spans="1:12" ht="25.5" x14ac:dyDescent="0.25">
      <c r="A511" s="110">
        <v>2014</v>
      </c>
      <c r="B511" s="98" t="str">
        <f>'2014'!A210</f>
        <v>Amérique du Nord</v>
      </c>
      <c r="C511" s="99" t="str">
        <f>'2014'!B210</f>
        <v>Panama</v>
      </c>
      <c r="D511" s="98" t="str">
        <f>'2014'!C210</f>
        <v>PTY</v>
      </c>
      <c r="E511" s="100" t="str">
        <f>'2014'!D210</f>
        <v>PTY</v>
      </c>
      <c r="F511" s="42" t="str">
        <f>'2014'!E210</f>
        <v>PANAMA CITY</v>
      </c>
      <c r="G511" s="101">
        <f>'2014'!F210</f>
        <v>8537373</v>
      </c>
      <c r="H511" s="102">
        <f>'2014'!G210</f>
        <v>9.6999999999999993</v>
      </c>
      <c r="I511" s="101">
        <f>'2014'!H210</f>
        <v>134418</v>
      </c>
      <c r="J511" s="102">
        <f>'2014'!I210</f>
        <v>10.8</v>
      </c>
      <c r="K511" s="101">
        <f>'2014'!J210</f>
        <v>105793</v>
      </c>
      <c r="L511" s="103">
        <f>'2014'!K210</f>
        <v>-4</v>
      </c>
    </row>
    <row r="512" spans="1:12" x14ac:dyDescent="0.25">
      <c r="A512" s="110">
        <v>2014</v>
      </c>
      <c r="B512" s="98" t="str">
        <f>'2014'!A211</f>
        <v>Asie</v>
      </c>
      <c r="C512" s="99" t="str">
        <f>'2014'!B211</f>
        <v>Indonésie</v>
      </c>
      <c r="D512" s="98" t="str">
        <f>'2014'!C211</f>
        <v>PGK</v>
      </c>
      <c r="E512" s="100" t="str">
        <f>'2014'!D211</f>
        <v>PGK</v>
      </c>
      <c r="F512" s="42" t="str">
        <f>'2014'!E211</f>
        <v>PANGKALPINANG</v>
      </c>
      <c r="G512" s="101">
        <f>'2014'!F211</f>
        <v>1394400</v>
      </c>
      <c r="H512" s="102">
        <f>'2014'!G211</f>
        <v>-4.8</v>
      </c>
      <c r="I512" s="101">
        <f>'2014'!H211</f>
        <v>10630</v>
      </c>
      <c r="J512" s="102">
        <f>'2014'!I211</f>
        <v>-10.199999999999999</v>
      </c>
      <c r="K512" s="101">
        <f>'2014'!J211</f>
        <v>7170</v>
      </c>
      <c r="L512" s="103">
        <f>'2014'!K211</f>
        <v>14</v>
      </c>
    </row>
    <row r="513" spans="1:12" x14ac:dyDescent="0.25">
      <c r="A513" s="110">
        <v>2014</v>
      </c>
      <c r="B513" s="98" t="str">
        <f>'2014'!A212</f>
        <v>Océanie</v>
      </c>
      <c r="C513" s="99" t="str">
        <f>'2014'!B212</f>
        <v>Polynésie</v>
      </c>
      <c r="D513" s="98" t="str">
        <f>'2014'!C212</f>
        <v>PPT</v>
      </c>
      <c r="E513" s="100" t="str">
        <f>'2014'!D212</f>
        <v>PPT</v>
      </c>
      <c r="F513" s="42" t="str">
        <f>'2014'!E212</f>
        <v>PAPEETE</v>
      </c>
      <c r="G513" s="101">
        <f>'2014'!F212</f>
        <v>1172291</v>
      </c>
      <c r="H513" s="102">
        <f>'2014'!G212</f>
        <v>1.9</v>
      </c>
      <c r="I513" s="101">
        <f>'2014'!H212</f>
        <v>18700</v>
      </c>
      <c r="J513" s="102">
        <f>'2014'!I212</f>
        <v>1.2</v>
      </c>
      <c r="K513" s="101">
        <f>'2014'!J212</f>
        <v>12503</v>
      </c>
      <c r="L513" s="103">
        <f>'2014'!K212</f>
        <v>9.1999999999999993</v>
      </c>
    </row>
    <row r="514" spans="1:12" x14ac:dyDescent="0.25">
      <c r="A514" s="110">
        <v>2014</v>
      </c>
      <c r="B514" s="98" t="str">
        <f>'2014'!A213</f>
        <v>Europe</v>
      </c>
      <c r="C514" s="99" t="str">
        <f>'2014'!B213</f>
        <v>France</v>
      </c>
      <c r="D514" s="98" t="str">
        <f>'2014'!C213</f>
        <v>PAR</v>
      </c>
      <c r="E514" s="100" t="str">
        <f>'2014'!D213</f>
        <v>CDG</v>
      </c>
      <c r="F514" s="42" t="str">
        <f>'2014'!E213</f>
        <v>PARIS DE GAULLE</v>
      </c>
      <c r="G514" s="101">
        <f>'2014'!F213</f>
        <v>63813756</v>
      </c>
      <c r="H514" s="102">
        <f>'2014'!G213</f>
        <v>2.8</v>
      </c>
      <c r="I514" s="101">
        <f>'2014'!H213</f>
        <v>471382</v>
      </c>
      <c r="J514" s="102">
        <f>'2014'!I213</f>
        <v>-1.4</v>
      </c>
      <c r="K514" s="101">
        <f>'2014'!J213</f>
        <v>2086487</v>
      </c>
      <c r="L514" s="103">
        <f>'2014'!K213</f>
        <v>0.8</v>
      </c>
    </row>
    <row r="515" spans="1:12" x14ac:dyDescent="0.25">
      <c r="A515" s="110">
        <v>2014</v>
      </c>
      <c r="B515" s="98" t="str">
        <f>'2014'!A214</f>
        <v>Europe</v>
      </c>
      <c r="C515" s="99" t="str">
        <f>'2014'!B214</f>
        <v>France</v>
      </c>
      <c r="D515" s="98" t="str">
        <f>'2014'!C214</f>
        <v>PAR</v>
      </c>
      <c r="E515" s="100" t="str">
        <f>'2014'!D214</f>
        <v>ORY</v>
      </c>
      <c r="F515" s="42" t="str">
        <f>'2014'!E214</f>
        <v>PARIS ORLY</v>
      </c>
      <c r="G515" s="101">
        <f>'2014'!F214</f>
        <v>28862586</v>
      </c>
      <c r="H515" s="102">
        <f>'2014'!G214</f>
        <v>2.1</v>
      </c>
      <c r="I515" s="101">
        <f>'2014'!H214</f>
        <v>231017</v>
      </c>
      <c r="J515" s="102">
        <f>'2014'!I214</f>
        <v>-1.1000000000000001</v>
      </c>
      <c r="K515" s="101">
        <f>'2014'!J214</f>
        <v>115241</v>
      </c>
      <c r="L515" s="103">
        <f>'2014'!K214</f>
        <v>9</v>
      </c>
    </row>
    <row r="516" spans="1:12" x14ac:dyDescent="0.25">
      <c r="A516" s="110">
        <v>2014</v>
      </c>
      <c r="B516" s="98" t="str">
        <f>'2014'!A215</f>
        <v>Asie</v>
      </c>
      <c r="C516" s="99" t="str">
        <f>'2014'!B215</f>
        <v>Indonésie</v>
      </c>
      <c r="D516" s="98" t="str">
        <f>'2014'!C215</f>
        <v>PKU</v>
      </c>
      <c r="E516" s="100" t="str">
        <f>'2014'!D215</f>
        <v>PKU</v>
      </c>
      <c r="F516" s="42" t="str">
        <f>'2014'!E215</f>
        <v>PEKANBARU</v>
      </c>
      <c r="G516" s="101">
        <f>'2014'!F215</f>
        <v>2914518</v>
      </c>
      <c r="H516" s="102">
        <f>'2014'!G215</f>
        <v>-10.5</v>
      </c>
      <c r="I516" s="101">
        <f>'2014'!H215</f>
        <v>23992</v>
      </c>
      <c r="J516" s="102">
        <f>'2014'!I215</f>
        <v>-20.100000000000001</v>
      </c>
      <c r="K516" s="101">
        <f>'2014'!J215</f>
        <v>11423</v>
      </c>
      <c r="L516" s="103">
        <f>'2014'!K215</f>
        <v>-13.9</v>
      </c>
    </row>
    <row r="517" spans="1:12" x14ac:dyDescent="0.25">
      <c r="A517" s="110">
        <v>2014</v>
      </c>
      <c r="B517" s="98" t="str">
        <f>'2014'!A216</f>
        <v>Océanie</v>
      </c>
      <c r="C517" s="99" t="str">
        <f>'2014'!B216</f>
        <v>Australie</v>
      </c>
      <c r="D517" s="98" t="str">
        <f>'2014'!C216</f>
        <v>PER</v>
      </c>
      <c r="E517" s="100" t="str">
        <f>'2014'!D216</f>
        <v>PER</v>
      </c>
      <c r="F517" s="42" t="str">
        <f>'2014'!E216</f>
        <v>PERTH</v>
      </c>
      <c r="G517" s="101">
        <f>'2014'!F216</f>
        <v>12895390</v>
      </c>
      <c r="H517" s="102">
        <f>'2014'!G216</f>
        <v>-0.1</v>
      </c>
      <c r="I517" s="101">
        <f>'2014'!H216</f>
        <v>98968</v>
      </c>
      <c r="J517" s="102">
        <f>'2014'!I216</f>
        <v>-1.1000000000000001</v>
      </c>
      <c r="K517" s="101" t="str">
        <f>'2014'!J216</f>
        <v xml:space="preserve"> </v>
      </c>
      <c r="L517" s="103" t="str">
        <f>'2014'!K216</f>
        <v xml:space="preserve"> </v>
      </c>
    </row>
    <row r="518" spans="1:12" ht="25.5" x14ac:dyDescent="0.25">
      <c r="A518" s="110">
        <v>2014</v>
      </c>
      <c r="B518" s="98" t="str">
        <f>'2014'!A217</f>
        <v>Amérique du Nord</v>
      </c>
      <c r="C518" s="99" t="str">
        <f>'2014'!B217</f>
        <v>États-Unis</v>
      </c>
      <c r="D518" s="98" t="str">
        <f>'2014'!C217</f>
        <v>PHL</v>
      </c>
      <c r="E518" s="100" t="str">
        <f>'2014'!D217</f>
        <v>PHL</v>
      </c>
      <c r="F518" s="42" t="str">
        <f>'2014'!E217</f>
        <v>PHILADELPHIA WILM'TON</v>
      </c>
      <c r="G518" s="101">
        <f>'2014'!F217</f>
        <v>30740685</v>
      </c>
      <c r="H518" s="102">
        <f>'2014'!G217</f>
        <v>0.8</v>
      </c>
      <c r="I518" s="101">
        <f>'2014'!H217</f>
        <v>419253</v>
      </c>
      <c r="J518" s="102">
        <f>'2014'!I217</f>
        <v>-3.1</v>
      </c>
      <c r="K518" s="101">
        <f>'2014'!J217</f>
        <v>395276</v>
      </c>
      <c r="L518" s="103">
        <f>'2014'!K217</f>
        <v>4</v>
      </c>
    </row>
    <row r="519" spans="1:12" ht="25.5" x14ac:dyDescent="0.25">
      <c r="A519" s="110">
        <v>2014</v>
      </c>
      <c r="B519" s="98" t="str">
        <f>'2014'!A218</f>
        <v>Amérique du Nord</v>
      </c>
      <c r="C519" s="99" t="str">
        <f>'2014'!B218</f>
        <v>États-Unis</v>
      </c>
      <c r="D519" s="98" t="str">
        <f>'2014'!C218</f>
        <v>PHX</v>
      </c>
      <c r="E519" s="100" t="str">
        <f>'2014'!D218</f>
        <v>KPHX</v>
      </c>
      <c r="F519" s="42" t="str">
        <f>'2014'!E218</f>
        <v>PHOENIX</v>
      </c>
      <c r="G519" s="101">
        <f>'2014'!F218</f>
        <v>42125212</v>
      </c>
      <c r="H519" s="102">
        <f>'2014'!G218</f>
        <v>4.4000000000000004</v>
      </c>
      <c r="I519" s="101">
        <f>'2014'!H218</f>
        <v>430461</v>
      </c>
      <c r="J519" s="102">
        <f>'2014'!I218</f>
        <v>-0.8</v>
      </c>
      <c r="K519" s="101">
        <f>'2014'!J218</f>
        <v>283432</v>
      </c>
      <c r="L519" s="103">
        <f>'2014'!K218</f>
        <v>-6.9</v>
      </c>
    </row>
    <row r="520" spans="1:12" x14ac:dyDescent="0.25">
      <c r="A520" s="110">
        <v>2014</v>
      </c>
      <c r="B520" s="98" t="str">
        <f>'2014'!A219</f>
        <v>Asie</v>
      </c>
      <c r="C520" s="99" t="str">
        <f>'2014'!B219</f>
        <v>Thaïlande</v>
      </c>
      <c r="D520" s="98" t="str">
        <f>'2014'!C219</f>
        <v>HKT</v>
      </c>
      <c r="E520" s="100" t="str">
        <f>'2014'!D219</f>
        <v>HKT</v>
      </c>
      <c r="F520" s="42" t="str">
        <f>'2014'!E219</f>
        <v>PHUKET</v>
      </c>
      <c r="G520" s="101">
        <f>'2014'!F219</f>
        <v>11401498</v>
      </c>
      <c r="H520" s="102">
        <f>'2014'!G219</f>
        <v>0.5</v>
      </c>
      <c r="I520" s="101">
        <f>'2014'!H219</f>
        <v>77250</v>
      </c>
      <c r="J520" s="102">
        <f>'2014'!I219</f>
        <v>6.4</v>
      </c>
      <c r="K520" s="101">
        <f>'2014'!J219</f>
        <v>40318</v>
      </c>
      <c r="L520" s="103">
        <f>'2014'!K219</f>
        <v>16.5</v>
      </c>
    </row>
    <row r="521" spans="1:12" ht="25.5" x14ac:dyDescent="0.25">
      <c r="A521" s="110">
        <v>2014</v>
      </c>
      <c r="B521" s="98" t="str">
        <f>'2014'!A220</f>
        <v>Amérique du Nord</v>
      </c>
      <c r="C521" s="99" t="str">
        <f>'2014'!B220</f>
        <v>États-Unis</v>
      </c>
      <c r="D521" s="98" t="str">
        <f>'2014'!C220</f>
        <v>PIT</v>
      </c>
      <c r="E521" s="100" t="str">
        <f>'2014'!D220</f>
        <v>PIT</v>
      </c>
      <c r="F521" s="42" t="str">
        <f>'2014'!E220</f>
        <v>PITTSBURGH</v>
      </c>
      <c r="G521" s="101">
        <f>'2014'!F220</f>
        <v>7998970</v>
      </c>
      <c r="H521" s="102">
        <f>'2014'!G220</f>
        <v>1.5</v>
      </c>
      <c r="I521" s="101">
        <f>'2014'!H220</f>
        <v>135293</v>
      </c>
      <c r="J521" s="102">
        <f>'2014'!I220</f>
        <v>-2.9</v>
      </c>
      <c r="K521" s="101">
        <f>'2014'!J220</f>
        <v>75657</v>
      </c>
      <c r="L521" s="103">
        <f>'2014'!K220</f>
        <v>-3.2</v>
      </c>
    </row>
    <row r="522" spans="1:12" x14ac:dyDescent="0.25">
      <c r="A522" s="110">
        <v>2014</v>
      </c>
      <c r="B522" s="98" t="str">
        <f>'2014'!A221</f>
        <v>Asie</v>
      </c>
      <c r="C522" s="99" t="str">
        <f>'2014'!B221</f>
        <v>Indonésie</v>
      </c>
      <c r="D522" s="98" t="str">
        <f>'2014'!C221</f>
        <v>PNK</v>
      </c>
      <c r="E522" s="100" t="str">
        <f>'2014'!D221</f>
        <v>PNK</v>
      </c>
      <c r="F522" s="42" t="str">
        <f>'2014'!E221</f>
        <v>PONTIANAK</v>
      </c>
      <c r="G522" s="101">
        <f>'2014'!F221</f>
        <v>2262990</v>
      </c>
      <c r="H522" s="102">
        <f>'2014'!G221</f>
        <v>-1.8</v>
      </c>
      <c r="I522" s="101">
        <f>'2014'!H221</f>
        <v>23674</v>
      </c>
      <c r="J522" s="102">
        <f>'2014'!I221</f>
        <v>3.9</v>
      </c>
      <c r="K522" s="101">
        <f>'2014'!J221</f>
        <v>5894</v>
      </c>
      <c r="L522" s="103">
        <f>'2014'!K221</f>
        <v>-23.8</v>
      </c>
    </row>
    <row r="523" spans="1:12" ht="38.25" x14ac:dyDescent="0.25">
      <c r="A523" s="110">
        <v>2014</v>
      </c>
      <c r="B523" s="98" t="str">
        <f>'2014'!A222</f>
        <v>Asie</v>
      </c>
      <c r="C523" s="99" t="str">
        <f>'2014'!B222</f>
        <v>Papouasie-Nouvelle-Guinée</v>
      </c>
      <c r="D523" s="98" t="str">
        <f>'2014'!C222</f>
        <v>POM</v>
      </c>
      <c r="E523" s="100" t="str">
        <f>'2014'!D222</f>
        <v>POM</v>
      </c>
      <c r="F523" s="42" t="str">
        <f>'2014'!E222</f>
        <v>PORT MORESBY</v>
      </c>
      <c r="G523" s="101">
        <f>'2014'!F222</f>
        <v>1606168</v>
      </c>
      <c r="H523" s="102" t="str">
        <f>'2014'!G222</f>
        <v xml:space="preserve"> </v>
      </c>
      <c r="I523" s="101">
        <f>'2014'!H222</f>
        <v>53154</v>
      </c>
      <c r="J523" s="102" t="str">
        <f>'2014'!I222</f>
        <v xml:space="preserve"> </v>
      </c>
      <c r="K523" s="101">
        <f>'2014'!J222</f>
        <v>0</v>
      </c>
      <c r="L523" s="103" t="str">
        <f>'2014'!K222</f>
        <v xml:space="preserve"> </v>
      </c>
    </row>
    <row r="524" spans="1:12" ht="25.5" x14ac:dyDescent="0.25">
      <c r="A524" s="110">
        <v>2014</v>
      </c>
      <c r="B524" s="98" t="str">
        <f>'2014'!A223</f>
        <v>Amérique du Nord</v>
      </c>
      <c r="C524" s="99" t="str">
        <f>'2014'!B223</f>
        <v>Trinidad et Tobago</v>
      </c>
      <c r="D524" s="98" t="str">
        <f>'2014'!C223</f>
        <v>POS</v>
      </c>
      <c r="E524" s="100" t="str">
        <f>'2014'!D223</f>
        <v>POS</v>
      </c>
      <c r="F524" s="42" t="str">
        <f>'2014'!E223</f>
        <v>PORT OF SPAIN</v>
      </c>
      <c r="G524" s="101">
        <f>'2014'!F223</f>
        <v>2964298</v>
      </c>
      <c r="H524" s="102">
        <f>'2014'!G223</f>
        <v>5.3</v>
      </c>
      <c r="I524" s="101">
        <f>'2014'!H223</f>
        <v>65964</v>
      </c>
      <c r="J524" s="102">
        <f>'2014'!I223</f>
        <v>0</v>
      </c>
      <c r="K524" s="101">
        <f>'2014'!J223</f>
        <v>44810</v>
      </c>
      <c r="L524" s="103">
        <f>'2014'!K223</f>
        <v>-4.5999999999999996</v>
      </c>
    </row>
    <row r="525" spans="1:12" ht="25.5" x14ac:dyDescent="0.25">
      <c r="A525" s="110">
        <v>2014</v>
      </c>
      <c r="B525" s="98" t="str">
        <f>'2014'!A224</f>
        <v>Amérique du Nord</v>
      </c>
      <c r="C525" s="99" t="str">
        <f>'2014'!B224</f>
        <v>États-Unis</v>
      </c>
      <c r="D525" s="98" t="str">
        <f>'2014'!C224</f>
        <v>PDX</v>
      </c>
      <c r="E525" s="100" t="str">
        <f>'2014'!D224</f>
        <v>PDX</v>
      </c>
      <c r="F525" s="42" t="str">
        <f>'2014'!E224</f>
        <v>PORTLAND</v>
      </c>
      <c r="G525" s="101">
        <f>'2014'!F224</f>
        <v>15916512</v>
      </c>
      <c r="H525" s="102">
        <f>'2014'!G224</f>
        <v>5.9</v>
      </c>
      <c r="I525" s="101">
        <f>'2014'!H224</f>
        <v>216253</v>
      </c>
      <c r="J525" s="102">
        <f>'2014'!I224</f>
        <v>3</v>
      </c>
      <c r="K525" s="101">
        <f>'2014'!J224</f>
        <v>207786</v>
      </c>
      <c r="L525" s="103">
        <f>'2014'!K224</f>
        <v>4.2</v>
      </c>
    </row>
    <row r="526" spans="1:12" ht="25.5" x14ac:dyDescent="0.25">
      <c r="A526" s="110">
        <v>2014</v>
      </c>
      <c r="B526" s="98" t="str">
        <f>'2014'!A225</f>
        <v>Amérique du Sud</v>
      </c>
      <c r="C526" s="99" t="str">
        <f>'2014'!B225</f>
        <v>Brésil</v>
      </c>
      <c r="D526" s="98" t="str">
        <f>'2014'!C225</f>
        <v>POA</v>
      </c>
      <c r="E526" s="100" t="str">
        <f>'2014'!D225</f>
        <v>POA</v>
      </c>
      <c r="F526" s="42" t="str">
        <f>'2014'!E225</f>
        <v>PORTO ALEGRE</v>
      </c>
      <c r="G526" s="101">
        <f>'2014'!F225</f>
        <v>8447307</v>
      </c>
      <c r="H526" s="102">
        <f>'2014'!G225</f>
        <v>5.7</v>
      </c>
      <c r="I526" s="101">
        <f>'2014'!H225</f>
        <v>92960</v>
      </c>
      <c r="J526" s="102">
        <f>'2014'!I225</f>
        <v>-1.5</v>
      </c>
      <c r="K526" s="101">
        <f>'2014'!J225</f>
        <v>4154</v>
      </c>
      <c r="L526" s="103" t="str">
        <f>'2014'!K225</f>
        <v xml:space="preserve"> </v>
      </c>
    </row>
    <row r="527" spans="1:12" ht="25.5" x14ac:dyDescent="0.25">
      <c r="A527" s="110">
        <v>2014</v>
      </c>
      <c r="B527" s="98" t="str">
        <f>'2014'!A226</f>
        <v>Europe</v>
      </c>
      <c r="C527" s="99" t="str">
        <f>'2014'!B226</f>
        <v>République tchèque</v>
      </c>
      <c r="D527" s="98" t="str">
        <f>'2014'!C226</f>
        <v>PRG</v>
      </c>
      <c r="E527" s="100" t="str">
        <f>'2014'!D226</f>
        <v>PRG</v>
      </c>
      <c r="F527" s="42" t="str">
        <f>'2014'!E226</f>
        <v>PRAGUE</v>
      </c>
      <c r="G527" s="101">
        <f>'2014'!F226</f>
        <v>11149926</v>
      </c>
      <c r="H527" s="102">
        <f>'2014'!G226</f>
        <v>1.6</v>
      </c>
      <c r="I527" s="101">
        <f>'2014'!H226</f>
        <v>125437</v>
      </c>
      <c r="J527" s="102">
        <f>'2014'!I226</f>
        <v>-2.5</v>
      </c>
      <c r="K527" s="101">
        <f>'2014'!J226</f>
        <v>51466</v>
      </c>
      <c r="L527" s="103">
        <f>'2014'!K226</f>
        <v>-0.8</v>
      </c>
    </row>
    <row r="528" spans="1:12" ht="25.5" x14ac:dyDescent="0.25">
      <c r="A528" s="110">
        <v>2014</v>
      </c>
      <c r="B528" s="98" t="str">
        <f>'2014'!A227</f>
        <v>Amérique du Nord</v>
      </c>
      <c r="C528" s="99" t="str">
        <f>'2014'!B227</f>
        <v>Mexique</v>
      </c>
      <c r="D528" s="98" t="str">
        <f>'2014'!C227</f>
        <v>PVR</v>
      </c>
      <c r="E528" s="100" t="str">
        <f>'2014'!D227</f>
        <v>PVR</v>
      </c>
      <c r="F528" s="42" t="str">
        <f>'2014'!E227</f>
        <v>PUERTO VALLARTA</v>
      </c>
      <c r="G528" s="101">
        <f>'2014'!F227</f>
        <v>3114150</v>
      </c>
      <c r="H528" s="102">
        <f>'2014'!G227</f>
        <v>17.2</v>
      </c>
      <c r="I528" s="101">
        <f>'2014'!H227</f>
        <v>44412</v>
      </c>
      <c r="J528" s="102">
        <f>'2014'!I227</f>
        <v>11.6</v>
      </c>
      <c r="K528" s="101">
        <f>'2014'!J227</f>
        <v>1750</v>
      </c>
      <c r="L528" s="103">
        <f>'2014'!K227</f>
        <v>4.2</v>
      </c>
    </row>
    <row r="529" spans="1:12" ht="25.5" x14ac:dyDescent="0.25">
      <c r="A529" s="110">
        <v>2014</v>
      </c>
      <c r="B529" s="98" t="str">
        <f>'2014'!A228</f>
        <v>Amérique du Nord</v>
      </c>
      <c r="C529" s="99" t="str">
        <f>'2014'!B228</f>
        <v>République dominicaine</v>
      </c>
      <c r="D529" s="98" t="str">
        <f>'2014'!C228</f>
        <v>PUJ</v>
      </c>
      <c r="E529" s="100" t="str">
        <f>'2014'!D228</f>
        <v>PUJ</v>
      </c>
      <c r="F529" s="42" t="str">
        <f>'2014'!E228</f>
        <v>PUNTA CANA</v>
      </c>
      <c r="G529" s="101">
        <f>'2014'!F228</f>
        <v>5826081</v>
      </c>
      <c r="H529" s="102">
        <f>'2014'!G228</f>
        <v>8.6999999999999993</v>
      </c>
      <c r="I529" s="101">
        <f>'2014'!H228</f>
        <v>58000</v>
      </c>
      <c r="J529" s="102">
        <f>'2014'!I228</f>
        <v>11.7</v>
      </c>
      <c r="K529" s="101">
        <f>'2014'!J228</f>
        <v>22525</v>
      </c>
      <c r="L529" s="103">
        <f>'2014'!K228</f>
        <v>12.5</v>
      </c>
    </row>
    <row r="530" spans="1:12" x14ac:dyDescent="0.25">
      <c r="A530" s="110">
        <v>2014</v>
      </c>
      <c r="B530" s="98" t="str">
        <f>'2014'!A229</f>
        <v>Asie</v>
      </c>
      <c r="C530" s="99" t="str">
        <f>'2014'!B229</f>
        <v>Corée du Sud</v>
      </c>
      <c r="D530" s="98" t="str">
        <f>'2014'!C229</f>
        <v>PUS</v>
      </c>
      <c r="E530" s="100" t="str">
        <f>'2014'!D229</f>
        <v>PUS</v>
      </c>
      <c r="F530" s="42" t="str">
        <f>'2014'!E229</f>
        <v>PUSAN</v>
      </c>
      <c r="G530" s="101">
        <f>'2014'!F229</f>
        <v>10378866</v>
      </c>
      <c r="H530" s="102">
        <f>'2014'!G229</f>
        <v>7.3</v>
      </c>
      <c r="I530" s="101">
        <f>'2014'!H229</f>
        <v>78646</v>
      </c>
      <c r="J530" s="102">
        <f>'2014'!I229</f>
        <v>1.3</v>
      </c>
      <c r="K530" s="101">
        <f>'2014'!J229</f>
        <v>123253</v>
      </c>
      <c r="L530" s="103">
        <f>'2014'!K229</f>
        <v>6.1</v>
      </c>
    </row>
    <row r="531" spans="1:12" x14ac:dyDescent="0.25">
      <c r="A531" s="110">
        <v>2014</v>
      </c>
      <c r="B531" s="98" t="str">
        <f>'2014'!A230</f>
        <v>Asie</v>
      </c>
      <c r="C531" s="99" t="str">
        <f>'2014'!B230</f>
        <v>Chine</v>
      </c>
      <c r="D531" s="98" t="str">
        <f>'2014'!C230</f>
        <v>TAO</v>
      </c>
      <c r="E531" s="100" t="str">
        <f>'2014'!D230</f>
        <v>TAO</v>
      </c>
      <c r="F531" s="42" t="str">
        <f>'2014'!E230</f>
        <v>QINGDAO LIUTING</v>
      </c>
      <c r="G531" s="101">
        <f>'2014'!F230</f>
        <v>16411789</v>
      </c>
      <c r="H531" s="102">
        <f>'2014'!G230</f>
        <v>13.1</v>
      </c>
      <c r="I531" s="101">
        <f>'2014'!H230</f>
        <v>142452</v>
      </c>
      <c r="J531" s="102">
        <f>'2014'!I230</f>
        <v>9.8000000000000007</v>
      </c>
      <c r="K531" s="101">
        <f>'2014'!J230</f>
        <v>204419</v>
      </c>
      <c r="L531" s="103">
        <f>'2014'!K230</f>
        <v>9.8000000000000007</v>
      </c>
    </row>
    <row r="532" spans="1:12" ht="25.5" x14ac:dyDescent="0.25">
      <c r="A532" s="110">
        <v>2014</v>
      </c>
      <c r="B532" s="98" t="str">
        <f>'2014'!A231</f>
        <v>Océanie</v>
      </c>
      <c r="C532" s="99" t="str">
        <f>'2014'!B231</f>
        <v>Nouvelle-Zélande</v>
      </c>
      <c r="D532" s="98" t="str">
        <f>'2014'!C231</f>
        <v>ZQN</v>
      </c>
      <c r="E532" s="100" t="str">
        <f>'2014'!D231</f>
        <v>ZQN</v>
      </c>
      <c r="F532" s="42" t="str">
        <f>'2014'!E231</f>
        <v>QUEENSTOWN</v>
      </c>
      <c r="G532" s="101">
        <f>'2014'!F231</f>
        <v>1320731</v>
      </c>
      <c r="H532" s="102">
        <f>'2014'!G231</f>
        <v>8.6999999999999993</v>
      </c>
      <c r="I532" s="101">
        <f>'2014'!H231</f>
        <v>11728</v>
      </c>
      <c r="J532" s="102">
        <f>'2014'!I231</f>
        <v>5</v>
      </c>
      <c r="K532" s="101" t="str">
        <f>'2014'!J231</f>
        <v xml:space="preserve"> </v>
      </c>
      <c r="L532" s="103" t="str">
        <f>'2014'!K231</f>
        <v xml:space="preserve"> </v>
      </c>
    </row>
    <row r="533" spans="1:12" ht="25.5" x14ac:dyDescent="0.25">
      <c r="A533" s="110">
        <v>2014</v>
      </c>
      <c r="B533" s="98" t="str">
        <f>'2014'!A232</f>
        <v>Amérique du Sud</v>
      </c>
      <c r="C533" s="99" t="str">
        <f>'2014'!B232</f>
        <v>Equateur</v>
      </c>
      <c r="D533" s="98" t="str">
        <f>'2014'!C232</f>
        <v>UIO</v>
      </c>
      <c r="E533" s="100" t="str">
        <f>'2014'!D232</f>
        <v>UIO</v>
      </c>
      <c r="F533" s="42" t="str">
        <f>'2014'!E232</f>
        <v>QUITO</v>
      </c>
      <c r="G533" s="101">
        <f>'2014'!F232</f>
        <v>5700000</v>
      </c>
      <c r="H533" s="102">
        <f>'2014'!G232</f>
        <v>1.7</v>
      </c>
      <c r="I533" s="101">
        <f>'2014'!H232</f>
        <v>64000</v>
      </c>
      <c r="J533" s="102">
        <f>'2014'!I232</f>
        <v>-6.6</v>
      </c>
      <c r="K533" s="101">
        <f>'2014'!J232</f>
        <v>202000</v>
      </c>
      <c r="L533" s="103">
        <f>'2014'!K232</f>
        <v>11.2</v>
      </c>
    </row>
    <row r="534" spans="1:12" ht="25.5" x14ac:dyDescent="0.25">
      <c r="A534" s="110">
        <v>2014</v>
      </c>
      <c r="B534" s="98" t="str">
        <f>'2014'!A233</f>
        <v>Amérique du Nord</v>
      </c>
      <c r="C534" s="99" t="str">
        <f>'2014'!B233</f>
        <v>États-Unis</v>
      </c>
      <c r="D534" s="98" t="str">
        <f>'2014'!C233</f>
        <v>RDU</v>
      </c>
      <c r="E534" s="100" t="str">
        <f>'2014'!D233</f>
        <v>RDU</v>
      </c>
      <c r="F534" s="42" t="str">
        <f>'2014'!E233</f>
        <v>RALEIGH DURHAM</v>
      </c>
      <c r="G534" s="101">
        <f>'2014'!F233</f>
        <v>9545360</v>
      </c>
      <c r="H534" s="102">
        <f>'2014'!G233</f>
        <v>3.8</v>
      </c>
      <c r="I534" s="101">
        <f>'2014'!H233</f>
        <v>183557</v>
      </c>
      <c r="J534" s="102">
        <f>'2014'!I233</f>
        <v>-1.1000000000000001</v>
      </c>
      <c r="K534" s="101">
        <f>'2014'!J233</f>
        <v>76198</v>
      </c>
      <c r="L534" s="103">
        <f>'2014'!K233</f>
        <v>-0.7</v>
      </c>
    </row>
    <row r="535" spans="1:12" ht="25.5" x14ac:dyDescent="0.25">
      <c r="A535" s="110">
        <v>2014</v>
      </c>
      <c r="B535" s="98" t="str">
        <f>'2014'!A234</f>
        <v>Amérique du Sud</v>
      </c>
      <c r="C535" s="99" t="str">
        <f>'2014'!B234</f>
        <v>Brésil</v>
      </c>
      <c r="D535" s="98" t="str">
        <f>'2014'!C234</f>
        <v>REC</v>
      </c>
      <c r="E535" s="100" t="str">
        <f>'2014'!D234</f>
        <v>REC</v>
      </c>
      <c r="F535" s="42" t="str">
        <f>'2014'!E234</f>
        <v>RECIFE</v>
      </c>
      <c r="G535" s="101">
        <f>'2014'!F234</f>
        <v>7157805</v>
      </c>
      <c r="H535" s="102">
        <f>'2014'!G234</f>
        <v>0.7</v>
      </c>
      <c r="I535" s="101">
        <f>'2014'!H234</f>
        <v>75419</v>
      </c>
      <c r="J535" s="102">
        <f>'2014'!I234</f>
        <v>-7.8</v>
      </c>
      <c r="K535" s="101">
        <f>'2014'!J234</f>
        <v>8077</v>
      </c>
      <c r="L535" s="103" t="str">
        <f>'2014'!K234</f>
        <v xml:space="preserve"> </v>
      </c>
    </row>
    <row r="536" spans="1:12" ht="25.5" x14ac:dyDescent="0.25">
      <c r="A536" s="110">
        <v>2014</v>
      </c>
      <c r="B536" s="98" t="str">
        <f>'2014'!A235</f>
        <v>Amérique du Sud</v>
      </c>
      <c r="C536" s="99" t="str">
        <f>'2014'!B235</f>
        <v>Brésil</v>
      </c>
      <c r="D536" s="98" t="str">
        <f>'2014'!C235</f>
        <v>RIO</v>
      </c>
      <c r="E536" s="100" t="str">
        <f>'2014'!D235</f>
        <v>GIG</v>
      </c>
      <c r="F536" s="42" t="str">
        <f>'2014'!E235</f>
        <v>RIO GALEÃO</v>
      </c>
      <c r="G536" s="101">
        <f>'2014'!F235</f>
        <v>17358610</v>
      </c>
      <c r="H536" s="102">
        <f>'2014'!G235</f>
        <v>1</v>
      </c>
      <c r="I536" s="101">
        <f>'2014'!H235</f>
        <v>140735</v>
      </c>
      <c r="J536" s="102">
        <f>'2014'!I235</f>
        <v>-1.8</v>
      </c>
      <c r="K536" s="101">
        <f>'2014'!J235</f>
        <v>118102</v>
      </c>
      <c r="L536" s="103">
        <f>'2014'!K235</f>
        <v>2.8</v>
      </c>
    </row>
    <row r="537" spans="1:12" ht="25.5" x14ac:dyDescent="0.25">
      <c r="A537" s="110">
        <v>2014</v>
      </c>
      <c r="B537" s="98" t="str">
        <f>'2014'!A236</f>
        <v>Amérique du Sud</v>
      </c>
      <c r="C537" s="99" t="str">
        <f>'2014'!B236</f>
        <v>Brésil</v>
      </c>
      <c r="D537" s="98" t="str">
        <f>'2014'!C236</f>
        <v>RIO</v>
      </c>
      <c r="E537" s="100" t="str">
        <f>'2014'!D236</f>
        <v>SDU</v>
      </c>
      <c r="F537" s="42" t="str">
        <f>'2014'!E236</f>
        <v>RIO SANTOS DUMONT</v>
      </c>
      <c r="G537" s="101">
        <f>'2014'!F236</f>
        <v>9741219</v>
      </c>
      <c r="H537" s="102">
        <f>'2014'!G236</f>
        <v>5.8</v>
      </c>
      <c r="I537" s="101">
        <f>'2014'!H236</f>
        <v>125798</v>
      </c>
      <c r="J537" s="102">
        <f>'2014'!I236</f>
        <v>-1.2</v>
      </c>
      <c r="K537" s="101">
        <f>'2014'!J236</f>
        <v>997</v>
      </c>
      <c r="L537" s="103" t="str">
        <f>'2014'!K236</f>
        <v xml:space="preserve"> </v>
      </c>
    </row>
    <row r="538" spans="1:12" ht="25.5" x14ac:dyDescent="0.25">
      <c r="A538" s="110">
        <v>2014</v>
      </c>
      <c r="B538" s="98" t="str">
        <f>'2014'!A237</f>
        <v>Asie</v>
      </c>
      <c r="C538" s="99" t="str">
        <f>'2014'!B237</f>
        <v>Arabie Saoudite</v>
      </c>
      <c r="D538" s="98" t="str">
        <f>'2014'!C237</f>
        <v>RUH</v>
      </c>
      <c r="E538" s="100" t="str">
        <f>'2014'!D237</f>
        <v>RUH</v>
      </c>
      <c r="F538" s="42" t="str">
        <f>'2014'!E237</f>
        <v>RIYADH</v>
      </c>
      <c r="G538" s="101">
        <f>'2014'!F237</f>
        <v>20522773</v>
      </c>
      <c r="H538" s="102">
        <f>'2014'!G237</f>
        <v>7.4</v>
      </c>
      <c r="I538" s="101">
        <f>'2014'!H237</f>
        <v>163383</v>
      </c>
      <c r="J538" s="102">
        <f>'2014'!I237</f>
        <v>1.3</v>
      </c>
      <c r="K538" s="101">
        <f>'2014'!J237</f>
        <v>370776</v>
      </c>
      <c r="L538" s="103">
        <f>'2014'!K237</f>
        <v>-15.6</v>
      </c>
    </row>
    <row r="539" spans="1:12" x14ac:dyDescent="0.25">
      <c r="A539" s="110">
        <v>2014</v>
      </c>
      <c r="B539" s="98" t="str">
        <f>'2014'!A238</f>
        <v>Europe</v>
      </c>
      <c r="C539" s="99" t="str">
        <f>'2014'!B238</f>
        <v>Italie</v>
      </c>
      <c r="D539" s="98" t="str">
        <f>'2014'!C238</f>
        <v>ROM</v>
      </c>
      <c r="E539" s="100" t="str">
        <f>'2014'!D238</f>
        <v>FCO</v>
      </c>
      <c r="F539" s="42" t="str">
        <f>'2014'!E238</f>
        <v>ROME DA VINCI</v>
      </c>
      <c r="G539" s="101">
        <f>'2014'!F238</f>
        <v>38506467</v>
      </c>
      <c r="H539" s="102">
        <f>'2014'!G238</f>
        <v>6.5</v>
      </c>
      <c r="I539" s="101">
        <f>'2014'!H238</f>
        <v>308144</v>
      </c>
      <c r="J539" s="102">
        <f>'2014'!I238</f>
        <v>3.3</v>
      </c>
      <c r="K539" s="101">
        <f>'2014'!J238</f>
        <v>143088</v>
      </c>
      <c r="L539" s="103">
        <f>'2014'!K238</f>
        <v>0.8</v>
      </c>
    </row>
    <row r="540" spans="1:12" ht="25.5" x14ac:dyDescent="0.25">
      <c r="A540" s="110">
        <v>2014</v>
      </c>
      <c r="B540" s="98" t="str">
        <f>'2014'!A239</f>
        <v>Amérique du Nord</v>
      </c>
      <c r="C540" s="99" t="str">
        <f>'2014'!B239</f>
        <v>États-Unis</v>
      </c>
      <c r="D540" s="98" t="str">
        <f>'2014'!C239</f>
        <v>SAC</v>
      </c>
      <c r="E540" s="100" t="str">
        <f>'2014'!D239</f>
        <v>SMF</v>
      </c>
      <c r="F540" s="42" t="str">
        <f>'2014'!E239</f>
        <v>SACRAMENTO</v>
      </c>
      <c r="G540" s="101">
        <f>'2014'!F239</f>
        <v>8972756</v>
      </c>
      <c r="H540" s="102">
        <f>'2014'!G239</f>
        <v>3.3</v>
      </c>
      <c r="I540" s="101">
        <f>'2014'!H239</f>
        <v>294438</v>
      </c>
      <c r="J540" s="102">
        <f>'2014'!I239</f>
        <v>-0.8</v>
      </c>
      <c r="K540" s="101">
        <f>'2014'!J239</f>
        <v>63577</v>
      </c>
      <c r="L540" s="103">
        <f>'2014'!K239</f>
        <v>-6.4</v>
      </c>
    </row>
    <row r="541" spans="1:12" ht="25.5" x14ac:dyDescent="0.25">
      <c r="A541" s="110">
        <v>2014</v>
      </c>
      <c r="B541" s="98" t="str">
        <f>'2014'!A240</f>
        <v>Amérique du Nord</v>
      </c>
      <c r="C541" s="99" t="str">
        <f>'2014'!B240</f>
        <v>États-Unis</v>
      </c>
      <c r="D541" s="98" t="str">
        <f>'2014'!C240</f>
        <v>SPN</v>
      </c>
      <c r="E541" s="100" t="str">
        <f>'2014'!D240</f>
        <v>SPN</v>
      </c>
      <c r="F541" s="42" t="str">
        <f>'2014'!E240</f>
        <v>SAIPAN</v>
      </c>
      <c r="G541" s="101">
        <f>'2014'!F240</f>
        <v>1133143</v>
      </c>
      <c r="H541" s="102" t="str">
        <f>'2014'!G240</f>
        <v xml:space="preserve"> </v>
      </c>
      <c r="I541" s="101">
        <f>'2014'!H240</f>
        <v>35244</v>
      </c>
      <c r="J541" s="102" t="str">
        <f>'2014'!I240</f>
        <v xml:space="preserve"> </v>
      </c>
      <c r="K541" s="101">
        <f>'2014'!J240</f>
        <v>1474</v>
      </c>
      <c r="L541" s="103" t="str">
        <f>'2014'!K240</f>
        <v xml:space="preserve"> </v>
      </c>
    </row>
    <row r="542" spans="1:12" ht="25.5" x14ac:dyDescent="0.25">
      <c r="A542" s="110">
        <v>2014</v>
      </c>
      <c r="B542" s="98" t="str">
        <f>'2014'!A241</f>
        <v>Amérique du Nord</v>
      </c>
      <c r="C542" s="99" t="str">
        <f>'2014'!B241</f>
        <v>États-Unis</v>
      </c>
      <c r="D542" s="98" t="str">
        <f>'2014'!C241</f>
        <v>SLC</v>
      </c>
      <c r="E542" s="100" t="str">
        <f>'2014'!D241</f>
        <v>SLC</v>
      </c>
      <c r="F542" s="42" t="str">
        <f>'2014'!E241</f>
        <v>SALT LAKE CITY</v>
      </c>
      <c r="G542" s="101">
        <f>'2014'!F241</f>
        <v>21141610</v>
      </c>
      <c r="H542" s="102">
        <f>'2014'!G241</f>
        <v>4.7</v>
      </c>
      <c r="I542" s="101">
        <f>'2014'!H241</f>
        <v>324955</v>
      </c>
      <c r="J542" s="102">
        <f>'2014'!I241</f>
        <v>-1.7</v>
      </c>
      <c r="K542" s="101">
        <f>'2014'!J241</f>
        <v>161833</v>
      </c>
      <c r="L542" s="103">
        <f>'2014'!K241</f>
        <v>-2.7</v>
      </c>
    </row>
    <row r="543" spans="1:12" ht="25.5" x14ac:dyDescent="0.25">
      <c r="A543" s="110">
        <v>2014</v>
      </c>
      <c r="B543" s="98" t="str">
        <f>'2014'!A242</f>
        <v>Amérique du Sud</v>
      </c>
      <c r="C543" s="99" t="str">
        <f>'2014'!B242</f>
        <v>Brésil</v>
      </c>
      <c r="D543" s="98" t="str">
        <f>'2014'!C242</f>
        <v>SSA</v>
      </c>
      <c r="E543" s="100" t="str">
        <f>'2014'!D242</f>
        <v>SSA</v>
      </c>
      <c r="F543" s="42" t="str">
        <f>'2014'!E242</f>
        <v>SALVADOR</v>
      </c>
      <c r="G543" s="101">
        <f>'2014'!F242</f>
        <v>8872474</v>
      </c>
      <c r="H543" s="102">
        <f>'2014'!G242</f>
        <v>-1.5</v>
      </c>
      <c r="I543" s="101">
        <f>'2014'!H242</f>
        <v>107253</v>
      </c>
      <c r="J543" s="102">
        <f>'2014'!I242</f>
        <v>-0.7</v>
      </c>
      <c r="K543" s="101">
        <f>'2014'!J242</f>
        <v>4766</v>
      </c>
      <c r="L543" s="103" t="str">
        <f>'2014'!K242</f>
        <v xml:space="preserve"> </v>
      </c>
    </row>
    <row r="544" spans="1:12" ht="25.5" x14ac:dyDescent="0.25">
      <c r="A544" s="110">
        <v>2014</v>
      </c>
      <c r="B544" s="98" t="str">
        <f>'2014'!A243</f>
        <v>Amérique du Nord</v>
      </c>
      <c r="C544" s="99" t="str">
        <f>'2014'!B243</f>
        <v>États-Unis</v>
      </c>
      <c r="D544" s="98" t="str">
        <f>'2014'!C243</f>
        <v>SAT</v>
      </c>
      <c r="E544" s="100" t="str">
        <f>'2014'!D243</f>
        <v>SAT</v>
      </c>
      <c r="F544" s="42" t="str">
        <f>'2014'!E243</f>
        <v>SAN ANTONIO</v>
      </c>
      <c r="G544" s="101">
        <f>'2014'!F243</f>
        <v>8369628</v>
      </c>
      <c r="H544" s="102">
        <f>'2014'!G243</f>
        <v>1.4</v>
      </c>
      <c r="I544" s="101">
        <f>'2014'!H243</f>
        <v>172620</v>
      </c>
      <c r="J544" s="102">
        <f>'2014'!I243</f>
        <v>0.8</v>
      </c>
      <c r="K544" s="101">
        <f>'2014'!J243</f>
        <v>105800</v>
      </c>
      <c r="L544" s="103">
        <f>'2014'!K243</f>
        <v>0.7</v>
      </c>
    </row>
    <row r="545" spans="1:12" ht="25.5" x14ac:dyDescent="0.25">
      <c r="A545" s="110">
        <v>2014</v>
      </c>
      <c r="B545" s="98" t="str">
        <f>'2014'!A244</f>
        <v>Amérique du Nord</v>
      </c>
      <c r="C545" s="99" t="str">
        <f>'2014'!B244</f>
        <v>États-Unis</v>
      </c>
      <c r="D545" s="98" t="str">
        <f>'2014'!C244</f>
        <v>SAN</v>
      </c>
      <c r="E545" s="100" t="str">
        <f>'2014'!D244</f>
        <v>SAN</v>
      </c>
      <c r="F545" s="42" t="str">
        <f>'2014'!E244</f>
        <v>SAN DIEGO</v>
      </c>
      <c r="G545" s="101">
        <f>'2014'!F244</f>
        <v>18762590</v>
      </c>
      <c r="H545" s="102">
        <f>'2014'!G244</f>
        <v>5.9</v>
      </c>
      <c r="I545" s="101">
        <f>'2014'!H244</f>
        <v>191639</v>
      </c>
      <c r="J545" s="102">
        <f>'2014'!I244</f>
        <v>2</v>
      </c>
      <c r="K545" s="101">
        <f>'2014'!J244</f>
        <v>156587</v>
      </c>
      <c r="L545" s="103">
        <f>'2014'!K244</f>
        <v>5.4</v>
      </c>
    </row>
    <row r="546" spans="1:12" ht="25.5" x14ac:dyDescent="0.25">
      <c r="A546" s="110">
        <v>2014</v>
      </c>
      <c r="B546" s="98" t="str">
        <f>'2014'!A245</f>
        <v>Amérique du Sud</v>
      </c>
      <c r="C546" s="99" t="str">
        <f>'2014'!B245</f>
        <v>Vénézuela</v>
      </c>
      <c r="D546" s="98" t="str">
        <f>'2014'!C245</f>
        <v>SFO</v>
      </c>
      <c r="E546" s="100" t="str">
        <f>'2014'!D245</f>
        <v>SFO</v>
      </c>
      <c r="F546" s="42" t="str">
        <f>'2014'!E245</f>
        <v>SAN FRANCISCO</v>
      </c>
      <c r="G546" s="101">
        <f>'2014'!F245</f>
        <v>47114631</v>
      </c>
      <c r="H546" s="102">
        <f>'2014'!G245</f>
        <v>4.8</v>
      </c>
      <c r="I546" s="101">
        <f>'2014'!H245</f>
        <v>428820</v>
      </c>
      <c r="J546" s="102">
        <f>'2014'!I245</f>
        <v>2.2999999999999998</v>
      </c>
      <c r="K546" s="101">
        <f>'2014'!J245</f>
        <v>400615</v>
      </c>
      <c r="L546" s="103">
        <f>'2014'!K245</f>
        <v>10.1</v>
      </c>
    </row>
    <row r="547" spans="1:12" ht="25.5" x14ac:dyDescent="0.25">
      <c r="A547" s="110">
        <v>2014</v>
      </c>
      <c r="B547" s="98" t="str">
        <f>'2014'!A246</f>
        <v>Amérique du Nord</v>
      </c>
      <c r="C547" s="99" t="str">
        <f>'2014'!B246</f>
        <v>États-Unis</v>
      </c>
      <c r="D547" s="98" t="str">
        <f>'2014'!C246</f>
        <v>SJC</v>
      </c>
      <c r="E547" s="100" t="str">
        <f>'2014'!D246</f>
        <v>SJC</v>
      </c>
      <c r="F547" s="42" t="str">
        <f>'2014'!E246</f>
        <v>SAN JOSE</v>
      </c>
      <c r="G547" s="101">
        <f>'2014'!F246</f>
        <v>9385212</v>
      </c>
      <c r="H547" s="102">
        <f>'2014'!G246</f>
        <v>6.9</v>
      </c>
      <c r="I547" s="101">
        <f>'2014'!H246</f>
        <v>124134</v>
      </c>
      <c r="J547" s="102">
        <f>'2014'!I246</f>
        <v>1</v>
      </c>
      <c r="K547" s="101">
        <f>'2014'!J246</f>
        <v>48335</v>
      </c>
      <c r="L547" s="103">
        <f>'2014'!K246</f>
        <v>13.8</v>
      </c>
    </row>
    <row r="548" spans="1:12" ht="25.5" x14ac:dyDescent="0.25">
      <c r="A548" s="110">
        <v>2014</v>
      </c>
      <c r="B548" s="98" t="str">
        <f>'2014'!A247</f>
        <v>Amérique du Nord</v>
      </c>
      <c r="C548" s="99" t="str">
        <f>'2014'!B247</f>
        <v>États-Unis</v>
      </c>
      <c r="D548" s="98" t="str">
        <f>'2014'!C247</f>
        <v>SJU</v>
      </c>
      <c r="E548" s="100" t="str">
        <f>'2014'!D247</f>
        <v>SJU</v>
      </c>
      <c r="F548" s="42" t="str">
        <f>'2014'!E247</f>
        <v>SAN JUAN</v>
      </c>
      <c r="G548" s="101">
        <f>'2014'!F247</f>
        <v>8593517</v>
      </c>
      <c r="H548" s="102">
        <f>'2014'!G247</f>
        <v>3.5</v>
      </c>
      <c r="I548" s="101">
        <f>'2014'!H247</f>
        <v>143926</v>
      </c>
      <c r="J548" s="102">
        <f>'2014'!I247</f>
        <v>7.7</v>
      </c>
      <c r="K548" s="101">
        <f>'2014'!J247</f>
        <v>145677</v>
      </c>
      <c r="L548" s="103">
        <f>'2014'!K247</f>
        <v>1.9</v>
      </c>
    </row>
    <row r="549" spans="1:12" x14ac:dyDescent="0.25">
      <c r="A549" s="110">
        <v>2014</v>
      </c>
      <c r="B549" s="98" t="str">
        <f>'2014'!A248</f>
        <v>Asie</v>
      </c>
      <c r="C549" s="99" t="str">
        <f>'2014'!B248</f>
        <v>Yemen</v>
      </c>
      <c r="D549" s="98" t="str">
        <f>'2014'!C248</f>
        <v>SAH</v>
      </c>
      <c r="E549" s="100" t="str">
        <f>'2014'!D248</f>
        <v>SAH</v>
      </c>
      <c r="F549" s="42" t="str">
        <f>'2014'!E248</f>
        <v>SANAA</v>
      </c>
      <c r="G549" s="101">
        <f>'2014'!F248</f>
        <v>1795041</v>
      </c>
      <c r="H549" s="102" t="str">
        <f>'2014'!G248</f>
        <v xml:space="preserve"> </v>
      </c>
      <c r="I549" s="101">
        <f>'2014'!H248</f>
        <v>21986</v>
      </c>
      <c r="J549" s="102" t="str">
        <f>'2014'!I248</f>
        <v xml:space="preserve"> </v>
      </c>
      <c r="K549" s="101">
        <f>'2014'!J248</f>
        <v>18388</v>
      </c>
      <c r="L549" s="103" t="str">
        <f>'2014'!K248</f>
        <v xml:space="preserve"> </v>
      </c>
    </row>
    <row r="550" spans="1:12" ht="25.5" x14ac:dyDescent="0.25">
      <c r="A550" s="110">
        <v>2014</v>
      </c>
      <c r="B550" s="98" t="str">
        <f>'2014'!A249</f>
        <v>Amérique du Sud</v>
      </c>
      <c r="C550" s="99" t="str">
        <f>'2014'!B249</f>
        <v>Chili</v>
      </c>
      <c r="D550" s="98" t="str">
        <f>'2014'!C249</f>
        <v>SCL</v>
      </c>
      <c r="E550" s="100" t="str">
        <f>'2014'!D249</f>
        <v>SCL</v>
      </c>
      <c r="F550" s="42" t="str">
        <f>'2014'!E249</f>
        <v>SANTIAGO</v>
      </c>
      <c r="G550" s="101">
        <f>'2014'!F249</f>
        <v>16068242</v>
      </c>
      <c r="H550" s="102">
        <f>'2014'!G249</f>
        <v>4.9000000000000004</v>
      </c>
      <c r="I550" s="101">
        <f>'2014'!H249</f>
        <v>132852</v>
      </c>
      <c r="J550" s="102">
        <f>'2014'!I249</f>
        <v>0.3</v>
      </c>
      <c r="K550" s="101">
        <f>'2014'!J249</f>
        <v>293461</v>
      </c>
      <c r="L550" s="103">
        <f>'2014'!K249</f>
        <v>0.1</v>
      </c>
    </row>
    <row r="551" spans="1:12" ht="25.5" x14ac:dyDescent="0.25">
      <c r="A551" s="110">
        <v>2014</v>
      </c>
      <c r="B551" s="98" t="str">
        <f>'2014'!A250</f>
        <v>Amérique du Nord</v>
      </c>
      <c r="C551" s="99" t="str">
        <f>'2014'!B250</f>
        <v>République dominicaine</v>
      </c>
      <c r="D551" s="98" t="str">
        <f>'2014'!C250</f>
        <v>SDQ</v>
      </c>
      <c r="E551" s="100" t="str">
        <f>'2014'!D250</f>
        <v>SDQ</v>
      </c>
      <c r="F551" s="42" t="str">
        <f>'2014'!E250</f>
        <v>SANTO DOMINGO</v>
      </c>
      <c r="G551" s="101">
        <f>'2014'!F250</f>
        <v>3614433</v>
      </c>
      <c r="H551" s="102">
        <f>'2014'!G250</f>
        <v>8.9</v>
      </c>
      <c r="I551" s="101">
        <f>'2014'!H250</f>
        <v>38416</v>
      </c>
      <c r="J551" s="102">
        <f>'2014'!I250</f>
        <v>4</v>
      </c>
      <c r="K551" s="101">
        <f>'2014'!J250</f>
        <v>55753</v>
      </c>
      <c r="L551" s="103">
        <f>'2014'!K250</f>
        <v>9.1999999999999993</v>
      </c>
    </row>
    <row r="552" spans="1:12" x14ac:dyDescent="0.25">
      <c r="A552" s="110">
        <v>2014</v>
      </c>
      <c r="B552" s="98" t="str">
        <f>'2014'!A251</f>
        <v>Asie</v>
      </c>
      <c r="C552" s="99" t="str">
        <f>'2014'!B251</f>
        <v>Chine</v>
      </c>
      <c r="D552" s="98" t="str">
        <f>'2014'!C251</f>
        <v>SYX</v>
      </c>
      <c r="E552" s="100" t="str">
        <f>'2014'!D251</f>
        <v>SYX</v>
      </c>
      <c r="F552" s="42" t="str">
        <f>'2014'!E251</f>
        <v>SANYA FENGHUANG</v>
      </c>
      <c r="G552" s="101">
        <f>'2014'!F251</f>
        <v>14942356</v>
      </c>
      <c r="H552" s="102">
        <f>'2014'!G251</f>
        <v>16.100000000000001</v>
      </c>
      <c r="I552" s="101">
        <f>'2014'!H251</f>
        <v>102074</v>
      </c>
      <c r="J552" s="102">
        <f>'2014'!I251</f>
        <v>12.5</v>
      </c>
      <c r="K552" s="101">
        <f>'2014'!J251</f>
        <v>75646</v>
      </c>
      <c r="L552" s="103">
        <f>'2014'!K251</f>
        <v>20.2</v>
      </c>
    </row>
    <row r="553" spans="1:12" ht="25.5" x14ac:dyDescent="0.25">
      <c r="A553" s="110">
        <v>2014</v>
      </c>
      <c r="B553" s="98" t="str">
        <f>'2014'!A252</f>
        <v>Amérique du Sud</v>
      </c>
      <c r="C553" s="99" t="str">
        <f>'2014'!B252</f>
        <v>Brésil</v>
      </c>
      <c r="D553" s="98" t="str">
        <f>'2014'!C252</f>
        <v>SAO</v>
      </c>
      <c r="E553" s="100" t="str">
        <f>'2014'!D252</f>
        <v>CGH</v>
      </c>
      <c r="F553" s="42" t="str">
        <f>'2014'!E252</f>
        <v>SAO PAULO CONGONHAS</v>
      </c>
      <c r="G553" s="101">
        <f>'2014'!F252</f>
        <v>18134071</v>
      </c>
      <c r="H553" s="102">
        <f>'2014'!G252</f>
        <v>6.4</v>
      </c>
      <c r="I553" s="101">
        <f>'2014'!H252</f>
        <v>205410</v>
      </c>
      <c r="J553" s="102">
        <f>'2014'!I252</f>
        <v>-2</v>
      </c>
      <c r="K553" s="101">
        <f>'2014'!J252</f>
        <v>15294</v>
      </c>
      <c r="L553" s="103" t="str">
        <f>'2014'!K252</f>
        <v xml:space="preserve"> </v>
      </c>
    </row>
    <row r="554" spans="1:12" ht="25.5" x14ac:dyDescent="0.25">
      <c r="A554" s="110">
        <v>2014</v>
      </c>
      <c r="B554" s="98" t="str">
        <f>'2014'!A253</f>
        <v>Amérique du Sud</v>
      </c>
      <c r="C554" s="99" t="str">
        <f>'2014'!B253</f>
        <v>Brésil</v>
      </c>
      <c r="D554" s="98" t="str">
        <f>'2014'!C253</f>
        <v>SAO</v>
      </c>
      <c r="E554" s="100" t="str">
        <f>'2014'!D253</f>
        <v>GRU</v>
      </c>
      <c r="F554" s="42" t="str">
        <f>'2014'!E253</f>
        <v>SAO PAULO GUARULHOS</v>
      </c>
      <c r="G554" s="101">
        <f>'2014'!F253</f>
        <v>39773716</v>
      </c>
      <c r="H554" s="102">
        <f>'2014'!G253</f>
        <v>10.6</v>
      </c>
      <c r="I554" s="101">
        <f>'2014'!H253</f>
        <v>304559</v>
      </c>
      <c r="J554" s="102">
        <f>'2014'!I253</f>
        <v>7.2</v>
      </c>
      <c r="K554" s="101">
        <f>'2014'!J253</f>
        <v>560096</v>
      </c>
      <c r="L554" s="103">
        <f>'2014'!K253</f>
        <v>5.3</v>
      </c>
    </row>
    <row r="555" spans="1:12" ht="25.5" x14ac:dyDescent="0.25">
      <c r="A555" s="110">
        <v>2014</v>
      </c>
      <c r="B555" s="98" t="str">
        <f>'2014'!A254</f>
        <v>Amérique du Sud</v>
      </c>
      <c r="C555" s="99" t="str">
        <f>'2014'!B254</f>
        <v>Brésil</v>
      </c>
      <c r="D555" s="98" t="str">
        <f>'2014'!C254</f>
        <v>SAO</v>
      </c>
      <c r="E555" s="100" t="str">
        <f>'2014'!D254</f>
        <v>VCP</v>
      </c>
      <c r="F555" s="42" t="str">
        <f>'2014'!E254</f>
        <v>SAO PAULO VIRACOPOS</v>
      </c>
      <c r="G555" s="101">
        <f>'2014'!F254</f>
        <v>9827195</v>
      </c>
      <c r="H555" s="102">
        <f>'2014'!G254</f>
        <v>5.3</v>
      </c>
      <c r="I555" s="101">
        <f>'2014'!H254</f>
        <v>131531</v>
      </c>
      <c r="J555" s="102">
        <f>'2014'!I254</f>
        <v>3.4</v>
      </c>
      <c r="K555" s="101">
        <f>'2014'!J254</f>
        <v>223281</v>
      </c>
      <c r="L555" s="103">
        <f>'2014'!K254</f>
        <v>-13.7</v>
      </c>
    </row>
    <row r="556" spans="1:12" x14ac:dyDescent="0.25">
      <c r="A556" s="110">
        <v>2014</v>
      </c>
      <c r="B556" s="98" t="str">
        <f>'2014'!A255</f>
        <v>Asie</v>
      </c>
      <c r="C556" s="99" t="str">
        <f>'2014'!B255</f>
        <v>Japon</v>
      </c>
      <c r="D556" s="98" t="str">
        <f>'2014'!C255</f>
        <v>SPK</v>
      </c>
      <c r="E556" s="100" t="str">
        <f>'2014'!D255</f>
        <v>CTS</v>
      </c>
      <c r="F556" s="42" t="str">
        <f>'2014'!E255</f>
        <v>SAPPORO CHITOSE</v>
      </c>
      <c r="G556" s="101">
        <f>'2014'!F255</f>
        <v>19260602</v>
      </c>
      <c r="H556" s="102">
        <f>'2014'!G255</f>
        <v>3.1</v>
      </c>
      <c r="I556" s="101">
        <f>'2014'!H255</f>
        <v>136597</v>
      </c>
      <c r="J556" s="102">
        <f>'2014'!I255</f>
        <v>1.7</v>
      </c>
      <c r="K556" s="101">
        <f>'2014'!J255</f>
        <v>233990</v>
      </c>
      <c r="L556" s="103">
        <f>'2014'!K255</f>
        <v>3.1</v>
      </c>
    </row>
    <row r="557" spans="1:12" ht="25.5" x14ac:dyDescent="0.25">
      <c r="A557" s="110">
        <v>2014</v>
      </c>
      <c r="B557" s="98" t="str">
        <f>'2014'!A256</f>
        <v>Amérique du Nord</v>
      </c>
      <c r="C557" s="99" t="str">
        <f>'2014'!B256</f>
        <v>États-Unis</v>
      </c>
      <c r="D557" s="98" t="str">
        <f>'2014'!C256</f>
        <v>SEA</v>
      </c>
      <c r="E557" s="100" t="str">
        <f>'2014'!D256</f>
        <v>SEA</v>
      </c>
      <c r="F557" s="42" t="str">
        <f>'2014'!E256</f>
        <v>SEATTLE TACOMA</v>
      </c>
      <c r="G557" s="101">
        <f>'2014'!F256</f>
        <v>37494191</v>
      </c>
      <c r="H557" s="102">
        <f>'2014'!G256</f>
        <v>7.8</v>
      </c>
      <c r="I557" s="101">
        <f>'2014'!H256</f>
        <v>340478</v>
      </c>
      <c r="J557" s="102">
        <f>'2014'!I256</f>
        <v>7.3</v>
      </c>
      <c r="K557" s="101">
        <f>'2014'!J256</f>
        <v>319224</v>
      </c>
      <c r="L557" s="103">
        <f>'2014'!K256</f>
        <v>9.1</v>
      </c>
    </row>
    <row r="558" spans="1:12" x14ac:dyDescent="0.25">
      <c r="A558" s="110">
        <v>2014</v>
      </c>
      <c r="B558" s="98" t="str">
        <f>'2014'!A257</f>
        <v>Asie</v>
      </c>
      <c r="C558" s="99" t="str">
        <f>'2014'!B257</f>
        <v>Corée du Sud</v>
      </c>
      <c r="D558" s="98" t="str">
        <f>'2014'!C257</f>
        <v>SEL</v>
      </c>
      <c r="E558" s="100" t="str">
        <f>'2014'!D257</f>
        <v>GMP</v>
      </c>
      <c r="F558" s="42" t="str">
        <f>'2014'!E257</f>
        <v>SEOUL GIMPO</v>
      </c>
      <c r="G558" s="101">
        <f>'2014'!F257</f>
        <v>21566946</v>
      </c>
      <c r="H558" s="102">
        <f>'2014'!G257</f>
        <v>8.4</v>
      </c>
      <c r="I558" s="101">
        <f>'2014'!H257</f>
        <v>138706</v>
      </c>
      <c r="J558" s="102">
        <f>'2014'!I257</f>
        <v>3</v>
      </c>
      <c r="K558" s="101">
        <f>'2014'!J257</f>
        <v>271990</v>
      </c>
      <c r="L558" s="103">
        <f>'2014'!K257</f>
        <v>10.5</v>
      </c>
    </row>
    <row r="559" spans="1:12" x14ac:dyDescent="0.25">
      <c r="A559" s="110">
        <v>2014</v>
      </c>
      <c r="B559" s="98" t="str">
        <f>'2014'!A258</f>
        <v>Asie</v>
      </c>
      <c r="C559" s="99" t="str">
        <f>'2014'!B258</f>
        <v>Corée du Sud</v>
      </c>
      <c r="D559" s="98" t="str">
        <f>'2014'!C258</f>
        <v>SEL</v>
      </c>
      <c r="E559" s="100" t="str">
        <f>'2014'!D258</f>
        <v>ICN</v>
      </c>
      <c r="F559" s="42" t="str">
        <f>'2014'!E258</f>
        <v>SEOUL INCHEON</v>
      </c>
      <c r="G559" s="101">
        <f>'2014'!F258</f>
        <v>45512099</v>
      </c>
      <c r="H559" s="102">
        <f>'2014'!G258</f>
        <v>9.6999999999999993</v>
      </c>
      <c r="I559" s="101">
        <f>'2014'!H258</f>
        <v>290043</v>
      </c>
      <c r="J559" s="102">
        <f>'2014'!I258</f>
        <v>6.9</v>
      </c>
      <c r="K559" s="101">
        <f>'2014'!J258</f>
        <v>3243110</v>
      </c>
      <c r="L559" s="103">
        <f>'2014'!K258</f>
        <v>31.6</v>
      </c>
    </row>
    <row r="560" spans="1:12" x14ac:dyDescent="0.25">
      <c r="A560" s="110">
        <v>2014</v>
      </c>
      <c r="B560" s="98" t="str">
        <f>'2014'!A259</f>
        <v>Asie</v>
      </c>
      <c r="C560" s="99" t="str">
        <f>'2014'!B259</f>
        <v>Chine</v>
      </c>
      <c r="D560" s="98" t="str">
        <f>'2014'!C259</f>
        <v>SHA</v>
      </c>
      <c r="E560" s="100" t="str">
        <f>'2014'!D259</f>
        <v>ZSSS</v>
      </c>
      <c r="F560" s="42" t="str">
        <f>'2014'!E259</f>
        <v>SHANGHAI HONGQUIAO</v>
      </c>
      <c r="G560" s="101">
        <f>'2014'!F259</f>
        <v>37971135</v>
      </c>
      <c r="H560" s="102">
        <f>'2014'!G259</f>
        <v>6.7</v>
      </c>
      <c r="I560" s="101">
        <f>'2014'!H259</f>
        <v>253325</v>
      </c>
      <c r="J560" s="102">
        <f>'2014'!I259</f>
        <v>3.9</v>
      </c>
      <c r="K560" s="101">
        <f>'2014'!J259</f>
        <v>432176</v>
      </c>
      <c r="L560" s="103">
        <f>'2014'!K259</f>
        <v>-0.7</v>
      </c>
    </row>
    <row r="561" spans="1:12" x14ac:dyDescent="0.25">
      <c r="A561" s="110">
        <v>2014</v>
      </c>
      <c r="B561" s="98" t="str">
        <f>'2014'!A260</f>
        <v>Asie</v>
      </c>
      <c r="C561" s="99" t="str">
        <f>'2014'!B260</f>
        <v>Chine</v>
      </c>
      <c r="D561" s="98" t="str">
        <f>'2014'!C260</f>
        <v>SHA</v>
      </c>
      <c r="E561" s="100" t="str">
        <f>'2014'!D260</f>
        <v>PVG</v>
      </c>
      <c r="F561" s="42" t="str">
        <f>'2014'!E260</f>
        <v>SHANGHAI PUDONG</v>
      </c>
      <c r="G561" s="101">
        <f>'2014'!F260</f>
        <v>51687894</v>
      </c>
      <c r="H561" s="102">
        <f>'2014'!G260</f>
        <v>9.5</v>
      </c>
      <c r="I561" s="101">
        <f>'2014'!H260</f>
        <v>402105</v>
      </c>
      <c r="J561" s="102">
        <f>'2014'!I260</f>
        <v>8.3000000000000007</v>
      </c>
      <c r="K561" s="101">
        <f>'2014'!J260</f>
        <v>3181654</v>
      </c>
      <c r="L561" s="103">
        <f>'2014'!K260</f>
        <v>8.6</v>
      </c>
    </row>
    <row r="562" spans="1:12" ht="25.5" x14ac:dyDescent="0.25">
      <c r="A562" s="110">
        <v>2014</v>
      </c>
      <c r="B562" s="98" t="str">
        <f>'2014'!A261</f>
        <v>Asie</v>
      </c>
      <c r="C562" s="99" t="str">
        <f>'2014'!B261</f>
        <v>Emirats Arabes Unis</v>
      </c>
      <c r="D562" s="98" t="str">
        <f>'2014'!C261</f>
        <v>SHJ</v>
      </c>
      <c r="E562" s="100" t="str">
        <f>'2014'!D261</f>
        <v>SHJ</v>
      </c>
      <c r="F562" s="42" t="str">
        <f>'2014'!E261</f>
        <v>SHARJAH</v>
      </c>
      <c r="G562" s="101">
        <f>'2014'!F261</f>
        <v>9516600</v>
      </c>
      <c r="H562" s="102">
        <f>'2014'!G261</f>
        <v>11.8</v>
      </c>
      <c r="I562" s="101">
        <f>'2014'!H261</f>
        <v>72375</v>
      </c>
      <c r="J562" s="102">
        <f>'2014'!I261</f>
        <v>5.9</v>
      </c>
      <c r="K562" s="101">
        <f>'2014'!J261</f>
        <v>240250</v>
      </c>
      <c r="L562" s="103">
        <f>'2014'!K261</f>
        <v>-8.1</v>
      </c>
    </row>
    <row r="563" spans="1:12" x14ac:dyDescent="0.25">
      <c r="A563" s="110">
        <v>2014</v>
      </c>
      <c r="B563" s="98" t="str">
        <f>'2014'!A262</f>
        <v>Afrique</v>
      </c>
      <c r="C563" s="99" t="str">
        <f>'2014'!B262</f>
        <v>Egypte</v>
      </c>
      <c r="D563" s="98" t="str">
        <f>'2014'!C262</f>
        <v>SSH</v>
      </c>
      <c r="E563" s="100" t="str">
        <f>'2014'!D262</f>
        <v>SSH</v>
      </c>
      <c r="F563" s="42" t="str">
        <f>'2014'!E262</f>
        <v>SHARM EL SHEIKH</v>
      </c>
      <c r="G563" s="101">
        <f>'2014'!F262</f>
        <v>6235912</v>
      </c>
      <c r="H563" s="102">
        <f>'2014'!G262</f>
        <v>4.8</v>
      </c>
      <c r="I563" s="101">
        <f>'2014'!H262</f>
        <v>43858</v>
      </c>
      <c r="J563" s="102">
        <f>'2014'!I262</f>
        <v>1.1000000000000001</v>
      </c>
      <c r="K563" s="101" t="str">
        <f>'2014'!J262</f>
        <v xml:space="preserve"> </v>
      </c>
      <c r="L563" s="103" t="str">
        <f>'2014'!K262</f>
        <v xml:space="preserve"> </v>
      </c>
    </row>
    <row r="564" spans="1:12" x14ac:dyDescent="0.25">
      <c r="A564" s="110">
        <v>2014</v>
      </c>
      <c r="B564" s="98" t="str">
        <f>'2014'!A263</f>
        <v>Asie</v>
      </c>
      <c r="C564" s="99" t="str">
        <f>'2014'!B263</f>
        <v>Chine</v>
      </c>
      <c r="D564" s="98" t="str">
        <f>'2014'!C263</f>
        <v>SHE</v>
      </c>
      <c r="E564" s="100" t="str">
        <f>'2014'!D263</f>
        <v>SHE</v>
      </c>
      <c r="F564" s="42" t="str">
        <f>'2014'!E263</f>
        <v>SHENYANG TAOXIAN</v>
      </c>
      <c r="G564" s="101">
        <f>'2014'!F263</f>
        <v>12800272</v>
      </c>
      <c r="H564" s="102">
        <f>'2014'!G263</f>
        <v>5.7</v>
      </c>
      <c r="I564" s="101">
        <f>'2014'!H263</f>
        <v>97172</v>
      </c>
      <c r="J564" s="102">
        <f>'2014'!I263</f>
        <v>5.3</v>
      </c>
      <c r="K564" s="101">
        <f>'2014'!J263</f>
        <v>138318</v>
      </c>
      <c r="L564" s="103">
        <f>'2014'!K263</f>
        <v>1.7</v>
      </c>
    </row>
    <row r="565" spans="1:12" x14ac:dyDescent="0.25">
      <c r="A565" s="110">
        <v>2014</v>
      </c>
      <c r="B565" s="98" t="str">
        <f>'2014'!A264</f>
        <v>Asie</v>
      </c>
      <c r="C565" s="99" t="str">
        <f>'2014'!B264</f>
        <v>Chine</v>
      </c>
      <c r="D565" s="98" t="str">
        <f>'2014'!C264</f>
        <v>SZX</v>
      </c>
      <c r="E565" s="100" t="str">
        <f>'2014'!D264</f>
        <v>SZX</v>
      </c>
      <c r="F565" s="42" t="str">
        <f>'2014'!E264</f>
        <v>SHENZHEN BAO'AN</v>
      </c>
      <c r="G565" s="101">
        <f>'2014'!F264</f>
        <v>36272701</v>
      </c>
      <c r="H565" s="102">
        <f>'2014'!G264</f>
        <v>12.4</v>
      </c>
      <c r="I565" s="101">
        <f>'2014'!H264</f>
        <v>286346</v>
      </c>
      <c r="J565" s="102">
        <f>'2014'!I264</f>
        <v>11.2</v>
      </c>
      <c r="K565" s="101">
        <f>'2014'!J264</f>
        <v>963871</v>
      </c>
      <c r="L565" s="103">
        <f>'2014'!K264</f>
        <v>5.5</v>
      </c>
    </row>
    <row r="566" spans="1:12" x14ac:dyDescent="0.25">
      <c r="A566" s="110">
        <v>2014</v>
      </c>
      <c r="B566" s="98" t="str">
        <f>'2014'!A265</f>
        <v>Asie</v>
      </c>
      <c r="C566" s="99" t="str">
        <f>'2014'!B265</f>
        <v>Iran</v>
      </c>
      <c r="D566" s="98" t="str">
        <f>'2014'!C265</f>
        <v>SYZ</v>
      </c>
      <c r="E566" s="100" t="str">
        <f>'2014'!D265</f>
        <v>SYZ</v>
      </c>
      <c r="F566" s="42" t="str">
        <f>'2014'!E265</f>
        <v>SHIRAZ</v>
      </c>
      <c r="G566" s="101">
        <f>'2014'!F265</f>
        <v>2444884</v>
      </c>
      <c r="H566" s="102">
        <f>'2014'!G265</f>
        <v>9</v>
      </c>
      <c r="I566" s="101">
        <f>'2014'!H265</f>
        <v>24203</v>
      </c>
      <c r="J566" s="102">
        <f>'2014'!I265</f>
        <v>-0.1</v>
      </c>
      <c r="K566" s="101">
        <f>'2014'!J265</f>
        <v>25839</v>
      </c>
      <c r="L566" s="103">
        <f>'2014'!K265</f>
        <v>7.8</v>
      </c>
    </row>
    <row r="567" spans="1:12" x14ac:dyDescent="0.25">
      <c r="A567" s="110">
        <v>2014</v>
      </c>
      <c r="B567" s="98" t="str">
        <f>'2014'!A266</f>
        <v>Asie</v>
      </c>
      <c r="C567" s="99" t="str">
        <f>'2014'!B266</f>
        <v>Singapour</v>
      </c>
      <c r="D567" s="98" t="str">
        <f>'2014'!C266</f>
        <v>SIN</v>
      </c>
      <c r="E567" s="100" t="str">
        <f>'2014'!D266</f>
        <v>SIN</v>
      </c>
      <c r="F567" s="42" t="str">
        <f>'2014'!E266</f>
        <v>SINGAPOUR</v>
      </c>
      <c r="G567" s="101">
        <f>'2014'!F266</f>
        <v>54093070</v>
      </c>
      <c r="H567" s="102">
        <f>'2014'!G266</f>
        <v>0.7</v>
      </c>
      <c r="I567" s="101">
        <f>'2014'!H266</f>
        <v>341386</v>
      </c>
      <c r="J567" s="102">
        <f>'2014'!I266</f>
        <v>-0.7</v>
      </c>
      <c r="K567" s="101">
        <f>'2014'!J266</f>
        <v>1843799</v>
      </c>
      <c r="L567" s="103">
        <f>'2014'!K266</f>
        <v>-0.3</v>
      </c>
    </row>
    <row r="568" spans="1:12" x14ac:dyDescent="0.25">
      <c r="A568" s="110">
        <v>2014</v>
      </c>
      <c r="B568" s="98" t="str">
        <f>'2014'!A267</f>
        <v>Asie</v>
      </c>
      <c r="C568" s="99" t="str">
        <f>'2014'!B267</f>
        <v>Indonésie</v>
      </c>
      <c r="D568" s="98" t="str">
        <f>'2014'!C267</f>
        <v>SOC</v>
      </c>
      <c r="E568" s="100" t="str">
        <f>'2014'!D267</f>
        <v>SOC</v>
      </c>
      <c r="F568" s="42" t="str">
        <f>'2014'!E267</f>
        <v>SOLO CITY</v>
      </c>
      <c r="G568" s="101">
        <f>'2014'!F267</f>
        <v>1511228</v>
      </c>
      <c r="H568" s="102" t="str">
        <f>'2014'!G267</f>
        <v xml:space="preserve"> </v>
      </c>
      <c r="I568" s="101">
        <f>'2014'!H267</f>
        <v>12147</v>
      </c>
      <c r="J568" s="102" t="str">
        <f>'2014'!I267</f>
        <v xml:space="preserve"> </v>
      </c>
      <c r="K568" s="101">
        <f>'2014'!J267</f>
        <v>5294</v>
      </c>
      <c r="L568" s="103" t="str">
        <f>'2014'!K267</f>
        <v xml:space="preserve"> </v>
      </c>
    </row>
    <row r="569" spans="1:12" x14ac:dyDescent="0.25">
      <c r="A569" s="110">
        <v>2014</v>
      </c>
      <c r="B569" s="98" t="str">
        <f>'2014'!A268</f>
        <v>Europe</v>
      </c>
      <c r="C569" s="99" t="str">
        <f>'2014'!B268</f>
        <v>France</v>
      </c>
      <c r="D569" s="98" t="str">
        <f>'2014'!C268</f>
        <v>RUN</v>
      </c>
      <c r="E569" s="100" t="str">
        <f>'2014'!D268</f>
        <v>RUN</v>
      </c>
      <c r="F569" s="42" t="str">
        <f>'2014'!E268</f>
        <v>ST. DENIS DE LA REUNION</v>
      </c>
      <c r="G569" s="101">
        <f>'2014'!F268</f>
        <v>2012890</v>
      </c>
      <c r="H569" s="102">
        <f>'2014'!G268</f>
        <v>0.6</v>
      </c>
      <c r="I569" s="101">
        <f>'2014'!H268</f>
        <v>12227</v>
      </c>
      <c r="J569" s="102">
        <f>'2014'!I268</f>
        <v>-2.1</v>
      </c>
      <c r="K569" s="101">
        <f>'2014'!J268</f>
        <v>32466</v>
      </c>
      <c r="L569" s="103">
        <f>'2014'!K268</f>
        <v>7</v>
      </c>
    </row>
    <row r="570" spans="1:12" ht="25.5" x14ac:dyDescent="0.25">
      <c r="A570" s="110">
        <v>2014</v>
      </c>
      <c r="B570" s="98" t="str">
        <f>'2014'!A269</f>
        <v>Amérique du Nord</v>
      </c>
      <c r="C570" s="99" t="str">
        <f>'2014'!B269</f>
        <v>États-Unis</v>
      </c>
      <c r="D570" s="98" t="str">
        <f>'2014'!C269</f>
        <v>STL</v>
      </c>
      <c r="E570" s="100" t="str">
        <f>'2014'!D269</f>
        <v>STL</v>
      </c>
      <c r="F570" s="42" t="str">
        <f>'2014'!E269</f>
        <v>ST. LOUIS</v>
      </c>
      <c r="G570" s="101">
        <f>'2014'!F269</f>
        <v>12384339</v>
      </c>
      <c r="H570" s="102">
        <f>'2014'!G269</f>
        <v>-1.5</v>
      </c>
      <c r="I570" s="101">
        <f>'2014'!H269</f>
        <v>183920</v>
      </c>
      <c r="J570" s="102">
        <f>'2014'!I269</f>
        <v>-2.2999999999999998</v>
      </c>
      <c r="K570" s="101">
        <f>'2014'!J269</f>
        <v>58958</v>
      </c>
      <c r="L570" s="103">
        <f>'2014'!K269</f>
        <v>-8.6999999999999993</v>
      </c>
    </row>
    <row r="571" spans="1:12" x14ac:dyDescent="0.25">
      <c r="A571" s="110">
        <v>2014</v>
      </c>
      <c r="B571" s="98" t="str">
        <f>'2014'!A270</f>
        <v>Asie</v>
      </c>
      <c r="C571" s="99" t="str">
        <f>'2014'!B270</f>
        <v>Russie</v>
      </c>
      <c r="D571" s="98" t="str">
        <f>'2014'!C270</f>
        <v>LED</v>
      </c>
      <c r="E571" s="100" t="str">
        <f>'2014'!D270</f>
        <v>LED</v>
      </c>
      <c r="F571" s="42" t="str">
        <f>'2014'!E270</f>
        <v>ST. PETERSBURG</v>
      </c>
      <c r="G571" s="101">
        <f>'2014'!F270</f>
        <v>14264732</v>
      </c>
      <c r="H571" s="102">
        <f>'2014'!G270</f>
        <v>11</v>
      </c>
      <c r="I571" s="101">
        <f>'2014'!H270</f>
        <v>147421</v>
      </c>
      <c r="J571" s="102">
        <f>'2014'!I270</f>
        <v>7.2</v>
      </c>
      <c r="K571" s="101">
        <f>'2014'!J270</f>
        <v>30111</v>
      </c>
      <c r="L571" s="103">
        <f>'2014'!K270</f>
        <v>-1.5</v>
      </c>
    </row>
    <row r="572" spans="1:12" x14ac:dyDescent="0.25">
      <c r="A572" s="110">
        <v>2014</v>
      </c>
      <c r="B572" s="98" t="str">
        <f>'2014'!A271</f>
        <v>Europe</v>
      </c>
      <c r="C572" s="99" t="str">
        <f>'2014'!B271</f>
        <v>Allemagne</v>
      </c>
      <c r="D572" s="98" t="str">
        <f>'2014'!C271</f>
        <v>STR</v>
      </c>
      <c r="E572" s="100" t="str">
        <f>'2014'!D271</f>
        <v>STR</v>
      </c>
      <c r="F572" s="42" t="str">
        <f>'2014'!E271</f>
        <v>STUTTGART</v>
      </c>
      <c r="G572" s="101">
        <f>'2014'!F271</f>
        <v>9718438</v>
      </c>
      <c r="H572" s="102">
        <f>'2014'!G271</f>
        <v>1.5</v>
      </c>
      <c r="I572" s="101">
        <f>'2014'!H271</f>
        <v>124452</v>
      </c>
      <c r="J572" s="102">
        <f>'2014'!I271</f>
        <v>-0.1</v>
      </c>
      <c r="K572" s="101">
        <f>'2014'!J271</f>
        <v>31143</v>
      </c>
      <c r="L572" s="103">
        <f>'2014'!K271</f>
        <v>4.8</v>
      </c>
    </row>
    <row r="573" spans="1:12" x14ac:dyDescent="0.25">
      <c r="A573" s="110">
        <v>2014</v>
      </c>
      <c r="B573" s="98" t="str">
        <f>'2014'!A272</f>
        <v>Asie</v>
      </c>
      <c r="C573" s="99" t="str">
        <f>'2014'!B272</f>
        <v>Indonésie</v>
      </c>
      <c r="D573" s="98" t="str">
        <f>'2014'!C272</f>
        <v>SUB</v>
      </c>
      <c r="E573" s="100" t="str">
        <f>'2014'!D272</f>
        <v>SUB</v>
      </c>
      <c r="F573" s="42" t="str">
        <f>'2014'!E272</f>
        <v>SURABAYA</v>
      </c>
      <c r="G573" s="101">
        <f>'2014'!F272</f>
        <v>17294870</v>
      </c>
      <c r="H573" s="102">
        <f>'2014'!G272</f>
        <v>-2.2000000000000002</v>
      </c>
      <c r="I573" s="101">
        <f>'2014'!H272</f>
        <v>129260</v>
      </c>
      <c r="J573" s="102">
        <f>'2014'!I272</f>
        <v>-4.0999999999999996</v>
      </c>
      <c r="K573" s="101">
        <f>'2014'!J272</f>
        <v>98360</v>
      </c>
      <c r="L573" s="103">
        <f>'2014'!K272</f>
        <v>1.9</v>
      </c>
    </row>
    <row r="574" spans="1:12" x14ac:dyDescent="0.25">
      <c r="A574" s="110">
        <v>2014</v>
      </c>
      <c r="B574" s="98" t="str">
        <f>'2014'!A273</f>
        <v>Océanie</v>
      </c>
      <c r="C574" s="99" t="str">
        <f>'2014'!B273</f>
        <v>Australie</v>
      </c>
      <c r="D574" s="98" t="str">
        <f>'2014'!C273</f>
        <v>SYD</v>
      </c>
      <c r="E574" s="100" t="str">
        <f>'2014'!D273</f>
        <v>SYD</v>
      </c>
      <c r="F574" s="42" t="str">
        <f>'2014'!E273</f>
        <v>SYDNEY</v>
      </c>
      <c r="G574" s="101">
        <f>'2014'!F273</f>
        <v>38733110</v>
      </c>
      <c r="H574" s="102">
        <f>'2014'!G273</f>
        <v>1.5</v>
      </c>
      <c r="I574" s="101">
        <f>'2014'!H273</f>
        <v>308185</v>
      </c>
      <c r="J574" s="102">
        <f>'2014'!I273</f>
        <v>0.6</v>
      </c>
      <c r="K574" s="101" t="str">
        <f>'2014'!J273</f>
        <v xml:space="preserve"> </v>
      </c>
      <c r="L574" s="103" t="str">
        <f>'2014'!K273</f>
        <v xml:space="preserve"> </v>
      </c>
    </row>
    <row r="575" spans="1:12" x14ac:dyDescent="0.25">
      <c r="A575" s="110">
        <v>2014</v>
      </c>
      <c r="B575" s="98" t="str">
        <f>'2014'!A274</f>
        <v>Asie</v>
      </c>
      <c r="C575" s="99" t="str">
        <f>'2014'!B274</f>
        <v>Iran</v>
      </c>
      <c r="D575" s="98" t="str">
        <f>'2014'!C274</f>
        <v>TBZ</v>
      </c>
      <c r="E575" s="100" t="str">
        <f>'2014'!D274</f>
        <v>TBZ</v>
      </c>
      <c r="F575" s="42" t="str">
        <f>'2014'!E274</f>
        <v>TABRIZ</v>
      </c>
      <c r="G575" s="101">
        <f>'2014'!F274</f>
        <v>1423871</v>
      </c>
      <c r="H575" s="102">
        <f>'2014'!G274</f>
        <v>20.9</v>
      </c>
      <c r="I575" s="101">
        <f>'2014'!H274</f>
        <v>10730</v>
      </c>
      <c r="J575" s="102">
        <f>'2014'!I274</f>
        <v>12</v>
      </c>
      <c r="K575" s="101">
        <f>'2014'!J274</f>
        <v>11589</v>
      </c>
      <c r="L575" s="103">
        <f>'2014'!K274</f>
        <v>28.2</v>
      </c>
    </row>
    <row r="576" spans="1:12" x14ac:dyDescent="0.25">
      <c r="A576" s="110">
        <v>2014</v>
      </c>
      <c r="B576" s="98" t="str">
        <f>'2014'!A275</f>
        <v>Asie</v>
      </c>
      <c r="C576" s="99" t="str">
        <f>'2014'!B275</f>
        <v>Taïwan</v>
      </c>
      <c r="D576" s="98" t="str">
        <f>'2014'!C275</f>
        <v>TPE</v>
      </c>
      <c r="E576" s="100" t="str">
        <f>'2014'!D275</f>
        <v>TPE</v>
      </c>
      <c r="F576" s="42" t="str">
        <f>'2014'!E275</f>
        <v>TAIPEI</v>
      </c>
      <c r="G576" s="101">
        <f>'2014'!F275</f>
        <v>36206645</v>
      </c>
      <c r="H576" s="102">
        <f>'2014'!G275</f>
        <v>11</v>
      </c>
      <c r="I576" s="101">
        <f>'2014'!H275</f>
        <v>208874</v>
      </c>
      <c r="J576" s="102">
        <f>'2014'!I275</f>
        <v>7.5</v>
      </c>
      <c r="K576" s="101">
        <f>'2014'!J275</f>
        <v>2088727</v>
      </c>
      <c r="L576" s="103">
        <f>'2014'!K275</f>
        <v>6.2</v>
      </c>
    </row>
    <row r="577" spans="1:12" ht="25.5" x14ac:dyDescent="0.25">
      <c r="A577" s="110">
        <v>2014</v>
      </c>
      <c r="B577" s="98" t="str">
        <f>'2014'!A276</f>
        <v>Amérique du Nord</v>
      </c>
      <c r="C577" s="99" t="str">
        <f>'2014'!B276</f>
        <v>États-Unis</v>
      </c>
      <c r="D577" s="98" t="str">
        <f>'2014'!C276</f>
        <v>TPA</v>
      </c>
      <c r="E577" s="100" t="str">
        <f>'2014'!D276</f>
        <v>TPA</v>
      </c>
      <c r="F577" s="42" t="str">
        <f>'2014'!E276</f>
        <v>TAMPA ST. PETERSBURG</v>
      </c>
      <c r="G577" s="101">
        <f>'2014'!F276</f>
        <v>17552822</v>
      </c>
      <c r="H577" s="102">
        <f>'2014'!G276</f>
        <v>3.7</v>
      </c>
      <c r="I577" s="101">
        <f>'2014'!H276</f>
        <v>182229</v>
      </c>
      <c r="J577" s="102">
        <f>'2014'!I276</f>
        <v>-2.2000000000000002</v>
      </c>
      <c r="K577" s="101">
        <f>'2014'!J276</f>
        <v>85020</v>
      </c>
      <c r="L577" s="103">
        <f>'2014'!K276</f>
        <v>0.2</v>
      </c>
    </row>
    <row r="578" spans="1:12" x14ac:dyDescent="0.25">
      <c r="A578" s="110">
        <v>2014</v>
      </c>
      <c r="B578" s="98" t="str">
        <f>'2014'!A277</f>
        <v>Asie</v>
      </c>
      <c r="C578" s="99" t="str">
        <f>'2014'!B277</f>
        <v>Iran</v>
      </c>
      <c r="D578" s="98" t="str">
        <f>'2014'!C277</f>
        <v>THR</v>
      </c>
      <c r="E578" s="100" t="str">
        <f>'2014'!D277</f>
        <v>IKA</v>
      </c>
      <c r="F578" s="42" t="str">
        <f>'2014'!E277</f>
        <v>TEHERAN IMAM KHOMEINI</v>
      </c>
      <c r="G578" s="101">
        <f>'2014'!F277</f>
        <v>6049062</v>
      </c>
      <c r="H578" s="102">
        <f>'2014'!G277</f>
        <v>27.2</v>
      </c>
      <c r="I578" s="101">
        <f>'2014'!H277</f>
        <v>43224</v>
      </c>
      <c r="J578" s="102">
        <f>'2014'!I277</f>
        <v>21</v>
      </c>
      <c r="K578" s="101">
        <f>'2014'!J277</f>
        <v>116185</v>
      </c>
      <c r="L578" s="103">
        <f>'2014'!K277</f>
        <v>23.3</v>
      </c>
    </row>
    <row r="579" spans="1:12" x14ac:dyDescent="0.25">
      <c r="A579" s="110">
        <v>2014</v>
      </c>
      <c r="B579" s="98" t="str">
        <f>'2014'!A278</f>
        <v>Asie</v>
      </c>
      <c r="C579" s="99" t="str">
        <f>'2014'!B278</f>
        <v>Iran</v>
      </c>
      <c r="D579" s="98" t="str">
        <f>'2014'!C278</f>
        <v>THR</v>
      </c>
      <c r="E579" s="100" t="str">
        <f>'2014'!D278</f>
        <v>THR</v>
      </c>
      <c r="F579" s="42" t="str">
        <f>'2014'!E278</f>
        <v>TEHRAN MEHRABAD</v>
      </c>
      <c r="G579" s="101">
        <f>'2014'!F278</f>
        <v>13791033</v>
      </c>
      <c r="H579" s="102">
        <f>'2014'!G278</f>
        <v>8.9</v>
      </c>
      <c r="I579" s="101">
        <f>'2014'!H278</f>
        <v>111486</v>
      </c>
      <c r="J579" s="102">
        <f>'2014'!I278</f>
        <v>5.0999999999999996</v>
      </c>
      <c r="K579" s="101">
        <f>'2014'!J278</f>
        <v>106709</v>
      </c>
      <c r="L579" s="103">
        <f>'2014'!K278</f>
        <v>12.1</v>
      </c>
    </row>
    <row r="580" spans="1:12" x14ac:dyDescent="0.25">
      <c r="A580" s="110">
        <v>2014</v>
      </c>
      <c r="B580" s="98" t="str">
        <f>'2014'!A279</f>
        <v>Asie</v>
      </c>
      <c r="C580" s="99" t="str">
        <f>'2014'!B279</f>
        <v>Israël</v>
      </c>
      <c r="D580" s="98" t="str">
        <f>'2014'!C279</f>
        <v>TLV</v>
      </c>
      <c r="E580" s="100" t="str">
        <f>'2014'!D279</f>
        <v>LLBG</v>
      </c>
      <c r="F580" s="42" t="str">
        <f>'2014'!E279</f>
        <v>TEL AVIV BEN GURION</v>
      </c>
      <c r="G580" s="101">
        <f>'2014'!F279</f>
        <v>14925369</v>
      </c>
      <c r="H580" s="102">
        <f>'2014'!G279</f>
        <v>4.9000000000000004</v>
      </c>
      <c r="I580" s="101">
        <f>'2014'!H279</f>
        <v>112653</v>
      </c>
      <c r="J580" s="102">
        <f>'2014'!I279</f>
        <v>7.4</v>
      </c>
      <c r="K580" s="101">
        <f>'2014'!J279</f>
        <v>280305</v>
      </c>
      <c r="L580" s="103">
        <f>'2014'!K279</f>
        <v>1</v>
      </c>
    </row>
    <row r="581" spans="1:12" x14ac:dyDescent="0.25">
      <c r="A581" s="110">
        <v>2014</v>
      </c>
      <c r="B581" s="98" t="str">
        <f>'2014'!A280</f>
        <v>Europe</v>
      </c>
      <c r="C581" s="99" t="str">
        <f>'2014'!B280</f>
        <v>Espagne</v>
      </c>
      <c r="D581" s="98" t="str">
        <f>'2014'!C280</f>
        <v>TCI</v>
      </c>
      <c r="E581" s="100" t="str">
        <f>'2014'!D280</f>
        <v>TFS</v>
      </c>
      <c r="F581" s="42" t="str">
        <f>'2014'!E280</f>
        <v>TENERIFE REINASOFIA</v>
      </c>
      <c r="G581" s="101">
        <f>'2014'!F280</f>
        <v>9144316</v>
      </c>
      <c r="H581" s="102">
        <f>'2014'!G280</f>
        <v>5.4</v>
      </c>
      <c r="I581" s="101">
        <f>'2014'!H280</f>
        <v>60290</v>
      </c>
      <c r="J581" s="102">
        <f>'2014'!I280</f>
        <v>7.7</v>
      </c>
      <c r="K581" s="101">
        <f>'2014'!J280</f>
        <v>3395</v>
      </c>
      <c r="L581" s="103">
        <f>'2014'!K280</f>
        <v>-0.5</v>
      </c>
    </row>
    <row r="582" spans="1:12" x14ac:dyDescent="0.25">
      <c r="A582" s="110">
        <v>2014</v>
      </c>
      <c r="B582" s="98" t="str">
        <f>'2014'!A281</f>
        <v>Asie</v>
      </c>
      <c r="C582" s="99" t="str">
        <f>'2014'!B281</f>
        <v>Chine</v>
      </c>
      <c r="D582" s="98" t="str">
        <f>'2014'!C281</f>
        <v>TSN</v>
      </c>
      <c r="E582" s="100" t="str">
        <f>'2014'!D281</f>
        <v>TSN</v>
      </c>
      <c r="F582" s="42" t="str">
        <f>'2014'!E281</f>
        <v>TIANJIN BINHAI</v>
      </c>
      <c r="G582" s="101">
        <f>'2014'!F281</f>
        <v>12073041</v>
      </c>
      <c r="H582" s="102">
        <f>'2014'!G281</f>
        <v>20.3</v>
      </c>
      <c r="I582" s="101">
        <f>'2014'!H281</f>
        <v>114557</v>
      </c>
      <c r="J582" s="102">
        <f>'2014'!I281</f>
        <v>13.7</v>
      </c>
      <c r="K582" s="101">
        <f>'2014'!J281</f>
        <v>233359</v>
      </c>
      <c r="L582" s="103">
        <f>'2014'!K281</f>
        <v>8.8000000000000007</v>
      </c>
    </row>
    <row r="583" spans="1:12" ht="25.5" x14ac:dyDescent="0.25">
      <c r="A583" s="110">
        <v>2014</v>
      </c>
      <c r="B583" s="98" t="str">
        <f>'2014'!A282</f>
        <v>Amérique du Nord</v>
      </c>
      <c r="C583" s="99" t="str">
        <f>'2014'!B282</f>
        <v>Mexique</v>
      </c>
      <c r="D583" s="98" t="str">
        <f>'2014'!C282</f>
        <v>TIJ</v>
      </c>
      <c r="E583" s="100" t="str">
        <f>'2014'!D282</f>
        <v>TIJ</v>
      </c>
      <c r="F583" s="42" t="str">
        <f>'2014'!E282</f>
        <v>TIJUANA</v>
      </c>
      <c r="G583" s="101">
        <f>'2014'!F282</f>
        <v>4435923</v>
      </c>
      <c r="H583" s="102">
        <f>'2014'!G282</f>
        <v>2.8</v>
      </c>
      <c r="I583" s="101">
        <f>'2014'!H282</f>
        <v>48238</v>
      </c>
      <c r="J583" s="102">
        <f>'2014'!I282</f>
        <v>-0.2</v>
      </c>
      <c r="K583" s="101">
        <f>'2014'!J282</f>
        <v>16887</v>
      </c>
      <c r="L583" s="103">
        <f>'2014'!K282</f>
        <v>-0.2</v>
      </c>
    </row>
    <row r="584" spans="1:12" x14ac:dyDescent="0.25">
      <c r="A584" s="110">
        <v>2014</v>
      </c>
      <c r="B584" s="98" t="str">
        <f>'2014'!A283</f>
        <v>Asie</v>
      </c>
      <c r="C584" s="99" t="str">
        <f>'2014'!B283</f>
        <v>Japon</v>
      </c>
      <c r="D584" s="98" t="str">
        <f>'2014'!C283</f>
        <v>TYO</v>
      </c>
      <c r="E584" s="100" t="str">
        <f>'2014'!D283</f>
        <v>HND</v>
      </c>
      <c r="F584" s="42" t="str">
        <f>'2014'!E283</f>
        <v>TOKYO HANEDA</v>
      </c>
      <c r="G584" s="101">
        <f>'2014'!F283</f>
        <v>72826862</v>
      </c>
      <c r="H584" s="102">
        <f>'2014'!G283</f>
        <v>6.2</v>
      </c>
      <c r="I584" s="101">
        <f>'2014'!H283</f>
        <v>425604</v>
      </c>
      <c r="J584" s="102">
        <f>'2014'!I283</f>
        <v>5.5</v>
      </c>
      <c r="K584" s="101">
        <f>'2014'!J283</f>
        <v>1098182</v>
      </c>
      <c r="L584" s="103">
        <f>'2014'!K283</f>
        <v>15.1</v>
      </c>
    </row>
    <row r="585" spans="1:12" x14ac:dyDescent="0.25">
      <c r="A585" s="110">
        <v>2014</v>
      </c>
      <c r="B585" s="98" t="str">
        <f>'2014'!A284</f>
        <v>Asie</v>
      </c>
      <c r="C585" s="99" t="str">
        <f>'2014'!B284</f>
        <v>Japon</v>
      </c>
      <c r="D585" s="98" t="str">
        <f>'2014'!C284</f>
        <v>TYO</v>
      </c>
      <c r="E585" s="100" t="str">
        <f>'2014'!D284</f>
        <v>NRT</v>
      </c>
      <c r="F585" s="42" t="str">
        <f>'2014'!E284</f>
        <v>TOKYO NARITA</v>
      </c>
      <c r="G585" s="101">
        <f>'2014'!F284</f>
        <v>35535206</v>
      </c>
      <c r="H585" s="102">
        <f>'2014'!G284</f>
        <v>0.6</v>
      </c>
      <c r="I585" s="101">
        <f>'2014'!H284</f>
        <v>231047</v>
      </c>
      <c r="J585" s="102">
        <f>'2014'!I284</f>
        <v>3.4</v>
      </c>
      <c r="K585" s="101">
        <f>'2014'!J284</f>
        <v>2133542</v>
      </c>
      <c r="L585" s="103">
        <f>'2014'!K284</f>
        <v>5.6</v>
      </c>
    </row>
    <row r="586" spans="1:12" ht="25.5" x14ac:dyDescent="0.25">
      <c r="A586" s="110">
        <v>2014</v>
      </c>
      <c r="B586" s="98" t="str">
        <f>'2014'!A285</f>
        <v>Amérique du Nord</v>
      </c>
      <c r="C586" s="99" t="str">
        <f>'2014'!B285</f>
        <v>Canada</v>
      </c>
      <c r="D586" s="98" t="str">
        <f>'2014'!C285</f>
        <v>YTO</v>
      </c>
      <c r="E586" s="100" t="str">
        <f>'2014'!D285</f>
        <v>YYZ</v>
      </c>
      <c r="F586" s="42" t="str">
        <f>'2014'!E285</f>
        <v>TORONTO PEARSON</v>
      </c>
      <c r="G586" s="101">
        <f>'2014'!F285</f>
        <v>38572555</v>
      </c>
      <c r="H586" s="102">
        <f>'2014'!G285</f>
        <v>6.8</v>
      </c>
      <c r="I586" s="101">
        <f>'2014'!H285</f>
        <v>432827</v>
      </c>
      <c r="J586" s="102">
        <f>'2014'!I285</f>
        <v>0.2</v>
      </c>
      <c r="K586" s="101">
        <f>'2014'!J285</f>
        <v>448541</v>
      </c>
      <c r="L586" s="103">
        <f>'2014'!K285</f>
        <v>9.1</v>
      </c>
    </row>
    <row r="587" spans="1:12" x14ac:dyDescent="0.25">
      <c r="A587" s="110">
        <v>2014</v>
      </c>
      <c r="B587" s="98" t="str">
        <f>'2014'!A286</f>
        <v>Océanie</v>
      </c>
      <c r="C587" s="99" t="str">
        <f>'2014'!B286</f>
        <v>Australie</v>
      </c>
      <c r="D587" s="98" t="str">
        <f>'2014'!C286</f>
        <v>TSV</v>
      </c>
      <c r="E587" s="100" t="str">
        <f>'2014'!D286</f>
        <v>TSV</v>
      </c>
      <c r="F587" s="42" t="str">
        <f>'2014'!E286</f>
        <v>TOWNSVILLE</v>
      </c>
      <c r="G587" s="101">
        <f>'2014'!F286</f>
        <v>1560957</v>
      </c>
      <c r="H587" s="102">
        <f>'2014'!G286</f>
        <v>-5.0999999999999996</v>
      </c>
      <c r="I587" s="101">
        <f>'2014'!H286</f>
        <v>56834</v>
      </c>
      <c r="J587" s="102">
        <f>'2014'!I286</f>
        <v>-5.6</v>
      </c>
      <c r="K587" s="101" t="str">
        <f>'2014'!J286</f>
        <v xml:space="preserve"> </v>
      </c>
      <c r="L587" s="103" t="str">
        <f>'2014'!K286</f>
        <v xml:space="preserve"> </v>
      </c>
    </row>
    <row r="588" spans="1:12" x14ac:dyDescent="0.25">
      <c r="A588" s="110">
        <v>2014</v>
      </c>
      <c r="B588" s="98" t="str">
        <f>'2014'!A287</f>
        <v>Afrique</v>
      </c>
      <c r="C588" s="99" t="str">
        <f>'2014'!B287</f>
        <v>Tunisie</v>
      </c>
      <c r="D588" s="98" t="str">
        <f>'2014'!C287</f>
        <v>TUN</v>
      </c>
      <c r="E588" s="100" t="str">
        <f>'2014'!D287</f>
        <v>TUN</v>
      </c>
      <c r="F588" s="42" t="str">
        <f>'2014'!E287</f>
        <v>TUNIS</v>
      </c>
      <c r="G588" s="101">
        <f>'2014'!F287</f>
        <v>5151632</v>
      </c>
      <c r="H588" s="102">
        <f>'2014'!G287</f>
        <v>-5</v>
      </c>
      <c r="I588" s="101">
        <f>'2014'!H287</f>
        <v>61152</v>
      </c>
      <c r="J588" s="102">
        <f>'2014'!I287</f>
        <v>-6.8</v>
      </c>
      <c r="K588" s="101">
        <f>'2014'!J287</f>
        <v>20442</v>
      </c>
      <c r="L588" s="103">
        <f>'2014'!K287</f>
        <v>8.6</v>
      </c>
    </row>
    <row r="589" spans="1:12" x14ac:dyDescent="0.25">
      <c r="A589" s="110">
        <v>2014</v>
      </c>
      <c r="B589" s="98" t="str">
        <f>'2014'!A288</f>
        <v>Asie</v>
      </c>
      <c r="C589" s="99" t="str">
        <f>'2014'!B288</f>
        <v>Chine</v>
      </c>
      <c r="D589" s="98" t="str">
        <f>'2014'!C288</f>
        <v>URC</v>
      </c>
      <c r="E589" s="100" t="str">
        <f>'2014'!D288</f>
        <v>URC</v>
      </c>
      <c r="F589" s="42" t="str">
        <f>'2014'!E288</f>
        <v>URUMQI DIWOPU</v>
      </c>
      <c r="G589" s="101">
        <f>'2014'!F288</f>
        <v>16311140</v>
      </c>
      <c r="H589" s="102">
        <f>'2014'!G288</f>
        <v>6.2</v>
      </c>
      <c r="I589" s="101">
        <f>'2014'!H288</f>
        <v>142266</v>
      </c>
      <c r="J589" s="102">
        <f>'2014'!I288</f>
        <v>4.7</v>
      </c>
      <c r="K589" s="101">
        <f>'2014'!J288</f>
        <v>162711</v>
      </c>
      <c r="L589" s="103">
        <f>'2014'!K288</f>
        <v>6.2</v>
      </c>
    </row>
    <row r="590" spans="1:12" ht="25.5" x14ac:dyDescent="0.25">
      <c r="A590" s="110">
        <v>2014</v>
      </c>
      <c r="B590" s="98" t="str">
        <f>'2014'!A289</f>
        <v>Amérique du Nord</v>
      </c>
      <c r="C590" s="99" t="str">
        <f>'2014'!B289</f>
        <v>Canada</v>
      </c>
      <c r="D590" s="98" t="str">
        <f>'2014'!C289</f>
        <v>YVR</v>
      </c>
      <c r="E590" s="100" t="str">
        <f>'2014'!D289</f>
        <v>YVR</v>
      </c>
      <c r="F590" s="42" t="str">
        <f>'2014'!E289</f>
        <v>VANCOUVER</v>
      </c>
      <c r="G590" s="101">
        <f>'2014'!F289</f>
        <v>19478685</v>
      </c>
      <c r="H590" s="102">
        <f>'2014'!G289</f>
        <v>7.5</v>
      </c>
      <c r="I590" s="101">
        <f>'2014'!H289</f>
        <v>310139</v>
      </c>
      <c r="J590" s="102">
        <f>'2014'!I289</f>
        <v>3.2</v>
      </c>
      <c r="K590" s="101">
        <f>'2014'!J289</f>
        <v>256935</v>
      </c>
      <c r="L590" s="103">
        <f>'2014'!K289</f>
        <v>12.6</v>
      </c>
    </row>
    <row r="591" spans="1:12" x14ac:dyDescent="0.25">
      <c r="A591" s="110">
        <v>2014</v>
      </c>
      <c r="B591" s="98" t="str">
        <f>'2014'!A290</f>
        <v>Europe</v>
      </c>
      <c r="C591" s="99" t="str">
        <f>'2014'!B290</f>
        <v>Autriche</v>
      </c>
      <c r="D591" s="98" t="str">
        <f>'2014'!C290</f>
        <v>VIE</v>
      </c>
      <c r="E591" s="100" t="str">
        <f>'2014'!D290</f>
        <v>VIE</v>
      </c>
      <c r="F591" s="42" t="str">
        <f>'2014'!E290</f>
        <v>VIENNA</v>
      </c>
      <c r="G591" s="101">
        <f>'2014'!F290</f>
        <v>22483158</v>
      </c>
      <c r="H591" s="102">
        <f>'2014'!G290</f>
        <v>2.2000000000000002</v>
      </c>
      <c r="I591" s="101">
        <f>'2014'!H290</f>
        <v>249989</v>
      </c>
      <c r="J591" s="102">
        <f>'2014'!I290</f>
        <v>-0.1</v>
      </c>
      <c r="K591" s="101">
        <f>'2014'!J290</f>
        <v>290116</v>
      </c>
      <c r="L591" s="103">
        <f>'2014'!K290</f>
        <v>8.1999999999999993</v>
      </c>
    </row>
    <row r="592" spans="1:12" ht="25.5" x14ac:dyDescent="0.25">
      <c r="A592" s="110">
        <v>2014</v>
      </c>
      <c r="B592" s="98" t="str">
        <f>'2014'!A291</f>
        <v>Amérique du Sud</v>
      </c>
      <c r="C592" s="99" t="str">
        <f>'2014'!B291</f>
        <v>Brésil</v>
      </c>
      <c r="D592" s="98" t="str">
        <f>'2014'!C291</f>
        <v>VIX</v>
      </c>
      <c r="E592" s="100" t="str">
        <f>'2014'!D291</f>
        <v>VIX</v>
      </c>
      <c r="F592" s="42" t="str">
        <f>'2014'!E291</f>
        <v>VITORIA</v>
      </c>
      <c r="G592" s="101">
        <f>'2014'!F291</f>
        <v>3521431</v>
      </c>
      <c r="H592" s="102">
        <f>'2014'!G291</f>
        <v>1.1000000000000001</v>
      </c>
      <c r="I592" s="101">
        <f>'2014'!H291</f>
        <v>60144</v>
      </c>
      <c r="J592" s="102">
        <f>'2014'!I291</f>
        <v>2.8</v>
      </c>
      <c r="K592" s="101">
        <f>'2014'!J291</f>
        <v>7</v>
      </c>
      <c r="L592" s="103" t="str">
        <f>'2014'!K291</f>
        <v xml:space="preserve"> </v>
      </c>
    </row>
    <row r="593" spans="1:12" x14ac:dyDescent="0.25">
      <c r="A593" s="110">
        <v>2014</v>
      </c>
      <c r="B593" s="98" t="str">
        <f>'2014'!A292</f>
        <v>Europe</v>
      </c>
      <c r="C593" s="99" t="str">
        <f>'2014'!B292</f>
        <v>Pologne</v>
      </c>
      <c r="D593" s="98" t="str">
        <f>'2014'!C292</f>
        <v>WAW</v>
      </c>
      <c r="E593" s="100" t="str">
        <f>'2014'!D292</f>
        <v>WAW</v>
      </c>
      <c r="F593" s="42" t="str">
        <f>'2014'!E292</f>
        <v>WARSAW</v>
      </c>
      <c r="G593" s="101">
        <f>'2014'!F292</f>
        <v>10590473</v>
      </c>
      <c r="H593" s="102">
        <f>'2014'!G292</f>
        <v>-0.9</v>
      </c>
      <c r="I593" s="101">
        <f>'2014'!H292</f>
        <v>140724</v>
      </c>
      <c r="J593" s="102">
        <f>'2014'!I292</f>
        <v>-2.4</v>
      </c>
      <c r="K593" s="101">
        <f>'2014'!J292</f>
        <v>68672</v>
      </c>
      <c r="L593" s="103">
        <f>'2014'!K292</f>
        <v>6.8</v>
      </c>
    </row>
    <row r="594" spans="1:12" ht="25.5" x14ac:dyDescent="0.25">
      <c r="A594" s="110">
        <v>2014</v>
      </c>
      <c r="B594" s="98" t="str">
        <f>'2014'!A293</f>
        <v>Amérique du Nord</v>
      </c>
      <c r="C594" s="99" t="str">
        <f>'2014'!B293</f>
        <v>États-Unis</v>
      </c>
      <c r="D594" s="98" t="str">
        <f>'2014'!C293</f>
        <v>WAS</v>
      </c>
      <c r="E594" s="100" t="str">
        <f>'2014'!D293</f>
        <v>IAD</v>
      </c>
      <c r="F594" s="42" t="str">
        <f>'2014'!E293</f>
        <v>WASHINGTON DC DULLES</v>
      </c>
      <c r="G594" s="101">
        <f>'2014'!F293</f>
        <v>21420385</v>
      </c>
      <c r="H594" s="102">
        <f>'2014'!G293</f>
        <v>-1.7</v>
      </c>
      <c r="I594" s="101">
        <f>'2014'!H293</f>
        <v>289306</v>
      </c>
      <c r="J594" s="102">
        <f>'2014'!I293</f>
        <v>-5.7</v>
      </c>
      <c r="K594" s="101">
        <f>'2014'!J293</f>
        <v>256358</v>
      </c>
      <c r="L594" s="103">
        <f>'2014'!K293</f>
        <v>-4.7</v>
      </c>
    </row>
    <row r="595" spans="1:12" ht="25.5" x14ac:dyDescent="0.25">
      <c r="A595" s="110">
        <v>2014</v>
      </c>
      <c r="B595" s="98" t="str">
        <f>'2014'!A294</f>
        <v>Amérique du Nord</v>
      </c>
      <c r="C595" s="99" t="str">
        <f>'2014'!B294</f>
        <v>États-Unis</v>
      </c>
      <c r="D595" s="98" t="str">
        <f>'2014'!C294</f>
        <v>WAS</v>
      </c>
      <c r="E595" s="100" t="str">
        <f>'2014'!D294</f>
        <v>DCA</v>
      </c>
      <c r="F595" s="42" t="str">
        <f>'2014'!E294</f>
        <v>WASHINGTON DC RONALD REAGAN</v>
      </c>
      <c r="G595" s="101">
        <f>'2014'!F294</f>
        <v>20784384</v>
      </c>
      <c r="H595" s="102">
        <f>'2014'!G294</f>
        <v>1.9</v>
      </c>
      <c r="I595" s="101">
        <f>'2014'!H294</f>
        <v>283174</v>
      </c>
      <c r="J595" s="102">
        <f>'2014'!I294</f>
        <v>-3.2</v>
      </c>
      <c r="K595" s="101">
        <f>'2014'!J294</f>
        <v>2101</v>
      </c>
      <c r="L595" s="103">
        <f>'2014'!K294</f>
        <v>10.4</v>
      </c>
    </row>
    <row r="596" spans="1:12" ht="25.5" x14ac:dyDescent="0.25">
      <c r="A596" s="110">
        <v>2014</v>
      </c>
      <c r="B596" s="98" t="str">
        <f>'2014'!A295</f>
        <v>Océanie</v>
      </c>
      <c r="C596" s="99" t="str">
        <f>'2014'!B295</f>
        <v>Nouvelle-Zélande</v>
      </c>
      <c r="D596" s="98" t="str">
        <f>'2014'!C295</f>
        <v>WLG</v>
      </c>
      <c r="E596" s="100" t="str">
        <f>'2014'!D295</f>
        <v>WLG</v>
      </c>
      <c r="F596" s="42" t="str">
        <f>'2014'!E295</f>
        <v>WELLINGTON</v>
      </c>
      <c r="G596" s="101">
        <f>'2014'!F295</f>
        <v>5483883</v>
      </c>
      <c r="H596" s="102" t="str">
        <f>'2014'!G295</f>
        <v xml:space="preserve"> </v>
      </c>
      <c r="I596" s="101">
        <f>'2014'!H295</f>
        <v>86936</v>
      </c>
      <c r="J596" s="102" t="str">
        <f>'2014'!I295</f>
        <v xml:space="preserve"> </v>
      </c>
      <c r="K596" s="101" t="str">
        <f>'2014'!J295</f>
        <v xml:space="preserve"> </v>
      </c>
      <c r="L596" s="103" t="str">
        <f>'2014'!K295</f>
        <v xml:space="preserve"> </v>
      </c>
    </row>
    <row r="597" spans="1:12" x14ac:dyDescent="0.25">
      <c r="A597" s="110">
        <v>2014</v>
      </c>
      <c r="B597" s="98" t="str">
        <f>'2014'!A296</f>
        <v>Asie</v>
      </c>
      <c r="C597" s="99" t="str">
        <f>'2014'!B296</f>
        <v>Chine</v>
      </c>
      <c r="D597" s="98" t="str">
        <f>'2014'!C296</f>
        <v>WUH</v>
      </c>
      <c r="E597" s="100" t="str">
        <f>'2014'!D296</f>
        <v>WUH</v>
      </c>
      <c r="F597" s="42" t="str">
        <f>'2014'!E296</f>
        <v>WUHAN TIANHE</v>
      </c>
      <c r="G597" s="101">
        <f>'2014'!F296</f>
        <v>17277104</v>
      </c>
      <c r="H597" s="102">
        <f>'2014'!G296</f>
        <v>10</v>
      </c>
      <c r="I597" s="101">
        <f>'2014'!H296</f>
        <v>157596</v>
      </c>
      <c r="J597" s="102">
        <f>'2014'!I296</f>
        <v>6.1</v>
      </c>
      <c r="K597" s="101">
        <f>'2014'!J296</f>
        <v>143030</v>
      </c>
      <c r="L597" s="103">
        <f>'2014'!K296</f>
        <v>10.5</v>
      </c>
    </row>
    <row r="598" spans="1:12" x14ac:dyDescent="0.25">
      <c r="A598" s="110">
        <v>2014</v>
      </c>
      <c r="B598" s="98" t="str">
        <f>'2014'!A297</f>
        <v>Asie</v>
      </c>
      <c r="C598" s="99" t="str">
        <f>'2014'!B297</f>
        <v>Chine</v>
      </c>
      <c r="D598" s="98" t="str">
        <f>'2014'!C297</f>
        <v>SIA</v>
      </c>
      <c r="E598" s="100" t="str">
        <f>'2014'!D297</f>
        <v>XIY</v>
      </c>
      <c r="F598" s="42" t="str">
        <f>'2014'!E297</f>
        <v>XI AN XIANYANG</v>
      </c>
      <c r="G598" s="101">
        <f>'2014'!F297</f>
        <v>29260755</v>
      </c>
      <c r="H598" s="102">
        <f>'2014'!G297</f>
        <v>12.3</v>
      </c>
      <c r="I598" s="101">
        <f>'2014'!H297</f>
        <v>245971</v>
      </c>
      <c r="J598" s="102">
        <f>'2014'!I297</f>
        <v>8.8000000000000007</v>
      </c>
      <c r="K598" s="101">
        <f>'2014'!J297</f>
        <v>186413</v>
      </c>
      <c r="L598" s="103">
        <f>'2014'!K297</f>
        <v>4.2</v>
      </c>
    </row>
    <row r="599" spans="1:12" x14ac:dyDescent="0.25">
      <c r="A599" s="110">
        <v>2014</v>
      </c>
      <c r="B599" s="98" t="str">
        <f>'2014'!A298</f>
        <v>Asie</v>
      </c>
      <c r="C599" s="99" t="str">
        <f>'2014'!B298</f>
        <v>Chine</v>
      </c>
      <c r="D599" s="98" t="str">
        <f>'2014'!C298</f>
        <v>XMN</v>
      </c>
      <c r="E599" s="100" t="str">
        <f>'2014'!D298</f>
        <v>XMN</v>
      </c>
      <c r="F599" s="42" t="str">
        <f>'2014'!E298</f>
        <v>XIAMEN GAOQI</v>
      </c>
      <c r="G599" s="101">
        <f>'2014'!F298</f>
        <v>20863786</v>
      </c>
      <c r="H599" s="102">
        <f>'2014'!G298</f>
        <v>5.6</v>
      </c>
      <c r="I599" s="101">
        <f>'2014'!H298</f>
        <v>174315</v>
      </c>
      <c r="J599" s="102">
        <f>'2014'!I298</f>
        <v>4.5</v>
      </c>
      <c r="K599" s="101">
        <f>'2014'!J298</f>
        <v>306385</v>
      </c>
      <c r="L599" s="103">
        <f>'2014'!K298</f>
        <v>2.2999999999999998</v>
      </c>
    </row>
    <row r="600" spans="1:12" x14ac:dyDescent="0.25">
      <c r="A600" s="110">
        <v>2014</v>
      </c>
      <c r="B600" s="98" t="str">
        <f>'2014'!A299</f>
        <v>Asie</v>
      </c>
      <c r="C600" s="99" t="str">
        <f>'2014'!B299</f>
        <v>Indonésie</v>
      </c>
      <c r="D600" s="98" t="str">
        <f>'2014'!C299</f>
        <v>JOG</v>
      </c>
      <c r="E600" s="100" t="str">
        <f>'2014'!D299</f>
        <v>JOG</v>
      </c>
      <c r="F600" s="42" t="str">
        <f>'2014'!E299</f>
        <v>YOGYAKARTA</v>
      </c>
      <c r="G600" s="101">
        <f>'2014'!F299</f>
        <v>8729930</v>
      </c>
      <c r="H600" s="102" t="str">
        <f>'2014'!G299</f>
        <v xml:space="preserve"> </v>
      </c>
      <c r="I600" s="101">
        <f>'2014'!H299</f>
        <v>45820</v>
      </c>
      <c r="J600" s="102">
        <f>'2014'!I299</f>
        <v>1.4</v>
      </c>
      <c r="K600" s="101">
        <f>'2014'!J299</f>
        <v>17760</v>
      </c>
      <c r="L600" s="103">
        <f>'2014'!K299</f>
        <v>22.2</v>
      </c>
    </row>
    <row r="601" spans="1:12" x14ac:dyDescent="0.25">
      <c r="A601" s="110">
        <v>2014</v>
      </c>
      <c r="B601" s="98" t="str">
        <f>'2014'!A300</f>
        <v>Asie</v>
      </c>
      <c r="C601" s="99" t="str">
        <f>'2014'!B300</f>
        <v>Chine</v>
      </c>
      <c r="D601" s="98" t="str">
        <f>'2014'!C300</f>
        <v>CGO</v>
      </c>
      <c r="E601" s="100" t="str">
        <f>'2014'!D300</f>
        <v>CGO</v>
      </c>
      <c r="F601" s="42" t="str">
        <f>'2014'!E300</f>
        <v>ZHENGZHOU XINZHENG</v>
      </c>
      <c r="G601" s="101">
        <f>'2014'!F300</f>
        <v>15805443</v>
      </c>
      <c r="H601" s="102">
        <f>'2014'!G300</f>
        <v>20.3</v>
      </c>
      <c r="I601" s="101">
        <f>'2014'!H300</f>
        <v>147696</v>
      </c>
      <c r="J601" s="102">
        <f>'2014'!I300</f>
        <v>15.5</v>
      </c>
      <c r="K601" s="101">
        <f>'2014'!J300</f>
        <v>370421</v>
      </c>
      <c r="L601" s="103">
        <f>'2014'!K300</f>
        <v>44.9</v>
      </c>
    </row>
    <row r="602" spans="1:12" x14ac:dyDescent="0.25">
      <c r="A602" s="110">
        <v>2014</v>
      </c>
      <c r="B602" s="98" t="str">
        <f>'2014'!A301</f>
        <v>Europe</v>
      </c>
      <c r="C602" s="99" t="str">
        <f>'2014'!B301</f>
        <v>Suisse</v>
      </c>
      <c r="D602" s="98" t="str">
        <f>'2014'!C301</f>
        <v>ZRH</v>
      </c>
      <c r="E602" s="100" t="str">
        <f>'2014'!D301</f>
        <v>ZRH</v>
      </c>
      <c r="F602" s="42" t="str">
        <f>'2014'!E301</f>
        <v>ZURICH</v>
      </c>
      <c r="G602" s="101">
        <f>'2014'!F301</f>
        <v>25507671</v>
      </c>
      <c r="H602" s="102">
        <f>'2014'!G301</f>
        <v>2.2999999999999998</v>
      </c>
      <c r="I602" s="101">
        <f>'2014'!H301</f>
        <v>230652</v>
      </c>
      <c r="J602" s="102">
        <f>'2014'!I301</f>
        <v>1</v>
      </c>
      <c r="K602" s="101">
        <f>'2014'!J301</f>
        <v>331973</v>
      </c>
      <c r="L602" s="103">
        <f>'2014'!K301</f>
        <v>1.5</v>
      </c>
    </row>
    <row r="603" spans="1:12" x14ac:dyDescent="0.25">
      <c r="A603" s="110"/>
      <c r="B603" s="98" t="e">
        <f>VLOOKUP(Tab_TOUS[Pays],Pays_Continent!A:B,2,FALSE)</f>
        <v>#N/A</v>
      </c>
      <c r="C603" s="99" t="e">
        <f>VLOOKUP(Tab_TOUS[[#This Row],[Ville/Nom d''aéroport]],Ville_Pays!A:B,2,FALSE)</f>
        <v>#N/A</v>
      </c>
      <c r="D603" s="98"/>
      <c r="E603" s="100"/>
      <c r="F603" s="42"/>
      <c r="G603" s="101"/>
      <c r="H603" s="102"/>
      <c r="I603" s="101"/>
      <c r="J603" s="102"/>
      <c r="K603" s="101"/>
      <c r="L603" s="103"/>
    </row>
    <row r="604" spans="1:12" x14ac:dyDescent="0.25">
      <c r="A604" s="110"/>
      <c r="B604" s="98" t="e">
        <f>VLOOKUP(Tab_TOUS[Pays],Pays_Continent!A:B,2,FALSE)</f>
        <v>#N/A</v>
      </c>
      <c r="C604" s="99" t="e">
        <f>VLOOKUP(Tab_TOUS[[#This Row],[Ville/Nom d''aéroport]],Ville_Pays!A:B,2,FALSE)</f>
        <v>#N/A</v>
      </c>
      <c r="D604" s="98"/>
      <c r="E604" s="100"/>
      <c r="F604" s="42"/>
      <c r="G604" s="101"/>
      <c r="H604" s="102"/>
      <c r="I604" s="101"/>
      <c r="J604" s="102"/>
      <c r="K604" s="101"/>
      <c r="L604" s="103"/>
    </row>
    <row r="605" spans="1:12" x14ac:dyDescent="0.25">
      <c r="A605" s="110"/>
      <c r="B605" s="98" t="e">
        <f>VLOOKUP(Tab_TOUS[Pays],Pays_Continent!A:B,2,FALSE)</f>
        <v>#N/A</v>
      </c>
      <c r="C605" s="99" t="e">
        <f>VLOOKUP(Tab_TOUS[[#This Row],[Ville/Nom d''aéroport]],Ville_Pays!A:B,2,FALSE)</f>
        <v>#N/A</v>
      </c>
      <c r="D605" s="98"/>
      <c r="E605" s="100"/>
      <c r="F605" s="42"/>
      <c r="G605" s="101"/>
      <c r="H605" s="102"/>
      <c r="I605" s="101"/>
      <c r="J605" s="102"/>
      <c r="K605" s="101"/>
      <c r="L605" s="103"/>
    </row>
    <row r="606" spans="1:12" x14ac:dyDescent="0.25">
      <c r="A606" s="110"/>
      <c r="B606" s="98" t="e">
        <f>VLOOKUP(Tab_TOUS[Pays],Pays_Continent!A:B,2,FALSE)</f>
        <v>#N/A</v>
      </c>
      <c r="C606" s="99" t="e">
        <f>VLOOKUP(Tab_TOUS[[#This Row],[Ville/Nom d''aéroport]],Ville_Pays!A:B,2,FALSE)</f>
        <v>#N/A</v>
      </c>
      <c r="D606" s="98"/>
      <c r="E606" s="100"/>
      <c r="F606" s="42"/>
      <c r="G606" s="101"/>
      <c r="H606" s="102"/>
      <c r="I606" s="101"/>
      <c r="J606" s="102"/>
      <c r="K606" s="101"/>
      <c r="L606" s="103"/>
    </row>
    <row r="607" spans="1:12" x14ac:dyDescent="0.25">
      <c r="A607" s="110"/>
      <c r="B607" s="98" t="e">
        <f>VLOOKUP(Tab_TOUS[Pays],Pays_Continent!A:B,2,FALSE)</f>
        <v>#N/A</v>
      </c>
      <c r="C607" s="99" t="e">
        <f>VLOOKUP(Tab_TOUS[[#This Row],[Ville/Nom d''aéroport]],Ville_Pays!A:B,2,FALSE)</f>
        <v>#N/A</v>
      </c>
      <c r="D607" s="98"/>
      <c r="E607" s="100"/>
      <c r="F607" s="42"/>
      <c r="G607" s="101"/>
      <c r="H607" s="102"/>
      <c r="I607" s="101"/>
      <c r="J607" s="102"/>
      <c r="K607" s="101"/>
      <c r="L607" s="103"/>
    </row>
    <row r="608" spans="1:12" x14ac:dyDescent="0.25">
      <c r="A608" s="110"/>
      <c r="B608" s="98" t="e">
        <f>VLOOKUP(Tab_TOUS[Pays],Pays_Continent!A:B,2,FALSE)</f>
        <v>#N/A</v>
      </c>
      <c r="C608" s="99" t="e">
        <f>VLOOKUP(Tab_TOUS[[#This Row],[Ville/Nom d''aéroport]],Ville_Pays!A:B,2,FALSE)</f>
        <v>#N/A</v>
      </c>
      <c r="D608" s="98"/>
      <c r="E608" s="100"/>
      <c r="F608" s="42"/>
      <c r="G608" s="101"/>
      <c r="H608" s="102"/>
      <c r="I608" s="101"/>
      <c r="J608" s="102"/>
      <c r="K608" s="101"/>
      <c r="L608" s="103"/>
    </row>
    <row r="609" spans="1:12" x14ac:dyDescent="0.25">
      <c r="A609" s="110"/>
      <c r="B609" s="98" t="e">
        <f>VLOOKUP(Tab_TOUS[Pays],Pays_Continent!A:B,2,FALSE)</f>
        <v>#N/A</v>
      </c>
      <c r="C609" s="99" t="e">
        <f>VLOOKUP(Tab_TOUS[[#This Row],[Ville/Nom d''aéroport]],Ville_Pays!A:B,2,FALSE)</f>
        <v>#N/A</v>
      </c>
      <c r="D609" s="98"/>
      <c r="E609" s="100"/>
      <c r="F609" s="42"/>
      <c r="G609" s="101"/>
      <c r="H609" s="102"/>
      <c r="I609" s="101"/>
      <c r="J609" s="102"/>
      <c r="K609" s="101"/>
      <c r="L609" s="103"/>
    </row>
    <row r="610" spans="1:12" x14ac:dyDescent="0.25">
      <c r="A610" s="110"/>
      <c r="B610" s="98" t="e">
        <f>VLOOKUP(Tab_TOUS[Pays],Pays_Continent!A:B,2,FALSE)</f>
        <v>#N/A</v>
      </c>
      <c r="C610" s="99" t="e">
        <f>VLOOKUP(Tab_TOUS[[#This Row],[Ville/Nom d''aéroport]],Ville_Pays!A:B,2,FALSE)</f>
        <v>#N/A</v>
      </c>
      <c r="D610" s="98"/>
      <c r="E610" s="100"/>
      <c r="F610" s="42"/>
      <c r="G610" s="101"/>
      <c r="H610" s="102"/>
      <c r="I610" s="101"/>
      <c r="J610" s="102"/>
      <c r="K610" s="101"/>
      <c r="L610" s="103"/>
    </row>
    <row r="611" spans="1:12" x14ac:dyDescent="0.25">
      <c r="A611" s="110"/>
      <c r="B611" s="98" t="e">
        <f>VLOOKUP(Tab_TOUS[Pays],Pays_Continent!A:B,2,FALSE)</f>
        <v>#N/A</v>
      </c>
      <c r="C611" s="99" t="e">
        <f>VLOOKUP(Tab_TOUS[[#This Row],[Ville/Nom d''aéroport]],Ville_Pays!A:B,2,FALSE)</f>
        <v>#N/A</v>
      </c>
      <c r="D611" s="98"/>
      <c r="E611" s="100"/>
      <c r="F611" s="42"/>
      <c r="G611" s="101"/>
      <c r="H611" s="102"/>
      <c r="I611" s="101"/>
      <c r="J611" s="102"/>
      <c r="K611" s="101"/>
      <c r="L611" s="103"/>
    </row>
    <row r="612" spans="1:12" x14ac:dyDescent="0.25">
      <c r="A612" s="110"/>
      <c r="B612" s="98" t="e">
        <f>VLOOKUP(Tab_TOUS[Pays],Pays_Continent!A:B,2,FALSE)</f>
        <v>#N/A</v>
      </c>
      <c r="C612" s="99" t="e">
        <f>VLOOKUP(Tab_TOUS[[#This Row],[Ville/Nom d''aéroport]],Ville_Pays!A:B,2,FALSE)</f>
        <v>#N/A</v>
      </c>
      <c r="D612" s="98"/>
      <c r="E612" s="100"/>
      <c r="F612" s="42"/>
      <c r="G612" s="101"/>
      <c r="H612" s="102"/>
      <c r="I612" s="101"/>
      <c r="J612" s="102"/>
      <c r="K612" s="101"/>
      <c r="L612" s="103"/>
    </row>
    <row r="613" spans="1:12" x14ac:dyDescent="0.25">
      <c r="A613" s="110"/>
      <c r="B613" s="98" t="e">
        <f>VLOOKUP(Tab_TOUS[Pays],Pays_Continent!A:B,2,FALSE)</f>
        <v>#N/A</v>
      </c>
      <c r="C613" s="99" t="e">
        <f>VLOOKUP(Tab_TOUS[[#This Row],[Ville/Nom d''aéroport]],Ville_Pays!A:B,2,FALSE)</f>
        <v>#N/A</v>
      </c>
      <c r="D613" s="98"/>
      <c r="E613" s="100"/>
      <c r="F613" s="42"/>
      <c r="G613" s="101"/>
      <c r="H613" s="102"/>
      <c r="I613" s="101"/>
      <c r="J613" s="102"/>
      <c r="K613" s="101"/>
      <c r="L613" s="103"/>
    </row>
    <row r="614" spans="1:12" x14ac:dyDescent="0.25">
      <c r="A614" s="110"/>
      <c r="B614" s="98" t="e">
        <f>VLOOKUP(Tab_TOUS[Pays],Pays_Continent!A:B,2,FALSE)</f>
        <v>#N/A</v>
      </c>
      <c r="C614" s="99" t="e">
        <f>VLOOKUP(Tab_TOUS[[#This Row],[Ville/Nom d''aéroport]],Ville_Pays!A:B,2,FALSE)</f>
        <v>#N/A</v>
      </c>
      <c r="D614" s="98"/>
      <c r="E614" s="100"/>
      <c r="F614" s="42"/>
      <c r="G614" s="101"/>
      <c r="H614" s="102"/>
      <c r="I614" s="101"/>
      <c r="J614" s="102"/>
      <c r="K614" s="101"/>
      <c r="L614" s="103"/>
    </row>
    <row r="615" spans="1:12" x14ac:dyDescent="0.25">
      <c r="A615" s="110"/>
      <c r="B615" s="98" t="e">
        <f>VLOOKUP(Tab_TOUS[Pays],Pays_Continent!A:B,2,FALSE)</f>
        <v>#N/A</v>
      </c>
      <c r="C615" s="99" t="e">
        <f>VLOOKUP(Tab_TOUS[[#This Row],[Ville/Nom d''aéroport]],Ville_Pays!A:B,2,FALSE)</f>
        <v>#N/A</v>
      </c>
      <c r="D615" s="98"/>
      <c r="E615" s="100"/>
      <c r="F615" s="42"/>
      <c r="G615" s="101"/>
      <c r="H615" s="102"/>
      <c r="I615" s="101"/>
      <c r="J615" s="102"/>
      <c r="K615" s="101"/>
      <c r="L615" s="103"/>
    </row>
    <row r="616" spans="1:12" x14ac:dyDescent="0.25">
      <c r="A616" s="110"/>
      <c r="B616" s="98" t="e">
        <f>VLOOKUP(Tab_TOUS[Pays],Pays_Continent!A:B,2,FALSE)</f>
        <v>#N/A</v>
      </c>
      <c r="C616" s="99" t="e">
        <f>VLOOKUP(Tab_TOUS[[#This Row],[Ville/Nom d''aéroport]],Ville_Pays!A:B,2,FALSE)</f>
        <v>#N/A</v>
      </c>
      <c r="D616" s="98"/>
      <c r="E616" s="100"/>
      <c r="F616" s="42"/>
      <c r="G616" s="101"/>
      <c r="H616" s="102"/>
      <c r="I616" s="101"/>
      <c r="J616" s="102"/>
      <c r="K616" s="101"/>
      <c r="L616" s="103"/>
    </row>
    <row r="617" spans="1:12" x14ac:dyDescent="0.25">
      <c r="A617" s="110"/>
      <c r="B617" s="98" t="e">
        <f>VLOOKUP(Tab_TOUS[Pays],Pays_Continent!A:B,2,FALSE)</f>
        <v>#N/A</v>
      </c>
      <c r="C617" s="99" t="e">
        <f>VLOOKUP(Tab_TOUS[[#This Row],[Ville/Nom d''aéroport]],Ville_Pays!A:B,2,FALSE)</f>
        <v>#N/A</v>
      </c>
      <c r="D617" s="98"/>
      <c r="E617" s="100"/>
      <c r="F617" s="42"/>
      <c r="G617" s="101"/>
      <c r="H617" s="102"/>
      <c r="I617" s="101"/>
      <c r="J617" s="102"/>
      <c r="K617" s="101"/>
      <c r="L617" s="103"/>
    </row>
    <row r="618" spans="1:12" x14ac:dyDescent="0.25">
      <c r="A618" s="110"/>
      <c r="B618" s="98" t="e">
        <f>VLOOKUP(Tab_TOUS[Pays],Pays_Continent!A:B,2,FALSE)</f>
        <v>#N/A</v>
      </c>
      <c r="C618" s="99" t="e">
        <f>VLOOKUP(Tab_TOUS[[#This Row],[Ville/Nom d''aéroport]],Ville_Pays!A:B,2,FALSE)</f>
        <v>#N/A</v>
      </c>
      <c r="D618" s="98"/>
      <c r="E618" s="100"/>
      <c r="F618" s="42"/>
      <c r="G618" s="101"/>
      <c r="H618" s="102"/>
      <c r="I618" s="101"/>
      <c r="J618" s="102"/>
      <c r="K618" s="101"/>
      <c r="L618" s="103"/>
    </row>
    <row r="619" spans="1:12" x14ac:dyDescent="0.25">
      <c r="A619" s="110"/>
      <c r="B619" s="98" t="e">
        <f>VLOOKUP(Tab_TOUS[Pays],Pays_Continent!A:B,2,FALSE)</f>
        <v>#N/A</v>
      </c>
      <c r="C619" s="99" t="e">
        <f>VLOOKUP(Tab_TOUS[[#This Row],[Ville/Nom d''aéroport]],Ville_Pays!A:B,2,FALSE)</f>
        <v>#N/A</v>
      </c>
      <c r="D619" s="98"/>
      <c r="E619" s="100"/>
      <c r="F619" s="42"/>
      <c r="G619" s="101"/>
      <c r="H619" s="102"/>
      <c r="I619" s="101"/>
      <c r="J619" s="102"/>
      <c r="K619" s="101"/>
      <c r="L619" s="103"/>
    </row>
    <row r="620" spans="1:12" x14ac:dyDescent="0.25">
      <c r="A620" s="110"/>
      <c r="B620" s="98" t="e">
        <f>VLOOKUP(Tab_TOUS[Pays],Pays_Continent!A:B,2,FALSE)</f>
        <v>#N/A</v>
      </c>
      <c r="C620" s="99" t="e">
        <f>VLOOKUP(Tab_TOUS[[#This Row],[Ville/Nom d''aéroport]],Ville_Pays!A:B,2,FALSE)</f>
        <v>#N/A</v>
      </c>
      <c r="D620" s="98"/>
      <c r="E620" s="100"/>
      <c r="F620" s="42"/>
      <c r="G620" s="101"/>
      <c r="H620" s="102"/>
      <c r="I620" s="101"/>
      <c r="J620" s="102"/>
      <c r="K620" s="101"/>
      <c r="L620" s="103"/>
    </row>
    <row r="621" spans="1:12" x14ac:dyDescent="0.25">
      <c r="A621" s="110"/>
      <c r="B621" s="98" t="e">
        <f>VLOOKUP(Tab_TOUS[Pays],Pays_Continent!A:B,2,FALSE)</f>
        <v>#N/A</v>
      </c>
      <c r="C621" s="99" t="e">
        <f>VLOOKUP(Tab_TOUS[[#This Row],[Ville/Nom d''aéroport]],Ville_Pays!A:B,2,FALSE)</f>
        <v>#N/A</v>
      </c>
      <c r="D621" s="98"/>
      <c r="E621" s="100"/>
      <c r="F621" s="42"/>
      <c r="G621" s="101"/>
      <c r="H621" s="102"/>
      <c r="I621" s="101"/>
      <c r="J621" s="102"/>
      <c r="K621" s="101"/>
      <c r="L621" s="103"/>
    </row>
    <row r="622" spans="1:12" x14ac:dyDescent="0.25">
      <c r="A622" s="110"/>
      <c r="B622" s="98" t="e">
        <f>VLOOKUP(Tab_TOUS[Pays],Pays_Continent!A:B,2,FALSE)</f>
        <v>#N/A</v>
      </c>
      <c r="C622" s="99" t="e">
        <f>VLOOKUP(Tab_TOUS[[#This Row],[Ville/Nom d''aéroport]],Ville_Pays!A:B,2,FALSE)</f>
        <v>#N/A</v>
      </c>
      <c r="D622" s="98"/>
      <c r="E622" s="100"/>
      <c r="F622" s="42"/>
      <c r="G622" s="101"/>
      <c r="H622" s="102"/>
      <c r="I622" s="101"/>
      <c r="J622" s="102"/>
      <c r="K622" s="101"/>
      <c r="L622" s="103"/>
    </row>
    <row r="623" spans="1:12" x14ac:dyDescent="0.25">
      <c r="A623" s="110"/>
      <c r="B623" s="98" t="e">
        <f>VLOOKUP(Tab_TOUS[Pays],Pays_Continent!A:B,2,FALSE)</f>
        <v>#N/A</v>
      </c>
      <c r="C623" s="99" t="e">
        <f>VLOOKUP(Tab_TOUS[[#This Row],[Ville/Nom d''aéroport]],Ville_Pays!A:B,2,FALSE)</f>
        <v>#N/A</v>
      </c>
      <c r="D623" s="98"/>
      <c r="E623" s="100"/>
      <c r="F623" s="42"/>
      <c r="G623" s="101"/>
      <c r="H623" s="102"/>
      <c r="I623" s="101"/>
      <c r="J623" s="102"/>
      <c r="K623" s="101"/>
      <c r="L623" s="103"/>
    </row>
    <row r="624" spans="1:12" x14ac:dyDescent="0.25">
      <c r="A624" s="110"/>
      <c r="B624" s="98" t="e">
        <f>VLOOKUP(Tab_TOUS[Pays],Pays_Continent!A:B,2,FALSE)</f>
        <v>#N/A</v>
      </c>
      <c r="C624" s="99" t="e">
        <f>VLOOKUP(Tab_TOUS[[#This Row],[Ville/Nom d''aéroport]],Ville_Pays!A:B,2,FALSE)</f>
        <v>#N/A</v>
      </c>
      <c r="D624" s="98"/>
      <c r="E624" s="100"/>
      <c r="F624" s="42"/>
      <c r="G624" s="101"/>
      <c r="H624" s="102"/>
      <c r="I624" s="101"/>
      <c r="J624" s="102"/>
      <c r="K624" s="101"/>
      <c r="L624" s="103"/>
    </row>
    <row r="625" spans="1:12" x14ac:dyDescent="0.25">
      <c r="A625" s="110"/>
      <c r="B625" s="98" t="e">
        <f>VLOOKUP(Tab_TOUS[Pays],Pays_Continent!A:B,2,FALSE)</f>
        <v>#N/A</v>
      </c>
      <c r="C625" s="99" t="e">
        <f>VLOOKUP(Tab_TOUS[[#This Row],[Ville/Nom d''aéroport]],Ville_Pays!A:B,2,FALSE)</f>
        <v>#N/A</v>
      </c>
      <c r="D625" s="98"/>
      <c r="E625" s="100"/>
      <c r="F625" s="42"/>
      <c r="G625" s="101"/>
      <c r="H625" s="102"/>
      <c r="I625" s="101"/>
      <c r="J625" s="102"/>
      <c r="K625" s="101"/>
      <c r="L625" s="103"/>
    </row>
    <row r="626" spans="1:12" x14ac:dyDescent="0.25">
      <c r="A626" s="110"/>
      <c r="B626" s="98" t="e">
        <f>VLOOKUP(Tab_TOUS[Pays],Pays_Continent!A:B,2,FALSE)</f>
        <v>#N/A</v>
      </c>
      <c r="C626" s="99" t="e">
        <f>VLOOKUP(Tab_TOUS[[#This Row],[Ville/Nom d''aéroport]],Ville_Pays!A:B,2,FALSE)</f>
        <v>#N/A</v>
      </c>
      <c r="D626" s="98"/>
      <c r="E626" s="100"/>
      <c r="F626" s="42"/>
      <c r="G626" s="101"/>
      <c r="H626" s="102"/>
      <c r="I626" s="101"/>
      <c r="J626" s="102"/>
      <c r="K626" s="101"/>
      <c r="L626" s="103"/>
    </row>
    <row r="627" spans="1:12" x14ac:dyDescent="0.25">
      <c r="A627" s="110"/>
      <c r="B627" s="98" t="e">
        <f>VLOOKUP(Tab_TOUS[Pays],Pays_Continent!A:B,2,FALSE)</f>
        <v>#N/A</v>
      </c>
      <c r="C627" s="99" t="e">
        <f>VLOOKUP(Tab_TOUS[[#This Row],[Ville/Nom d''aéroport]],Ville_Pays!A:B,2,FALSE)</f>
        <v>#N/A</v>
      </c>
      <c r="D627" s="98"/>
      <c r="E627" s="100"/>
      <c r="F627" s="42"/>
      <c r="G627" s="101"/>
      <c r="H627" s="102"/>
      <c r="I627" s="101"/>
      <c r="J627" s="102"/>
      <c r="K627" s="101"/>
      <c r="L627" s="103"/>
    </row>
    <row r="628" spans="1:12" x14ac:dyDescent="0.25">
      <c r="A628" s="110"/>
      <c r="B628" s="98" t="e">
        <f>VLOOKUP(Tab_TOUS[Pays],Pays_Continent!A:B,2,FALSE)</f>
        <v>#N/A</v>
      </c>
      <c r="C628" s="99" t="e">
        <f>VLOOKUP(Tab_TOUS[[#This Row],[Ville/Nom d''aéroport]],Ville_Pays!A:B,2,FALSE)</f>
        <v>#N/A</v>
      </c>
      <c r="D628" s="98"/>
      <c r="E628" s="100"/>
      <c r="F628" s="42"/>
      <c r="G628" s="101"/>
      <c r="H628" s="102"/>
      <c r="I628" s="101"/>
      <c r="J628" s="102"/>
      <c r="K628" s="101"/>
      <c r="L628" s="103"/>
    </row>
    <row r="629" spans="1:12" x14ac:dyDescent="0.25">
      <c r="A629" s="110"/>
      <c r="B629" s="98" t="e">
        <f>VLOOKUP(Tab_TOUS[Pays],Pays_Continent!A:B,2,FALSE)</f>
        <v>#N/A</v>
      </c>
      <c r="C629" s="99" t="e">
        <f>VLOOKUP(Tab_TOUS[[#This Row],[Ville/Nom d''aéroport]],Ville_Pays!A:B,2,FALSE)</f>
        <v>#N/A</v>
      </c>
      <c r="D629" s="98"/>
      <c r="E629" s="100"/>
      <c r="F629" s="42"/>
      <c r="G629" s="101"/>
      <c r="H629" s="102"/>
      <c r="I629" s="101"/>
      <c r="J629" s="102"/>
      <c r="K629" s="101"/>
      <c r="L629" s="103"/>
    </row>
    <row r="630" spans="1:12" x14ac:dyDescent="0.25">
      <c r="A630" s="110"/>
      <c r="B630" s="98" t="e">
        <f>VLOOKUP(Tab_TOUS[Pays],Pays_Continent!A:B,2,FALSE)</f>
        <v>#N/A</v>
      </c>
      <c r="C630" s="99" t="e">
        <f>VLOOKUP(Tab_TOUS[[#This Row],[Ville/Nom d''aéroport]],Ville_Pays!A:B,2,FALSE)</f>
        <v>#N/A</v>
      </c>
      <c r="D630" s="98"/>
      <c r="E630" s="100"/>
      <c r="F630" s="42"/>
      <c r="G630" s="101"/>
      <c r="H630" s="102"/>
      <c r="I630" s="101"/>
      <c r="J630" s="102"/>
      <c r="K630" s="101"/>
      <c r="L630" s="103"/>
    </row>
    <row r="631" spans="1:12" x14ac:dyDescent="0.25">
      <c r="A631" s="110"/>
      <c r="B631" s="98" t="e">
        <f>VLOOKUP(Tab_TOUS[Pays],Pays_Continent!A:B,2,FALSE)</f>
        <v>#N/A</v>
      </c>
      <c r="C631" s="99" t="e">
        <f>VLOOKUP(Tab_TOUS[[#This Row],[Ville/Nom d''aéroport]],Ville_Pays!A:B,2,FALSE)</f>
        <v>#N/A</v>
      </c>
      <c r="D631" s="98"/>
      <c r="E631" s="100"/>
      <c r="F631" s="42"/>
      <c r="G631" s="101"/>
      <c r="H631" s="102"/>
      <c r="I631" s="101"/>
      <c r="J631" s="102"/>
      <c r="K631" s="101"/>
      <c r="L631" s="103"/>
    </row>
    <row r="632" spans="1:12" x14ac:dyDescent="0.25">
      <c r="A632" s="110"/>
      <c r="B632" s="98" t="e">
        <f>VLOOKUP(Tab_TOUS[Pays],Pays_Continent!A:B,2,FALSE)</f>
        <v>#N/A</v>
      </c>
      <c r="C632" s="99" t="e">
        <f>VLOOKUP(Tab_TOUS[[#This Row],[Ville/Nom d''aéroport]],Ville_Pays!A:B,2,FALSE)</f>
        <v>#N/A</v>
      </c>
      <c r="D632" s="98"/>
      <c r="E632" s="100"/>
      <c r="F632" s="42"/>
      <c r="G632" s="101"/>
      <c r="H632" s="102"/>
      <c r="I632" s="101"/>
      <c r="J632" s="102"/>
      <c r="K632" s="101"/>
      <c r="L632" s="103"/>
    </row>
    <row r="633" spans="1:12" x14ac:dyDescent="0.25">
      <c r="A633" s="110"/>
      <c r="B633" s="98" t="e">
        <f>VLOOKUP(Tab_TOUS[Pays],Pays_Continent!A:B,2,FALSE)</f>
        <v>#N/A</v>
      </c>
      <c r="C633" s="99" t="e">
        <f>VLOOKUP(Tab_TOUS[[#This Row],[Ville/Nom d''aéroport]],Ville_Pays!A:B,2,FALSE)</f>
        <v>#N/A</v>
      </c>
      <c r="D633" s="98"/>
      <c r="E633" s="100"/>
      <c r="F633" s="42"/>
      <c r="G633" s="101"/>
      <c r="H633" s="102"/>
      <c r="I633" s="101"/>
      <c r="J633" s="102"/>
      <c r="K633" s="101"/>
      <c r="L633" s="103"/>
    </row>
    <row r="634" spans="1:12" x14ac:dyDescent="0.25">
      <c r="A634" s="110"/>
      <c r="B634" s="98" t="e">
        <f>VLOOKUP(Tab_TOUS[Pays],Pays_Continent!A:B,2,FALSE)</f>
        <v>#N/A</v>
      </c>
      <c r="C634" s="99" t="e">
        <f>VLOOKUP(Tab_TOUS[[#This Row],[Ville/Nom d''aéroport]],Ville_Pays!A:B,2,FALSE)</f>
        <v>#N/A</v>
      </c>
      <c r="D634" s="98"/>
      <c r="E634" s="100"/>
      <c r="F634" s="42"/>
      <c r="G634" s="101"/>
      <c r="H634" s="102"/>
      <c r="I634" s="101"/>
      <c r="J634" s="102"/>
      <c r="K634" s="101"/>
      <c r="L634" s="103"/>
    </row>
    <row r="635" spans="1:12" x14ac:dyDescent="0.25">
      <c r="A635" s="110"/>
      <c r="B635" s="98" t="e">
        <f>VLOOKUP(Tab_TOUS[Pays],Pays_Continent!A:B,2,FALSE)</f>
        <v>#N/A</v>
      </c>
      <c r="C635" s="99" t="e">
        <f>VLOOKUP(Tab_TOUS[[#This Row],[Ville/Nom d''aéroport]],Ville_Pays!A:B,2,FALSE)</f>
        <v>#N/A</v>
      </c>
      <c r="D635" s="98"/>
      <c r="E635" s="100"/>
      <c r="F635" s="42"/>
      <c r="G635" s="101"/>
      <c r="H635" s="102"/>
      <c r="I635" s="101"/>
      <c r="J635" s="102"/>
      <c r="K635" s="101"/>
      <c r="L635" s="103"/>
    </row>
    <row r="636" spans="1:12" x14ac:dyDescent="0.25">
      <c r="A636" s="110"/>
      <c r="B636" s="98" t="e">
        <f>VLOOKUP(Tab_TOUS[Pays],Pays_Continent!A:B,2,FALSE)</f>
        <v>#N/A</v>
      </c>
      <c r="C636" s="99" t="e">
        <f>VLOOKUP(Tab_TOUS[[#This Row],[Ville/Nom d''aéroport]],Ville_Pays!A:B,2,FALSE)</f>
        <v>#N/A</v>
      </c>
      <c r="D636" s="98"/>
      <c r="E636" s="100"/>
      <c r="F636" s="42"/>
      <c r="G636" s="101"/>
      <c r="H636" s="102"/>
      <c r="I636" s="101"/>
      <c r="J636" s="102"/>
      <c r="K636" s="101"/>
      <c r="L636" s="103"/>
    </row>
    <row r="637" spans="1:12" x14ac:dyDescent="0.25">
      <c r="A637" s="110"/>
      <c r="B637" s="98" t="e">
        <f>VLOOKUP(Tab_TOUS[Pays],Pays_Continent!A:B,2,FALSE)</f>
        <v>#N/A</v>
      </c>
      <c r="C637" s="99" t="e">
        <f>VLOOKUP(Tab_TOUS[[#This Row],[Ville/Nom d''aéroport]],Ville_Pays!A:B,2,FALSE)</f>
        <v>#N/A</v>
      </c>
      <c r="D637" s="98"/>
      <c r="E637" s="100"/>
      <c r="F637" s="42"/>
      <c r="G637" s="101"/>
      <c r="H637" s="102"/>
      <c r="I637" s="101"/>
      <c r="J637" s="102"/>
      <c r="K637" s="101"/>
      <c r="L637" s="103"/>
    </row>
    <row r="638" spans="1:12" x14ac:dyDescent="0.25">
      <c r="A638" s="110"/>
      <c r="B638" s="98" t="e">
        <f>VLOOKUP(Tab_TOUS[Pays],Pays_Continent!A:B,2,FALSE)</f>
        <v>#N/A</v>
      </c>
      <c r="C638" s="99" t="e">
        <f>VLOOKUP(Tab_TOUS[[#This Row],[Ville/Nom d''aéroport]],Ville_Pays!A:B,2,FALSE)</f>
        <v>#N/A</v>
      </c>
      <c r="D638" s="98"/>
      <c r="E638" s="100"/>
      <c r="F638" s="42"/>
      <c r="G638" s="101"/>
      <c r="H638" s="102"/>
      <c r="I638" s="101"/>
      <c r="J638" s="102"/>
      <c r="K638" s="101"/>
      <c r="L638" s="103"/>
    </row>
    <row r="639" spans="1:12" x14ac:dyDescent="0.25">
      <c r="A639" s="110"/>
      <c r="B639" s="98" t="e">
        <f>VLOOKUP(Tab_TOUS[Pays],Pays_Continent!A:B,2,FALSE)</f>
        <v>#N/A</v>
      </c>
      <c r="C639" s="99" t="e">
        <f>VLOOKUP(Tab_TOUS[[#This Row],[Ville/Nom d''aéroport]],Ville_Pays!A:B,2,FALSE)</f>
        <v>#N/A</v>
      </c>
      <c r="D639" s="98"/>
      <c r="E639" s="100"/>
      <c r="F639" s="42"/>
      <c r="G639" s="101"/>
      <c r="H639" s="102"/>
      <c r="I639" s="101"/>
      <c r="J639" s="102"/>
      <c r="K639" s="101"/>
      <c r="L639" s="103"/>
    </row>
    <row r="640" spans="1:12" x14ac:dyDescent="0.25">
      <c r="A640" s="110"/>
      <c r="B640" s="98" t="e">
        <f>VLOOKUP(Tab_TOUS[Pays],Pays_Continent!A:B,2,FALSE)</f>
        <v>#N/A</v>
      </c>
      <c r="C640" s="99" t="e">
        <f>VLOOKUP(Tab_TOUS[[#This Row],[Ville/Nom d''aéroport]],Ville_Pays!A:B,2,FALSE)</f>
        <v>#N/A</v>
      </c>
      <c r="D640" s="98"/>
      <c r="E640" s="100"/>
      <c r="F640" s="42"/>
      <c r="G640" s="101"/>
      <c r="H640" s="102"/>
      <c r="I640" s="101"/>
      <c r="J640" s="102"/>
      <c r="K640" s="101"/>
      <c r="L640" s="103"/>
    </row>
    <row r="641" spans="1:12" x14ac:dyDescent="0.25">
      <c r="A641" s="110"/>
      <c r="B641" s="98" t="e">
        <f>VLOOKUP(Tab_TOUS[Pays],Pays_Continent!A:B,2,FALSE)</f>
        <v>#N/A</v>
      </c>
      <c r="C641" s="99" t="e">
        <f>VLOOKUP(Tab_TOUS[[#This Row],[Ville/Nom d''aéroport]],Ville_Pays!A:B,2,FALSE)</f>
        <v>#N/A</v>
      </c>
      <c r="D641" s="98"/>
      <c r="E641" s="100"/>
      <c r="F641" s="42"/>
      <c r="G641" s="101"/>
      <c r="H641" s="102"/>
      <c r="I641" s="101"/>
      <c r="J641" s="102"/>
      <c r="K641" s="101"/>
      <c r="L641" s="103"/>
    </row>
    <row r="642" spans="1:12" x14ac:dyDescent="0.25">
      <c r="A642" s="110"/>
      <c r="B642" s="98" t="e">
        <f>VLOOKUP(Tab_TOUS[Pays],Pays_Continent!A:B,2,FALSE)</f>
        <v>#N/A</v>
      </c>
      <c r="C642" s="99" t="e">
        <f>VLOOKUP(Tab_TOUS[[#This Row],[Ville/Nom d''aéroport]],Ville_Pays!A:B,2,FALSE)</f>
        <v>#N/A</v>
      </c>
      <c r="D642" s="98"/>
      <c r="E642" s="100"/>
      <c r="F642" s="42"/>
      <c r="G642" s="101"/>
      <c r="H642" s="102"/>
      <c r="I642" s="101"/>
      <c r="J642" s="102"/>
      <c r="K642" s="101"/>
      <c r="L642" s="103"/>
    </row>
    <row r="643" spans="1:12" x14ac:dyDescent="0.25">
      <c r="A643" s="110"/>
      <c r="B643" s="98" t="e">
        <f>VLOOKUP(Tab_TOUS[Pays],Pays_Continent!A:B,2,FALSE)</f>
        <v>#N/A</v>
      </c>
      <c r="C643" s="99" t="e">
        <f>VLOOKUP(Tab_TOUS[[#This Row],[Ville/Nom d''aéroport]],Ville_Pays!A:B,2,FALSE)</f>
        <v>#N/A</v>
      </c>
      <c r="D643" s="98"/>
      <c r="E643" s="100"/>
      <c r="F643" s="42"/>
      <c r="G643" s="101"/>
      <c r="H643" s="102"/>
      <c r="I643" s="101"/>
      <c r="J643" s="102"/>
      <c r="K643" s="101"/>
      <c r="L643" s="103"/>
    </row>
    <row r="644" spans="1:12" x14ac:dyDescent="0.25">
      <c r="A644" s="110"/>
      <c r="B644" s="98" t="e">
        <f>VLOOKUP(Tab_TOUS[Pays],Pays_Continent!A:B,2,FALSE)</f>
        <v>#N/A</v>
      </c>
      <c r="C644" s="99" t="e">
        <f>VLOOKUP(Tab_TOUS[[#This Row],[Ville/Nom d''aéroport]],Ville_Pays!A:B,2,FALSE)</f>
        <v>#N/A</v>
      </c>
      <c r="D644" s="98"/>
      <c r="E644" s="100"/>
      <c r="F644" s="42"/>
      <c r="G644" s="101"/>
      <c r="H644" s="102"/>
      <c r="I644" s="101"/>
      <c r="J644" s="102"/>
      <c r="K644" s="101"/>
      <c r="L644" s="103"/>
    </row>
    <row r="645" spans="1:12" x14ac:dyDescent="0.25">
      <c r="A645" s="110"/>
      <c r="B645" s="98" t="e">
        <f>VLOOKUP(Tab_TOUS[Pays],Pays_Continent!A:B,2,FALSE)</f>
        <v>#N/A</v>
      </c>
      <c r="C645" s="99" t="e">
        <f>VLOOKUP(Tab_TOUS[[#This Row],[Ville/Nom d''aéroport]],Ville_Pays!A:B,2,FALSE)</f>
        <v>#N/A</v>
      </c>
      <c r="D645" s="98"/>
      <c r="E645" s="100"/>
      <c r="F645" s="42"/>
      <c r="G645" s="101"/>
      <c r="H645" s="102"/>
      <c r="I645" s="101"/>
      <c r="J645" s="102"/>
      <c r="K645" s="101"/>
      <c r="L645" s="103"/>
    </row>
    <row r="646" spans="1:12" x14ac:dyDescent="0.25">
      <c r="A646" s="110"/>
      <c r="B646" s="98" t="e">
        <f>VLOOKUP(Tab_TOUS[Pays],Pays_Continent!A:B,2,FALSE)</f>
        <v>#N/A</v>
      </c>
      <c r="C646" s="99" t="e">
        <f>VLOOKUP(Tab_TOUS[[#This Row],[Ville/Nom d''aéroport]],Ville_Pays!A:B,2,FALSE)</f>
        <v>#N/A</v>
      </c>
      <c r="D646" s="98"/>
      <c r="E646" s="100"/>
      <c r="F646" s="42"/>
      <c r="G646" s="101"/>
      <c r="H646" s="102"/>
      <c r="I646" s="101"/>
      <c r="J646" s="102"/>
      <c r="K646" s="101"/>
      <c r="L646" s="103"/>
    </row>
    <row r="647" spans="1:12" x14ac:dyDescent="0.25">
      <c r="A647" s="110"/>
      <c r="B647" s="98" t="e">
        <f>VLOOKUP(Tab_TOUS[Pays],Pays_Continent!A:B,2,FALSE)</f>
        <v>#N/A</v>
      </c>
      <c r="C647" s="99" t="e">
        <f>VLOOKUP(Tab_TOUS[[#This Row],[Ville/Nom d''aéroport]],Ville_Pays!A:B,2,FALSE)</f>
        <v>#N/A</v>
      </c>
      <c r="D647" s="98"/>
      <c r="E647" s="100"/>
      <c r="F647" s="42"/>
      <c r="G647" s="101"/>
      <c r="H647" s="102"/>
      <c r="I647" s="101"/>
      <c r="J647" s="102"/>
      <c r="K647" s="101"/>
      <c r="L647" s="103"/>
    </row>
    <row r="648" spans="1:12" x14ac:dyDescent="0.25">
      <c r="A648" s="110"/>
      <c r="B648" s="98" t="e">
        <f>VLOOKUP(Tab_TOUS[Pays],Pays_Continent!A:B,2,FALSE)</f>
        <v>#N/A</v>
      </c>
      <c r="C648" s="99" t="e">
        <f>VLOOKUP(Tab_TOUS[[#This Row],[Ville/Nom d''aéroport]],Ville_Pays!A:B,2,FALSE)</f>
        <v>#N/A</v>
      </c>
      <c r="D648" s="98"/>
      <c r="E648" s="100"/>
      <c r="F648" s="42"/>
      <c r="G648" s="101"/>
      <c r="H648" s="102"/>
      <c r="I648" s="101"/>
      <c r="J648" s="102"/>
      <c r="K648" s="101"/>
      <c r="L648" s="103"/>
    </row>
    <row r="649" spans="1:12" x14ac:dyDescent="0.25">
      <c r="A649" s="110"/>
      <c r="B649" s="98" t="e">
        <f>VLOOKUP(Tab_TOUS[Pays],Pays_Continent!A:B,2,FALSE)</f>
        <v>#N/A</v>
      </c>
      <c r="C649" s="99" t="e">
        <f>VLOOKUP(Tab_TOUS[[#This Row],[Ville/Nom d''aéroport]],Ville_Pays!A:B,2,FALSE)</f>
        <v>#N/A</v>
      </c>
      <c r="D649" s="98"/>
      <c r="E649" s="100"/>
      <c r="F649" s="42"/>
      <c r="G649" s="101"/>
      <c r="H649" s="102"/>
      <c r="I649" s="101"/>
      <c r="J649" s="102"/>
      <c r="K649" s="101"/>
      <c r="L649" s="103"/>
    </row>
    <row r="650" spans="1:12" x14ac:dyDescent="0.25">
      <c r="A650" s="110"/>
      <c r="B650" s="98" t="e">
        <f>VLOOKUP(Tab_TOUS[Pays],Pays_Continent!A:B,2,FALSE)</f>
        <v>#N/A</v>
      </c>
      <c r="C650" s="99" t="e">
        <f>VLOOKUP(Tab_TOUS[[#This Row],[Ville/Nom d''aéroport]],Ville_Pays!A:B,2,FALSE)</f>
        <v>#N/A</v>
      </c>
      <c r="D650" s="98"/>
      <c r="E650" s="100"/>
      <c r="F650" s="42"/>
      <c r="G650" s="101"/>
      <c r="H650" s="102"/>
      <c r="I650" s="101"/>
      <c r="J650" s="102"/>
      <c r="K650" s="101"/>
      <c r="L650" s="103"/>
    </row>
    <row r="651" spans="1:12" x14ac:dyDescent="0.25">
      <c r="A651" s="110"/>
      <c r="B651" s="98" t="e">
        <f>VLOOKUP(Tab_TOUS[Pays],Pays_Continent!A:B,2,FALSE)</f>
        <v>#N/A</v>
      </c>
      <c r="C651" s="99" t="e">
        <f>VLOOKUP(Tab_TOUS[[#This Row],[Ville/Nom d''aéroport]],Ville_Pays!A:B,2,FALSE)</f>
        <v>#N/A</v>
      </c>
      <c r="D651" s="98"/>
      <c r="E651" s="100"/>
      <c r="F651" s="42"/>
      <c r="G651" s="101"/>
      <c r="H651" s="102"/>
      <c r="I651" s="101"/>
      <c r="J651" s="102"/>
      <c r="K651" s="101"/>
      <c r="L651" s="103"/>
    </row>
    <row r="652" spans="1:12" x14ac:dyDescent="0.25">
      <c r="A652" s="110"/>
      <c r="B652" s="98" t="e">
        <f>VLOOKUP(Tab_TOUS[Pays],Pays_Continent!A:B,2,FALSE)</f>
        <v>#N/A</v>
      </c>
      <c r="C652" s="99" t="e">
        <f>VLOOKUP(Tab_TOUS[[#This Row],[Ville/Nom d''aéroport]],Ville_Pays!A:B,2,FALSE)</f>
        <v>#N/A</v>
      </c>
      <c r="D652" s="98"/>
      <c r="E652" s="100"/>
      <c r="F652" s="42"/>
      <c r="G652" s="101"/>
      <c r="H652" s="102"/>
      <c r="I652" s="101"/>
      <c r="J652" s="102"/>
      <c r="K652" s="101"/>
      <c r="L652" s="103"/>
    </row>
    <row r="653" spans="1:12" x14ac:dyDescent="0.25">
      <c r="A653" s="110"/>
      <c r="B653" s="98" t="e">
        <f>VLOOKUP(Tab_TOUS[Pays],Pays_Continent!A:B,2,FALSE)</f>
        <v>#N/A</v>
      </c>
      <c r="C653" s="99" t="e">
        <f>VLOOKUP(Tab_TOUS[[#This Row],[Ville/Nom d''aéroport]],Ville_Pays!A:B,2,FALSE)</f>
        <v>#N/A</v>
      </c>
      <c r="D653" s="98"/>
      <c r="E653" s="100"/>
      <c r="F653" s="42"/>
      <c r="G653" s="101"/>
      <c r="H653" s="102"/>
      <c r="I653" s="101"/>
      <c r="J653" s="102"/>
      <c r="K653" s="101"/>
      <c r="L653" s="103"/>
    </row>
    <row r="654" spans="1:12" x14ac:dyDescent="0.25">
      <c r="A654" s="110"/>
      <c r="B654" s="98" t="e">
        <f>VLOOKUP(Tab_TOUS[Pays],Pays_Continent!A:B,2,FALSE)</f>
        <v>#N/A</v>
      </c>
      <c r="C654" s="99" t="e">
        <f>VLOOKUP(Tab_TOUS[[#This Row],[Ville/Nom d''aéroport]],Ville_Pays!A:B,2,FALSE)</f>
        <v>#N/A</v>
      </c>
      <c r="D654" s="98"/>
      <c r="E654" s="100"/>
      <c r="F654" s="42"/>
      <c r="G654" s="101"/>
      <c r="H654" s="102"/>
      <c r="I654" s="101"/>
      <c r="J654" s="102"/>
      <c r="K654" s="101"/>
      <c r="L654" s="103"/>
    </row>
    <row r="655" spans="1:12" x14ac:dyDescent="0.25">
      <c r="A655" s="110"/>
      <c r="B655" s="98" t="e">
        <f>VLOOKUP(Tab_TOUS[Pays],Pays_Continent!A:B,2,FALSE)</f>
        <v>#N/A</v>
      </c>
      <c r="C655" s="99" t="e">
        <f>VLOOKUP(Tab_TOUS[[#This Row],[Ville/Nom d''aéroport]],Ville_Pays!A:B,2,FALSE)</f>
        <v>#N/A</v>
      </c>
      <c r="D655" s="98"/>
      <c r="E655" s="100"/>
      <c r="F655" s="42"/>
      <c r="G655" s="101"/>
      <c r="H655" s="102"/>
      <c r="I655" s="101"/>
      <c r="J655" s="102"/>
      <c r="K655" s="101"/>
      <c r="L655" s="103"/>
    </row>
    <row r="656" spans="1:12" x14ac:dyDescent="0.25">
      <c r="A656" s="110"/>
      <c r="B656" s="98" t="e">
        <f>VLOOKUP(Tab_TOUS[Pays],Pays_Continent!A:B,2,FALSE)</f>
        <v>#N/A</v>
      </c>
      <c r="C656" s="99" t="e">
        <f>VLOOKUP(Tab_TOUS[[#This Row],[Ville/Nom d''aéroport]],Ville_Pays!A:B,2,FALSE)</f>
        <v>#N/A</v>
      </c>
      <c r="D656" s="98"/>
      <c r="E656" s="100"/>
      <c r="F656" s="42"/>
      <c r="G656" s="101"/>
      <c r="H656" s="102"/>
      <c r="I656" s="101"/>
      <c r="J656" s="102"/>
      <c r="K656" s="101"/>
      <c r="L656" s="103"/>
    </row>
    <row r="657" spans="1:12" x14ac:dyDescent="0.25">
      <c r="A657" s="110"/>
      <c r="B657" s="98" t="e">
        <f>VLOOKUP(Tab_TOUS[Pays],Pays_Continent!A:B,2,FALSE)</f>
        <v>#N/A</v>
      </c>
      <c r="C657" s="99" t="e">
        <f>VLOOKUP(Tab_TOUS[[#This Row],[Ville/Nom d''aéroport]],Ville_Pays!A:B,2,FALSE)</f>
        <v>#N/A</v>
      </c>
      <c r="D657" s="98"/>
      <c r="E657" s="100"/>
      <c r="F657" s="42"/>
      <c r="G657" s="101"/>
      <c r="H657" s="102"/>
      <c r="I657" s="101"/>
      <c r="J657" s="102"/>
      <c r="K657" s="101"/>
      <c r="L657" s="103"/>
    </row>
    <row r="658" spans="1:12" x14ac:dyDescent="0.25">
      <c r="A658" s="110"/>
      <c r="B658" s="98" t="e">
        <f>VLOOKUP(Tab_TOUS[Pays],Pays_Continent!A:B,2,FALSE)</f>
        <v>#N/A</v>
      </c>
      <c r="C658" s="99" t="e">
        <f>VLOOKUP(Tab_TOUS[[#This Row],[Ville/Nom d''aéroport]],Ville_Pays!A:B,2,FALSE)</f>
        <v>#N/A</v>
      </c>
      <c r="D658" s="98"/>
      <c r="E658" s="100"/>
      <c r="F658" s="42"/>
      <c r="G658" s="101"/>
      <c r="H658" s="102"/>
      <c r="I658" s="101"/>
      <c r="J658" s="102"/>
      <c r="K658" s="101"/>
      <c r="L658" s="103"/>
    </row>
    <row r="659" spans="1:12" x14ac:dyDescent="0.25">
      <c r="A659" s="110"/>
      <c r="B659" s="98" t="e">
        <f>VLOOKUP(Tab_TOUS[Pays],Pays_Continent!A:B,2,FALSE)</f>
        <v>#N/A</v>
      </c>
      <c r="C659" s="99" t="e">
        <f>VLOOKUP(Tab_TOUS[[#This Row],[Ville/Nom d''aéroport]],Ville_Pays!A:B,2,FALSE)</f>
        <v>#N/A</v>
      </c>
      <c r="D659" s="98"/>
      <c r="E659" s="100"/>
      <c r="F659" s="42"/>
      <c r="G659" s="101"/>
      <c r="H659" s="102"/>
      <c r="I659" s="101"/>
      <c r="J659" s="102"/>
      <c r="K659" s="101"/>
      <c r="L659" s="103"/>
    </row>
    <row r="660" spans="1:12" x14ac:dyDescent="0.25">
      <c r="A660" s="110"/>
      <c r="B660" s="98" t="e">
        <f>VLOOKUP(Tab_TOUS[Pays],Pays_Continent!A:B,2,FALSE)</f>
        <v>#N/A</v>
      </c>
      <c r="C660" s="99" t="e">
        <f>VLOOKUP(Tab_TOUS[[#This Row],[Ville/Nom d''aéroport]],Ville_Pays!A:B,2,FALSE)</f>
        <v>#N/A</v>
      </c>
      <c r="D660" s="98"/>
      <c r="E660" s="100"/>
      <c r="F660" s="42"/>
      <c r="G660" s="101"/>
      <c r="H660" s="102"/>
      <c r="I660" s="101"/>
      <c r="J660" s="102"/>
      <c r="K660" s="101"/>
      <c r="L660" s="103"/>
    </row>
    <row r="661" spans="1:12" x14ac:dyDescent="0.25">
      <c r="A661" s="110"/>
      <c r="B661" s="98" t="e">
        <f>VLOOKUP(Tab_TOUS[Pays],Pays_Continent!A:B,2,FALSE)</f>
        <v>#N/A</v>
      </c>
      <c r="C661" s="99" t="e">
        <f>VLOOKUP(Tab_TOUS[[#This Row],[Ville/Nom d''aéroport]],Ville_Pays!A:B,2,FALSE)</f>
        <v>#N/A</v>
      </c>
      <c r="D661" s="98"/>
      <c r="E661" s="100"/>
      <c r="F661" s="42"/>
      <c r="G661" s="101"/>
      <c r="H661" s="102"/>
      <c r="I661" s="101"/>
      <c r="J661" s="102"/>
      <c r="K661" s="101"/>
      <c r="L661" s="103"/>
    </row>
    <row r="662" spans="1:12" x14ac:dyDescent="0.25">
      <c r="A662" s="110"/>
      <c r="B662" s="98" t="e">
        <f>VLOOKUP(Tab_TOUS[Pays],Pays_Continent!A:B,2,FALSE)</f>
        <v>#N/A</v>
      </c>
      <c r="C662" s="99" t="e">
        <f>VLOOKUP(Tab_TOUS[[#This Row],[Ville/Nom d''aéroport]],Ville_Pays!A:B,2,FALSE)</f>
        <v>#N/A</v>
      </c>
      <c r="D662" s="98"/>
      <c r="E662" s="100"/>
      <c r="F662" s="42"/>
      <c r="G662" s="101"/>
      <c r="H662" s="102"/>
      <c r="I662" s="101"/>
      <c r="J662" s="102"/>
      <c r="K662" s="101"/>
      <c r="L662" s="103"/>
    </row>
    <row r="663" spans="1:12" x14ac:dyDescent="0.25">
      <c r="A663" s="110"/>
      <c r="B663" s="98" t="e">
        <f>VLOOKUP(Tab_TOUS[Pays],Pays_Continent!A:B,2,FALSE)</f>
        <v>#N/A</v>
      </c>
      <c r="C663" s="99" t="e">
        <f>VLOOKUP(Tab_TOUS[[#This Row],[Ville/Nom d''aéroport]],Ville_Pays!A:B,2,FALSE)</f>
        <v>#N/A</v>
      </c>
      <c r="D663" s="98"/>
      <c r="E663" s="100"/>
      <c r="F663" s="42"/>
      <c r="G663" s="101"/>
      <c r="H663" s="102"/>
      <c r="I663" s="101"/>
      <c r="J663" s="102"/>
      <c r="K663" s="101"/>
      <c r="L663" s="103"/>
    </row>
    <row r="664" spans="1:12" x14ac:dyDescent="0.25">
      <c r="A664" s="110"/>
      <c r="B664" s="98" t="e">
        <f>VLOOKUP(Tab_TOUS[Pays],Pays_Continent!A:B,2,FALSE)</f>
        <v>#N/A</v>
      </c>
      <c r="C664" s="99" t="e">
        <f>VLOOKUP(Tab_TOUS[[#This Row],[Ville/Nom d''aéroport]],Ville_Pays!A:B,2,FALSE)</f>
        <v>#N/A</v>
      </c>
      <c r="D664" s="98"/>
      <c r="E664" s="100"/>
      <c r="F664" s="42"/>
      <c r="G664" s="101"/>
      <c r="H664" s="102"/>
      <c r="I664" s="101"/>
      <c r="J664" s="102"/>
      <c r="K664" s="101"/>
      <c r="L664" s="103"/>
    </row>
    <row r="665" spans="1:12" x14ac:dyDescent="0.25">
      <c r="A665" s="110"/>
      <c r="B665" s="98" t="e">
        <f>VLOOKUP(Tab_TOUS[Pays],Pays_Continent!A:B,2,FALSE)</f>
        <v>#N/A</v>
      </c>
      <c r="C665" s="99" t="e">
        <f>VLOOKUP(Tab_TOUS[[#This Row],[Ville/Nom d''aéroport]],Ville_Pays!A:B,2,FALSE)</f>
        <v>#N/A</v>
      </c>
      <c r="D665" s="98"/>
      <c r="E665" s="100"/>
      <c r="F665" s="42"/>
      <c r="G665" s="101"/>
      <c r="H665" s="102"/>
      <c r="I665" s="101"/>
      <c r="J665" s="102"/>
      <c r="K665" s="101"/>
      <c r="L665" s="103"/>
    </row>
    <row r="666" spans="1:12" x14ac:dyDescent="0.25">
      <c r="A666" s="110"/>
      <c r="B666" s="98" t="e">
        <f>VLOOKUP(Tab_TOUS[Pays],Pays_Continent!A:B,2,FALSE)</f>
        <v>#N/A</v>
      </c>
      <c r="C666" s="99" t="e">
        <f>VLOOKUP(Tab_TOUS[[#This Row],[Ville/Nom d''aéroport]],Ville_Pays!A:B,2,FALSE)</f>
        <v>#N/A</v>
      </c>
      <c r="D666" s="98"/>
      <c r="E666" s="100"/>
      <c r="F666" s="42"/>
      <c r="G666" s="101"/>
      <c r="H666" s="102"/>
      <c r="I666" s="101"/>
      <c r="J666" s="102"/>
      <c r="K666" s="101"/>
      <c r="L666" s="103"/>
    </row>
    <row r="667" spans="1:12" x14ac:dyDescent="0.25">
      <c r="A667" s="110"/>
      <c r="B667" s="98" t="e">
        <f>VLOOKUP(Tab_TOUS[Pays],Pays_Continent!A:B,2,FALSE)</f>
        <v>#N/A</v>
      </c>
      <c r="C667" s="99" t="e">
        <f>VLOOKUP(Tab_TOUS[[#This Row],[Ville/Nom d''aéroport]],Ville_Pays!A:B,2,FALSE)</f>
        <v>#N/A</v>
      </c>
      <c r="D667" s="98"/>
      <c r="E667" s="100"/>
      <c r="F667" s="42"/>
      <c r="G667" s="101"/>
      <c r="H667" s="102"/>
      <c r="I667" s="101"/>
      <c r="J667" s="102"/>
      <c r="K667" s="101"/>
      <c r="L667" s="103"/>
    </row>
    <row r="668" spans="1:12" x14ac:dyDescent="0.25">
      <c r="A668" s="110"/>
      <c r="B668" s="98" t="e">
        <f>VLOOKUP(Tab_TOUS[Pays],Pays_Continent!A:B,2,FALSE)</f>
        <v>#N/A</v>
      </c>
      <c r="C668" s="99" t="e">
        <f>VLOOKUP(Tab_TOUS[[#This Row],[Ville/Nom d''aéroport]],Ville_Pays!A:B,2,FALSE)</f>
        <v>#N/A</v>
      </c>
      <c r="D668" s="98"/>
      <c r="E668" s="100"/>
      <c r="F668" s="42"/>
      <c r="G668" s="101"/>
      <c r="H668" s="102"/>
      <c r="I668" s="101"/>
      <c r="J668" s="102"/>
      <c r="K668" s="101"/>
      <c r="L668" s="103"/>
    </row>
    <row r="669" spans="1:12" x14ac:dyDescent="0.25">
      <c r="A669" s="110"/>
      <c r="B669" s="98" t="e">
        <f>VLOOKUP(Tab_TOUS[Pays],Pays_Continent!A:B,2,FALSE)</f>
        <v>#N/A</v>
      </c>
      <c r="C669" s="99" t="e">
        <f>VLOOKUP(Tab_TOUS[[#This Row],[Ville/Nom d''aéroport]],Ville_Pays!A:B,2,FALSE)</f>
        <v>#N/A</v>
      </c>
      <c r="D669" s="98"/>
      <c r="E669" s="100"/>
      <c r="F669" s="42"/>
      <c r="G669" s="101"/>
      <c r="H669" s="102"/>
      <c r="I669" s="101"/>
      <c r="J669" s="102"/>
      <c r="K669" s="101"/>
      <c r="L669" s="103"/>
    </row>
    <row r="670" spans="1:12" x14ac:dyDescent="0.25">
      <c r="A670" s="110"/>
      <c r="B670" s="98" t="e">
        <f>VLOOKUP(Tab_TOUS[Pays],Pays_Continent!A:B,2,FALSE)</f>
        <v>#N/A</v>
      </c>
      <c r="C670" s="99" t="e">
        <f>VLOOKUP(Tab_TOUS[[#This Row],[Ville/Nom d''aéroport]],Ville_Pays!A:B,2,FALSE)</f>
        <v>#N/A</v>
      </c>
      <c r="D670" s="98"/>
      <c r="E670" s="100"/>
      <c r="F670" s="42"/>
      <c r="G670" s="101"/>
      <c r="H670" s="102"/>
      <c r="I670" s="101"/>
      <c r="J670" s="102"/>
      <c r="K670" s="101"/>
      <c r="L670" s="103"/>
    </row>
    <row r="671" spans="1:12" x14ac:dyDescent="0.25">
      <c r="A671" s="110"/>
      <c r="B671" s="98" t="e">
        <f>VLOOKUP(Tab_TOUS[Pays],Pays_Continent!A:B,2,FALSE)</f>
        <v>#N/A</v>
      </c>
      <c r="C671" s="99" t="e">
        <f>VLOOKUP(Tab_TOUS[[#This Row],[Ville/Nom d''aéroport]],Ville_Pays!A:B,2,FALSE)</f>
        <v>#N/A</v>
      </c>
      <c r="D671" s="98"/>
      <c r="E671" s="100"/>
      <c r="F671" s="42"/>
      <c r="G671" s="101"/>
      <c r="H671" s="102"/>
      <c r="I671" s="101"/>
      <c r="J671" s="102"/>
      <c r="K671" s="101"/>
      <c r="L671" s="103"/>
    </row>
    <row r="672" spans="1:12" x14ac:dyDescent="0.25">
      <c r="A672" s="110"/>
      <c r="B672" s="98" t="e">
        <f>VLOOKUP(Tab_TOUS[Pays],Pays_Continent!A:B,2,FALSE)</f>
        <v>#N/A</v>
      </c>
      <c r="C672" s="99" t="e">
        <f>VLOOKUP(Tab_TOUS[[#This Row],[Ville/Nom d''aéroport]],Ville_Pays!A:B,2,FALSE)</f>
        <v>#N/A</v>
      </c>
      <c r="D672" s="98"/>
      <c r="E672" s="100"/>
      <c r="F672" s="42"/>
      <c r="G672" s="101"/>
      <c r="H672" s="102"/>
      <c r="I672" s="101"/>
      <c r="J672" s="102"/>
      <c r="K672" s="101"/>
      <c r="L672" s="103"/>
    </row>
    <row r="673" spans="1:12" x14ac:dyDescent="0.25">
      <c r="A673" s="110"/>
      <c r="B673" s="98" t="e">
        <f>VLOOKUP(Tab_TOUS[Pays],Pays_Continent!A:B,2,FALSE)</f>
        <v>#N/A</v>
      </c>
      <c r="C673" s="99" t="e">
        <f>VLOOKUP(Tab_TOUS[[#This Row],[Ville/Nom d''aéroport]],Ville_Pays!A:B,2,FALSE)</f>
        <v>#N/A</v>
      </c>
      <c r="D673" s="98"/>
      <c r="E673" s="100"/>
      <c r="F673" s="42"/>
      <c r="G673" s="101"/>
      <c r="H673" s="102"/>
      <c r="I673" s="101"/>
      <c r="J673" s="102"/>
      <c r="K673" s="101"/>
      <c r="L673" s="103"/>
    </row>
    <row r="674" spans="1:12" x14ac:dyDescent="0.25">
      <c r="A674" s="110"/>
      <c r="B674" s="98" t="e">
        <f>VLOOKUP(Tab_TOUS[Pays],Pays_Continent!A:B,2,FALSE)</f>
        <v>#N/A</v>
      </c>
      <c r="C674" s="99" t="e">
        <f>VLOOKUP(Tab_TOUS[[#This Row],[Ville/Nom d''aéroport]],Ville_Pays!A:B,2,FALSE)</f>
        <v>#N/A</v>
      </c>
      <c r="D674" s="98"/>
      <c r="E674" s="100"/>
      <c r="F674" s="42"/>
      <c r="G674" s="101"/>
      <c r="H674" s="102"/>
      <c r="I674" s="101"/>
      <c r="J674" s="102"/>
      <c r="K674" s="101"/>
      <c r="L674" s="103"/>
    </row>
    <row r="675" spans="1:12" x14ac:dyDescent="0.25">
      <c r="A675" s="110"/>
      <c r="B675" s="98" t="e">
        <f>VLOOKUP(Tab_TOUS[Pays],Pays_Continent!A:B,2,FALSE)</f>
        <v>#N/A</v>
      </c>
      <c r="C675" s="99" t="e">
        <f>VLOOKUP(Tab_TOUS[[#This Row],[Ville/Nom d''aéroport]],Ville_Pays!A:B,2,FALSE)</f>
        <v>#N/A</v>
      </c>
      <c r="D675" s="98"/>
      <c r="E675" s="100"/>
      <c r="F675" s="42"/>
      <c r="G675" s="101"/>
      <c r="H675" s="102"/>
      <c r="I675" s="101"/>
      <c r="J675" s="102"/>
      <c r="K675" s="101"/>
      <c r="L675" s="103"/>
    </row>
    <row r="676" spans="1:12" x14ac:dyDescent="0.25">
      <c r="A676" s="110"/>
      <c r="B676" s="98" t="e">
        <f>VLOOKUP(Tab_TOUS[Pays],Pays_Continent!A:B,2,FALSE)</f>
        <v>#N/A</v>
      </c>
      <c r="C676" s="99" t="e">
        <f>VLOOKUP(Tab_TOUS[[#This Row],[Ville/Nom d''aéroport]],Ville_Pays!A:B,2,FALSE)</f>
        <v>#N/A</v>
      </c>
      <c r="D676" s="98"/>
      <c r="E676" s="100"/>
      <c r="F676" s="42"/>
      <c r="G676" s="101"/>
      <c r="H676" s="102"/>
      <c r="I676" s="101"/>
      <c r="J676" s="102"/>
      <c r="K676" s="101"/>
      <c r="L676" s="103"/>
    </row>
    <row r="677" spans="1:12" x14ac:dyDescent="0.25">
      <c r="A677" s="110"/>
      <c r="B677" s="98" t="e">
        <f>VLOOKUP(Tab_TOUS[Pays],Pays_Continent!A:B,2,FALSE)</f>
        <v>#N/A</v>
      </c>
      <c r="C677" s="99" t="e">
        <f>VLOOKUP(Tab_TOUS[[#This Row],[Ville/Nom d''aéroport]],Ville_Pays!A:B,2,FALSE)</f>
        <v>#N/A</v>
      </c>
      <c r="D677" s="98"/>
      <c r="E677" s="100"/>
      <c r="F677" s="42"/>
      <c r="G677" s="101"/>
      <c r="H677" s="102"/>
      <c r="I677" s="101"/>
      <c r="J677" s="102"/>
      <c r="K677" s="101"/>
      <c r="L677" s="103"/>
    </row>
    <row r="678" spans="1:12" x14ac:dyDescent="0.25">
      <c r="A678" s="110"/>
      <c r="B678" s="98" t="e">
        <f>VLOOKUP(Tab_TOUS[Pays],Pays_Continent!A:B,2,FALSE)</f>
        <v>#N/A</v>
      </c>
      <c r="C678" s="99" t="e">
        <f>VLOOKUP(Tab_TOUS[[#This Row],[Ville/Nom d''aéroport]],Ville_Pays!A:B,2,FALSE)</f>
        <v>#N/A</v>
      </c>
      <c r="D678" s="98"/>
      <c r="E678" s="100"/>
      <c r="F678" s="42"/>
      <c r="G678" s="101"/>
      <c r="H678" s="102"/>
      <c r="I678" s="101"/>
      <c r="J678" s="102"/>
      <c r="K678" s="101"/>
      <c r="L678" s="103"/>
    </row>
    <row r="679" spans="1:12" x14ac:dyDescent="0.25">
      <c r="A679" s="110"/>
      <c r="B679" s="98" t="e">
        <f>VLOOKUP(Tab_TOUS[Pays],Pays_Continent!A:B,2,FALSE)</f>
        <v>#N/A</v>
      </c>
      <c r="C679" s="99" t="e">
        <f>VLOOKUP(Tab_TOUS[[#This Row],[Ville/Nom d''aéroport]],Ville_Pays!A:B,2,FALSE)</f>
        <v>#N/A</v>
      </c>
      <c r="D679" s="98"/>
      <c r="E679" s="100"/>
      <c r="F679" s="42"/>
      <c r="G679" s="101"/>
      <c r="H679" s="102"/>
      <c r="I679" s="101"/>
      <c r="J679" s="102"/>
      <c r="K679" s="101"/>
      <c r="L679" s="103"/>
    </row>
    <row r="680" spans="1:12" x14ac:dyDescent="0.25">
      <c r="A680" s="110"/>
      <c r="B680" s="98" t="e">
        <f>VLOOKUP(Tab_TOUS[Pays],Pays_Continent!A:B,2,FALSE)</f>
        <v>#N/A</v>
      </c>
      <c r="C680" s="99" t="e">
        <f>VLOOKUP(Tab_TOUS[[#This Row],[Ville/Nom d''aéroport]],Ville_Pays!A:B,2,FALSE)</f>
        <v>#N/A</v>
      </c>
      <c r="D680" s="98"/>
      <c r="E680" s="100"/>
      <c r="F680" s="42"/>
      <c r="G680" s="101"/>
      <c r="H680" s="102"/>
      <c r="I680" s="101"/>
      <c r="J680" s="102"/>
      <c r="K680" s="101"/>
      <c r="L680" s="103"/>
    </row>
    <row r="681" spans="1:12" x14ac:dyDescent="0.25">
      <c r="A681" s="110"/>
      <c r="B681" s="98" t="e">
        <f>VLOOKUP(Tab_TOUS[Pays],Pays_Continent!A:B,2,FALSE)</f>
        <v>#N/A</v>
      </c>
      <c r="C681" s="99" t="e">
        <f>VLOOKUP(Tab_TOUS[[#This Row],[Ville/Nom d''aéroport]],Ville_Pays!A:B,2,FALSE)</f>
        <v>#N/A</v>
      </c>
      <c r="D681" s="98"/>
      <c r="E681" s="100"/>
      <c r="F681" s="42"/>
      <c r="G681" s="101"/>
      <c r="H681" s="102"/>
      <c r="I681" s="101"/>
      <c r="J681" s="102"/>
      <c r="K681" s="101"/>
      <c r="L681" s="103"/>
    </row>
    <row r="682" spans="1:12" x14ac:dyDescent="0.25">
      <c r="A682" s="110"/>
      <c r="B682" s="98" t="e">
        <f>VLOOKUP(Tab_TOUS[Pays],Pays_Continent!A:B,2,FALSE)</f>
        <v>#N/A</v>
      </c>
      <c r="C682" s="99" t="e">
        <f>VLOOKUP(Tab_TOUS[[#This Row],[Ville/Nom d''aéroport]],Ville_Pays!A:B,2,FALSE)</f>
        <v>#N/A</v>
      </c>
      <c r="D682" s="98"/>
      <c r="E682" s="100"/>
      <c r="F682" s="42"/>
      <c r="G682" s="101"/>
      <c r="H682" s="102"/>
      <c r="I682" s="101"/>
      <c r="J682" s="102"/>
      <c r="K682" s="101"/>
      <c r="L682" s="103"/>
    </row>
    <row r="683" spans="1:12" x14ac:dyDescent="0.25">
      <c r="A683" s="110"/>
      <c r="B683" s="98" t="e">
        <f>VLOOKUP(Tab_TOUS[Pays],Pays_Continent!A:B,2,FALSE)</f>
        <v>#N/A</v>
      </c>
      <c r="C683" s="99" t="e">
        <f>VLOOKUP(Tab_TOUS[[#This Row],[Ville/Nom d''aéroport]],Ville_Pays!A:B,2,FALSE)</f>
        <v>#N/A</v>
      </c>
      <c r="D683" s="98"/>
      <c r="E683" s="100"/>
      <c r="F683" s="42"/>
      <c r="G683" s="101"/>
      <c r="H683" s="102"/>
      <c r="I683" s="101"/>
      <c r="J683" s="102"/>
      <c r="K683" s="101"/>
      <c r="L683" s="103"/>
    </row>
    <row r="684" spans="1:12" x14ac:dyDescent="0.25">
      <c r="A684" s="110"/>
      <c r="B684" s="98" t="e">
        <f>VLOOKUP(Tab_TOUS[Pays],Pays_Continent!A:B,2,FALSE)</f>
        <v>#N/A</v>
      </c>
      <c r="C684" s="99" t="e">
        <f>VLOOKUP(Tab_TOUS[[#This Row],[Ville/Nom d''aéroport]],Ville_Pays!A:B,2,FALSE)</f>
        <v>#N/A</v>
      </c>
      <c r="D684" s="98"/>
      <c r="E684" s="100"/>
      <c r="F684" s="42"/>
      <c r="G684" s="101"/>
      <c r="H684" s="102"/>
      <c r="I684" s="101"/>
      <c r="J684" s="102"/>
      <c r="K684" s="101"/>
      <c r="L684" s="103"/>
    </row>
    <row r="685" spans="1:12" x14ac:dyDescent="0.25">
      <c r="A685" s="110"/>
      <c r="B685" s="98" t="e">
        <f>VLOOKUP(Tab_TOUS[Pays],Pays_Continent!A:B,2,FALSE)</f>
        <v>#N/A</v>
      </c>
      <c r="C685" s="99" t="e">
        <f>VLOOKUP(Tab_TOUS[[#This Row],[Ville/Nom d''aéroport]],Ville_Pays!A:B,2,FALSE)</f>
        <v>#N/A</v>
      </c>
      <c r="D685" s="98"/>
      <c r="E685" s="100"/>
      <c r="F685" s="42"/>
      <c r="G685" s="101"/>
      <c r="H685" s="102"/>
      <c r="I685" s="101"/>
      <c r="J685" s="102"/>
      <c r="K685" s="101"/>
      <c r="L685" s="103"/>
    </row>
    <row r="686" spans="1:12" x14ac:dyDescent="0.25">
      <c r="A686" s="110"/>
      <c r="B686" s="98" t="e">
        <f>VLOOKUP(Tab_TOUS[Pays],Pays_Continent!A:B,2,FALSE)</f>
        <v>#N/A</v>
      </c>
      <c r="C686" s="99" t="e">
        <f>VLOOKUP(Tab_TOUS[[#This Row],[Ville/Nom d''aéroport]],Ville_Pays!A:B,2,FALSE)</f>
        <v>#N/A</v>
      </c>
      <c r="D686" s="98"/>
      <c r="E686" s="100"/>
      <c r="F686" s="42"/>
      <c r="G686" s="101"/>
      <c r="H686" s="102"/>
      <c r="I686" s="101"/>
      <c r="J686" s="102"/>
      <c r="K686" s="101"/>
      <c r="L686" s="103"/>
    </row>
    <row r="687" spans="1:12" x14ac:dyDescent="0.25">
      <c r="A687" s="110"/>
      <c r="B687" s="98" t="e">
        <f>VLOOKUP(Tab_TOUS[Pays],Pays_Continent!A:B,2,FALSE)</f>
        <v>#N/A</v>
      </c>
      <c r="C687" s="99" t="e">
        <f>VLOOKUP(Tab_TOUS[[#This Row],[Ville/Nom d''aéroport]],Ville_Pays!A:B,2,FALSE)</f>
        <v>#N/A</v>
      </c>
      <c r="D687" s="98"/>
      <c r="E687" s="100"/>
      <c r="F687" s="42"/>
      <c r="G687" s="101"/>
      <c r="H687" s="102"/>
      <c r="I687" s="101"/>
      <c r="J687" s="102"/>
      <c r="K687" s="101"/>
      <c r="L687" s="103"/>
    </row>
    <row r="688" spans="1:12" x14ac:dyDescent="0.25">
      <c r="A688" s="110"/>
      <c r="B688" s="98" t="e">
        <f>VLOOKUP(Tab_TOUS[Pays],Pays_Continent!A:B,2,FALSE)</f>
        <v>#N/A</v>
      </c>
      <c r="C688" s="99" t="e">
        <f>VLOOKUP(Tab_TOUS[[#This Row],[Ville/Nom d''aéroport]],Ville_Pays!A:B,2,FALSE)</f>
        <v>#N/A</v>
      </c>
      <c r="D688" s="98"/>
      <c r="E688" s="100"/>
      <c r="F688" s="42"/>
      <c r="G688" s="101"/>
      <c r="H688" s="102"/>
      <c r="I688" s="101"/>
      <c r="J688" s="102"/>
      <c r="K688" s="101"/>
      <c r="L688" s="103"/>
    </row>
    <row r="689" spans="1:12" x14ac:dyDescent="0.25">
      <c r="A689" s="110"/>
      <c r="B689" s="98" t="e">
        <f>VLOOKUP(Tab_TOUS[Pays],Pays_Continent!A:B,2,FALSE)</f>
        <v>#N/A</v>
      </c>
      <c r="C689" s="99" t="e">
        <f>VLOOKUP(Tab_TOUS[[#This Row],[Ville/Nom d''aéroport]],Ville_Pays!A:B,2,FALSE)</f>
        <v>#N/A</v>
      </c>
      <c r="D689" s="98"/>
      <c r="E689" s="100"/>
      <c r="F689" s="42"/>
      <c r="G689" s="101"/>
      <c r="H689" s="102"/>
      <c r="I689" s="101"/>
      <c r="J689" s="102"/>
      <c r="K689" s="101"/>
      <c r="L689" s="103"/>
    </row>
    <row r="690" spans="1:12" x14ac:dyDescent="0.25">
      <c r="A690" s="110"/>
      <c r="B690" s="98" t="e">
        <f>VLOOKUP(Tab_TOUS[Pays],Pays_Continent!A:B,2,FALSE)</f>
        <v>#N/A</v>
      </c>
      <c r="C690" s="99" t="e">
        <f>VLOOKUP(Tab_TOUS[[#This Row],[Ville/Nom d''aéroport]],Ville_Pays!A:B,2,FALSE)</f>
        <v>#N/A</v>
      </c>
      <c r="D690" s="98"/>
      <c r="E690" s="100"/>
      <c r="F690" s="42"/>
      <c r="G690" s="101"/>
      <c r="H690" s="102"/>
      <c r="I690" s="101"/>
      <c r="J690" s="102"/>
      <c r="K690" s="101"/>
      <c r="L690" s="103"/>
    </row>
    <row r="691" spans="1:12" x14ac:dyDescent="0.25">
      <c r="A691" s="110"/>
      <c r="B691" s="98" t="e">
        <f>VLOOKUP(Tab_TOUS[Pays],Pays_Continent!A:B,2,FALSE)</f>
        <v>#N/A</v>
      </c>
      <c r="C691" s="99" t="e">
        <f>VLOOKUP(Tab_TOUS[[#This Row],[Ville/Nom d''aéroport]],Ville_Pays!A:B,2,FALSE)</f>
        <v>#N/A</v>
      </c>
      <c r="D691" s="98"/>
      <c r="E691" s="100"/>
      <c r="F691" s="42"/>
      <c r="G691" s="101"/>
      <c r="H691" s="102"/>
      <c r="I691" s="101"/>
      <c r="J691" s="102"/>
      <c r="K691" s="101"/>
      <c r="L691" s="103"/>
    </row>
    <row r="692" spans="1:12" x14ac:dyDescent="0.25">
      <c r="A692" s="110"/>
      <c r="B692" s="98" t="e">
        <f>VLOOKUP(Tab_TOUS[Pays],Pays_Continent!A:B,2,FALSE)</f>
        <v>#N/A</v>
      </c>
      <c r="C692" s="99" t="e">
        <f>VLOOKUP(Tab_TOUS[[#This Row],[Ville/Nom d''aéroport]],Ville_Pays!A:B,2,FALSE)</f>
        <v>#N/A</v>
      </c>
      <c r="D692" s="98"/>
      <c r="E692" s="100"/>
      <c r="F692" s="42"/>
      <c r="G692" s="101"/>
      <c r="H692" s="102"/>
      <c r="I692" s="101"/>
      <c r="J692" s="102"/>
      <c r="K692" s="101"/>
      <c r="L692" s="103"/>
    </row>
    <row r="693" spans="1:12" x14ac:dyDescent="0.25">
      <c r="A693" s="110"/>
      <c r="B693" s="98" t="e">
        <f>VLOOKUP(Tab_TOUS[Pays],Pays_Continent!A:B,2,FALSE)</f>
        <v>#N/A</v>
      </c>
      <c r="C693" s="99" t="e">
        <f>VLOOKUP(Tab_TOUS[[#This Row],[Ville/Nom d''aéroport]],Ville_Pays!A:B,2,FALSE)</f>
        <v>#N/A</v>
      </c>
      <c r="D693" s="98"/>
      <c r="E693" s="100"/>
      <c r="F693" s="42"/>
      <c r="G693" s="101"/>
      <c r="H693" s="102"/>
      <c r="I693" s="101"/>
      <c r="J693" s="102"/>
      <c r="K693" s="101"/>
      <c r="L693" s="103"/>
    </row>
    <row r="694" spans="1:12" x14ac:dyDescent="0.25">
      <c r="A694" s="110"/>
      <c r="B694" s="98" t="e">
        <f>VLOOKUP(Tab_TOUS[Pays],Pays_Continent!A:B,2,FALSE)</f>
        <v>#N/A</v>
      </c>
      <c r="C694" s="99" t="e">
        <f>VLOOKUP(Tab_TOUS[[#This Row],[Ville/Nom d''aéroport]],Ville_Pays!A:B,2,FALSE)</f>
        <v>#N/A</v>
      </c>
      <c r="D694" s="98"/>
      <c r="E694" s="100"/>
      <c r="F694" s="42"/>
      <c r="G694" s="101"/>
      <c r="H694" s="102"/>
      <c r="I694" s="101"/>
      <c r="J694" s="102"/>
      <c r="K694" s="101"/>
      <c r="L694" s="103"/>
    </row>
    <row r="695" spans="1:12" x14ac:dyDescent="0.25">
      <c r="A695" s="110"/>
      <c r="B695" s="98" t="e">
        <f>VLOOKUP(Tab_TOUS[Pays],Pays_Continent!A:B,2,FALSE)</f>
        <v>#N/A</v>
      </c>
      <c r="C695" s="99" t="e">
        <f>VLOOKUP(Tab_TOUS[[#This Row],[Ville/Nom d''aéroport]],Ville_Pays!A:B,2,FALSE)</f>
        <v>#N/A</v>
      </c>
      <c r="D695" s="98"/>
      <c r="E695" s="100"/>
      <c r="F695" s="42"/>
      <c r="G695" s="101"/>
      <c r="H695" s="102"/>
      <c r="I695" s="101"/>
      <c r="J695" s="102"/>
      <c r="K695" s="101"/>
      <c r="L695" s="103"/>
    </row>
    <row r="696" spans="1:12" x14ac:dyDescent="0.25">
      <c r="A696" s="110"/>
      <c r="B696" s="98" t="e">
        <f>VLOOKUP(Tab_TOUS[Pays],Pays_Continent!A:B,2,FALSE)</f>
        <v>#N/A</v>
      </c>
      <c r="C696" s="99" t="e">
        <f>VLOOKUP(Tab_TOUS[[#This Row],[Ville/Nom d''aéroport]],Ville_Pays!A:B,2,FALSE)</f>
        <v>#N/A</v>
      </c>
      <c r="D696" s="98"/>
      <c r="E696" s="100"/>
      <c r="F696" s="42"/>
      <c r="G696" s="101"/>
      <c r="H696" s="102"/>
      <c r="I696" s="101"/>
      <c r="J696" s="102"/>
      <c r="K696" s="101"/>
      <c r="L696" s="103"/>
    </row>
    <row r="697" spans="1:12" x14ac:dyDescent="0.25">
      <c r="A697" s="110"/>
      <c r="B697" s="98" t="e">
        <f>VLOOKUP(Tab_TOUS[Pays],Pays_Continent!A:B,2,FALSE)</f>
        <v>#N/A</v>
      </c>
      <c r="C697" s="99" t="e">
        <f>VLOOKUP(Tab_TOUS[[#This Row],[Ville/Nom d''aéroport]],Ville_Pays!A:B,2,FALSE)</f>
        <v>#N/A</v>
      </c>
      <c r="D697" s="98"/>
      <c r="E697" s="100"/>
      <c r="F697" s="42"/>
      <c r="G697" s="101"/>
      <c r="H697" s="102"/>
      <c r="I697" s="101"/>
      <c r="J697" s="102"/>
      <c r="K697" s="101"/>
      <c r="L697" s="103"/>
    </row>
    <row r="698" spans="1:12" x14ac:dyDescent="0.25">
      <c r="A698" s="110"/>
      <c r="B698" s="98" t="e">
        <f>VLOOKUP(Tab_TOUS[Pays],Pays_Continent!A:B,2,FALSE)</f>
        <v>#N/A</v>
      </c>
      <c r="C698" s="99" t="e">
        <f>VLOOKUP(Tab_TOUS[[#This Row],[Ville/Nom d''aéroport]],Ville_Pays!A:B,2,FALSE)</f>
        <v>#N/A</v>
      </c>
      <c r="D698" s="98"/>
      <c r="E698" s="100"/>
      <c r="F698" s="42"/>
      <c r="G698" s="101"/>
      <c r="H698" s="102"/>
      <c r="I698" s="101"/>
      <c r="J698" s="102"/>
      <c r="K698" s="101"/>
      <c r="L698" s="103"/>
    </row>
    <row r="699" spans="1:12" x14ac:dyDescent="0.25">
      <c r="A699" s="110"/>
      <c r="B699" s="98" t="e">
        <f>VLOOKUP(Tab_TOUS[Pays],Pays_Continent!A:B,2,FALSE)</f>
        <v>#N/A</v>
      </c>
      <c r="C699" s="99" t="e">
        <f>VLOOKUP(Tab_TOUS[[#This Row],[Ville/Nom d''aéroport]],Ville_Pays!A:B,2,FALSE)</f>
        <v>#N/A</v>
      </c>
      <c r="D699" s="98"/>
      <c r="E699" s="100"/>
      <c r="F699" s="42"/>
      <c r="G699" s="101"/>
      <c r="H699" s="102"/>
      <c r="I699" s="101"/>
      <c r="J699" s="102"/>
      <c r="K699" s="101"/>
      <c r="L699" s="103"/>
    </row>
    <row r="700" spans="1:12" x14ac:dyDescent="0.25">
      <c r="A700" s="110"/>
      <c r="B700" s="98" t="e">
        <f>VLOOKUP(Tab_TOUS[Pays],Pays_Continent!A:B,2,FALSE)</f>
        <v>#N/A</v>
      </c>
      <c r="C700" s="99" t="e">
        <f>VLOOKUP(Tab_TOUS[[#This Row],[Ville/Nom d''aéroport]],Ville_Pays!A:B,2,FALSE)</f>
        <v>#N/A</v>
      </c>
      <c r="D700" s="98"/>
      <c r="E700" s="100"/>
      <c r="F700" s="42"/>
      <c r="G700" s="101"/>
      <c r="H700" s="102"/>
      <c r="I700" s="101"/>
      <c r="J700" s="102"/>
      <c r="K700" s="101"/>
      <c r="L700" s="103"/>
    </row>
    <row r="701" spans="1:12" x14ac:dyDescent="0.25">
      <c r="A701" s="110"/>
      <c r="B701" s="98" t="e">
        <f>VLOOKUP(Tab_TOUS[Pays],Pays_Continent!A:B,2,FALSE)</f>
        <v>#N/A</v>
      </c>
      <c r="C701" s="99" t="e">
        <f>VLOOKUP(Tab_TOUS[[#This Row],[Ville/Nom d''aéroport]],Ville_Pays!A:B,2,FALSE)</f>
        <v>#N/A</v>
      </c>
      <c r="D701" s="98"/>
      <c r="E701" s="100"/>
      <c r="F701" s="42"/>
      <c r="G701" s="101"/>
      <c r="H701" s="102"/>
      <c r="I701" s="101"/>
      <c r="J701" s="102"/>
      <c r="K701" s="101"/>
      <c r="L701" s="103"/>
    </row>
    <row r="702" spans="1:12" x14ac:dyDescent="0.25">
      <c r="A702" s="110"/>
      <c r="B702" s="98" t="e">
        <f>VLOOKUP(Tab_TOUS[Pays],Pays_Continent!A:B,2,FALSE)</f>
        <v>#N/A</v>
      </c>
      <c r="C702" s="99" t="e">
        <f>VLOOKUP(Tab_TOUS[[#This Row],[Ville/Nom d''aéroport]],Ville_Pays!A:B,2,FALSE)</f>
        <v>#N/A</v>
      </c>
      <c r="D702" s="98"/>
      <c r="E702" s="100"/>
      <c r="F702" s="42"/>
      <c r="G702" s="101"/>
      <c r="H702" s="102"/>
      <c r="I702" s="101"/>
      <c r="J702" s="102"/>
      <c r="K702" s="101"/>
      <c r="L702" s="103"/>
    </row>
    <row r="703" spans="1:12" x14ac:dyDescent="0.25">
      <c r="A703" s="110"/>
      <c r="B703" s="98" t="e">
        <f>VLOOKUP(Tab_TOUS[Pays],Pays_Continent!A:B,2,FALSE)</f>
        <v>#N/A</v>
      </c>
      <c r="C703" s="99" t="e">
        <f>VLOOKUP(Tab_TOUS[[#This Row],[Ville/Nom d''aéroport]],Ville_Pays!A:B,2,FALSE)</f>
        <v>#N/A</v>
      </c>
      <c r="D703" s="98"/>
      <c r="E703" s="100"/>
      <c r="F703" s="42"/>
      <c r="G703" s="101"/>
      <c r="H703" s="102"/>
      <c r="I703" s="101"/>
      <c r="J703" s="102"/>
      <c r="K703" s="101"/>
      <c r="L703" s="103"/>
    </row>
    <row r="704" spans="1:12" x14ac:dyDescent="0.25">
      <c r="A704" s="110"/>
      <c r="B704" s="98" t="e">
        <f>VLOOKUP(Tab_TOUS[Pays],Pays_Continent!A:B,2,FALSE)</f>
        <v>#N/A</v>
      </c>
      <c r="C704" s="99" t="e">
        <f>VLOOKUP(Tab_TOUS[[#This Row],[Ville/Nom d''aéroport]],Ville_Pays!A:B,2,FALSE)</f>
        <v>#N/A</v>
      </c>
      <c r="D704" s="98"/>
      <c r="E704" s="100"/>
      <c r="F704" s="42"/>
      <c r="G704" s="101"/>
      <c r="H704" s="102"/>
      <c r="I704" s="101"/>
      <c r="J704" s="102"/>
      <c r="K704" s="101"/>
      <c r="L704" s="103"/>
    </row>
    <row r="705" spans="1:12" x14ac:dyDescent="0.25">
      <c r="A705" s="110"/>
      <c r="B705" s="98" t="e">
        <f>VLOOKUP(Tab_TOUS[Pays],Pays_Continent!A:B,2,FALSE)</f>
        <v>#N/A</v>
      </c>
      <c r="C705" s="99" t="e">
        <f>VLOOKUP(Tab_TOUS[[#This Row],[Ville/Nom d''aéroport]],Ville_Pays!A:B,2,FALSE)</f>
        <v>#N/A</v>
      </c>
      <c r="D705" s="98"/>
      <c r="E705" s="100"/>
      <c r="F705" s="42"/>
      <c r="G705" s="101"/>
      <c r="H705" s="102"/>
      <c r="I705" s="101"/>
      <c r="J705" s="102"/>
      <c r="K705" s="101"/>
      <c r="L705" s="103"/>
    </row>
    <row r="706" spans="1:12" x14ac:dyDescent="0.25">
      <c r="A706" s="110"/>
      <c r="B706" s="98" t="e">
        <f>VLOOKUP(Tab_TOUS[Pays],Pays_Continent!A:B,2,FALSE)</f>
        <v>#N/A</v>
      </c>
      <c r="C706" s="99" t="e">
        <f>VLOOKUP(Tab_TOUS[[#This Row],[Ville/Nom d''aéroport]],Ville_Pays!A:B,2,FALSE)</f>
        <v>#N/A</v>
      </c>
      <c r="D706" s="98"/>
      <c r="E706" s="100"/>
      <c r="F706" s="42"/>
      <c r="G706" s="101"/>
      <c r="H706" s="102"/>
      <c r="I706" s="101"/>
      <c r="J706" s="102"/>
      <c r="K706" s="101"/>
      <c r="L706" s="103"/>
    </row>
    <row r="707" spans="1:12" x14ac:dyDescent="0.25">
      <c r="A707" s="110"/>
      <c r="B707" s="98" t="e">
        <f>VLOOKUP(Tab_TOUS[Pays],Pays_Continent!A:B,2,FALSE)</f>
        <v>#N/A</v>
      </c>
      <c r="C707" s="99" t="e">
        <f>VLOOKUP(Tab_TOUS[[#This Row],[Ville/Nom d''aéroport]],Ville_Pays!A:B,2,FALSE)</f>
        <v>#N/A</v>
      </c>
      <c r="D707" s="98"/>
      <c r="E707" s="100"/>
      <c r="F707" s="42"/>
      <c r="G707" s="101"/>
      <c r="H707" s="102"/>
      <c r="I707" s="101"/>
      <c r="J707" s="102"/>
      <c r="K707" s="101"/>
      <c r="L707" s="103"/>
    </row>
    <row r="708" spans="1:12" x14ac:dyDescent="0.25">
      <c r="A708" s="110"/>
      <c r="B708" s="98" t="e">
        <f>VLOOKUP(Tab_TOUS[Pays],Pays_Continent!A:B,2,FALSE)</f>
        <v>#N/A</v>
      </c>
      <c r="C708" s="99" t="e">
        <f>VLOOKUP(Tab_TOUS[[#This Row],[Ville/Nom d''aéroport]],Ville_Pays!A:B,2,FALSE)</f>
        <v>#N/A</v>
      </c>
      <c r="D708" s="98"/>
      <c r="E708" s="100"/>
      <c r="F708" s="42"/>
      <c r="G708" s="101"/>
      <c r="H708" s="102"/>
      <c r="I708" s="101"/>
      <c r="J708" s="102"/>
      <c r="K708" s="101"/>
      <c r="L708" s="103"/>
    </row>
    <row r="709" spans="1:12" x14ac:dyDescent="0.25">
      <c r="A709" s="110"/>
      <c r="B709" s="98" t="e">
        <f>VLOOKUP(Tab_TOUS[Pays],Pays_Continent!A:B,2,FALSE)</f>
        <v>#N/A</v>
      </c>
      <c r="C709" s="99" t="e">
        <f>VLOOKUP(Tab_TOUS[[#This Row],[Ville/Nom d''aéroport]],Ville_Pays!A:B,2,FALSE)</f>
        <v>#N/A</v>
      </c>
      <c r="D709" s="98"/>
      <c r="E709" s="100"/>
      <c r="F709" s="42"/>
      <c r="G709" s="101"/>
      <c r="H709" s="102"/>
      <c r="I709" s="101"/>
      <c r="J709" s="102"/>
      <c r="K709" s="101"/>
      <c r="L709" s="103"/>
    </row>
    <row r="710" spans="1:12" x14ac:dyDescent="0.25">
      <c r="A710" s="110"/>
      <c r="B710" s="98" t="e">
        <f>VLOOKUP(Tab_TOUS[Pays],Pays_Continent!A:B,2,FALSE)</f>
        <v>#N/A</v>
      </c>
      <c r="C710" s="99" t="e">
        <f>VLOOKUP(Tab_TOUS[[#This Row],[Ville/Nom d''aéroport]],Ville_Pays!A:B,2,FALSE)</f>
        <v>#N/A</v>
      </c>
      <c r="D710" s="98"/>
      <c r="E710" s="100"/>
      <c r="F710" s="42"/>
      <c r="G710" s="101"/>
      <c r="H710" s="102"/>
      <c r="I710" s="101"/>
      <c r="J710" s="102"/>
      <c r="K710" s="101"/>
      <c r="L710" s="103"/>
    </row>
    <row r="711" spans="1:12" x14ac:dyDescent="0.25">
      <c r="A711" s="110"/>
      <c r="B711" s="98" t="e">
        <f>VLOOKUP(Tab_TOUS[Pays],Pays_Continent!A:B,2,FALSE)</f>
        <v>#N/A</v>
      </c>
      <c r="C711" s="99" t="e">
        <f>VLOOKUP(Tab_TOUS[[#This Row],[Ville/Nom d''aéroport]],Ville_Pays!A:B,2,FALSE)</f>
        <v>#N/A</v>
      </c>
      <c r="D711" s="98"/>
      <c r="E711" s="100"/>
      <c r="F711" s="42"/>
      <c r="G711" s="101"/>
      <c r="H711" s="102"/>
      <c r="I711" s="101"/>
      <c r="J711" s="102"/>
      <c r="K711" s="101"/>
      <c r="L711" s="103"/>
    </row>
    <row r="712" spans="1:12" x14ac:dyDescent="0.25">
      <c r="A712" s="110"/>
      <c r="B712" s="98" t="e">
        <f>VLOOKUP(Tab_TOUS[Pays],Pays_Continent!A:B,2,FALSE)</f>
        <v>#N/A</v>
      </c>
      <c r="C712" s="99" t="e">
        <f>VLOOKUP(Tab_TOUS[[#This Row],[Ville/Nom d''aéroport]],Ville_Pays!A:B,2,FALSE)</f>
        <v>#N/A</v>
      </c>
      <c r="D712" s="98"/>
      <c r="E712" s="100"/>
      <c r="F712" s="42"/>
      <c r="G712" s="101"/>
      <c r="H712" s="102"/>
      <c r="I712" s="101"/>
      <c r="J712" s="102"/>
      <c r="K712" s="101"/>
      <c r="L712" s="103"/>
    </row>
    <row r="713" spans="1:12" x14ac:dyDescent="0.25">
      <c r="A713" s="110"/>
      <c r="B713" s="98" t="e">
        <f>VLOOKUP(Tab_TOUS[Pays],Pays_Continent!A:B,2,FALSE)</f>
        <v>#N/A</v>
      </c>
      <c r="C713" s="99" t="e">
        <f>VLOOKUP(Tab_TOUS[[#This Row],[Ville/Nom d''aéroport]],Ville_Pays!A:B,2,FALSE)</f>
        <v>#N/A</v>
      </c>
      <c r="D713" s="98"/>
      <c r="E713" s="100"/>
      <c r="F713" s="42"/>
      <c r="G713" s="101"/>
      <c r="H713" s="102"/>
      <c r="I713" s="101"/>
      <c r="J713" s="102"/>
      <c r="K713" s="101"/>
      <c r="L713" s="103"/>
    </row>
    <row r="714" spans="1:12" x14ac:dyDescent="0.25">
      <c r="A714" s="110"/>
      <c r="B714" s="98" t="e">
        <f>VLOOKUP(Tab_TOUS[Pays],Pays_Continent!A:B,2,FALSE)</f>
        <v>#N/A</v>
      </c>
      <c r="C714" s="99" t="e">
        <f>VLOOKUP(Tab_TOUS[[#This Row],[Ville/Nom d''aéroport]],Ville_Pays!A:B,2,FALSE)</f>
        <v>#N/A</v>
      </c>
      <c r="D714" s="98"/>
      <c r="E714" s="100"/>
      <c r="F714" s="42"/>
      <c r="G714" s="101"/>
      <c r="H714" s="102"/>
      <c r="I714" s="101"/>
      <c r="J714" s="102"/>
      <c r="K714" s="101"/>
      <c r="L714" s="103"/>
    </row>
    <row r="715" spans="1:12" x14ac:dyDescent="0.25">
      <c r="A715" s="110"/>
      <c r="B715" s="98" t="e">
        <f>VLOOKUP(Tab_TOUS[Pays],Pays_Continent!A:B,2,FALSE)</f>
        <v>#N/A</v>
      </c>
      <c r="C715" s="99" t="e">
        <f>VLOOKUP(Tab_TOUS[[#This Row],[Ville/Nom d''aéroport]],Ville_Pays!A:B,2,FALSE)</f>
        <v>#N/A</v>
      </c>
      <c r="D715" s="98"/>
      <c r="E715" s="100"/>
      <c r="F715" s="42"/>
      <c r="G715" s="101"/>
      <c r="H715" s="102"/>
      <c r="I715" s="101"/>
      <c r="J715" s="102"/>
      <c r="K715" s="101"/>
      <c r="L715" s="103"/>
    </row>
    <row r="716" spans="1:12" x14ac:dyDescent="0.25">
      <c r="A716" s="110"/>
      <c r="B716" s="98" t="e">
        <f>VLOOKUP(Tab_TOUS[Pays],Pays_Continent!A:B,2,FALSE)</f>
        <v>#N/A</v>
      </c>
      <c r="C716" s="99" t="e">
        <f>VLOOKUP(Tab_TOUS[[#This Row],[Ville/Nom d''aéroport]],Ville_Pays!A:B,2,FALSE)</f>
        <v>#N/A</v>
      </c>
      <c r="D716" s="98"/>
      <c r="E716" s="100"/>
      <c r="F716" s="42"/>
      <c r="G716" s="101"/>
      <c r="H716" s="102"/>
      <c r="I716" s="101"/>
      <c r="J716" s="102"/>
      <c r="K716" s="101"/>
      <c r="L716" s="103"/>
    </row>
    <row r="717" spans="1:12" x14ac:dyDescent="0.25">
      <c r="A717" s="110"/>
      <c r="B717" s="98" t="e">
        <f>VLOOKUP(Tab_TOUS[Pays],Pays_Continent!A:B,2,FALSE)</f>
        <v>#N/A</v>
      </c>
      <c r="C717" s="99" t="e">
        <f>VLOOKUP(Tab_TOUS[[#This Row],[Ville/Nom d''aéroport]],Ville_Pays!A:B,2,FALSE)</f>
        <v>#N/A</v>
      </c>
      <c r="D717" s="98"/>
      <c r="E717" s="100"/>
      <c r="F717" s="42"/>
      <c r="G717" s="101"/>
      <c r="H717" s="102"/>
      <c r="I717" s="101"/>
      <c r="J717" s="102"/>
      <c r="K717" s="101"/>
      <c r="L717" s="103"/>
    </row>
    <row r="718" spans="1:12" x14ac:dyDescent="0.25">
      <c r="A718" s="110"/>
      <c r="B718" s="98" t="e">
        <f>VLOOKUP(Tab_TOUS[Pays],Pays_Continent!A:B,2,FALSE)</f>
        <v>#N/A</v>
      </c>
      <c r="C718" s="99" t="e">
        <f>VLOOKUP(Tab_TOUS[[#This Row],[Ville/Nom d''aéroport]],Ville_Pays!A:B,2,FALSE)</f>
        <v>#N/A</v>
      </c>
      <c r="D718" s="98"/>
      <c r="E718" s="100"/>
      <c r="F718" s="42"/>
      <c r="G718" s="101"/>
      <c r="H718" s="102"/>
      <c r="I718" s="101"/>
      <c r="J718" s="102"/>
      <c r="K718" s="101"/>
      <c r="L718" s="103"/>
    </row>
    <row r="719" spans="1:12" x14ac:dyDescent="0.25">
      <c r="A719" s="110"/>
      <c r="B719" s="98" t="e">
        <f>VLOOKUP(Tab_TOUS[Pays],Pays_Continent!A:B,2,FALSE)</f>
        <v>#N/A</v>
      </c>
      <c r="C719" s="99" t="e">
        <f>VLOOKUP(Tab_TOUS[[#This Row],[Ville/Nom d''aéroport]],Ville_Pays!A:B,2,FALSE)</f>
        <v>#N/A</v>
      </c>
      <c r="D719" s="98"/>
      <c r="E719" s="100"/>
      <c r="F719" s="42"/>
      <c r="G719" s="101"/>
      <c r="H719" s="102"/>
      <c r="I719" s="101"/>
      <c r="J719" s="102"/>
      <c r="K719" s="101"/>
      <c r="L719" s="103"/>
    </row>
    <row r="720" spans="1:12" x14ac:dyDescent="0.25">
      <c r="A720" s="110"/>
      <c r="B720" s="98" t="e">
        <f>VLOOKUP(Tab_TOUS[Pays],Pays_Continent!A:B,2,FALSE)</f>
        <v>#N/A</v>
      </c>
      <c r="C720" s="99" t="e">
        <f>VLOOKUP(Tab_TOUS[[#This Row],[Ville/Nom d''aéroport]],Ville_Pays!A:B,2,FALSE)</f>
        <v>#N/A</v>
      </c>
      <c r="D720" s="98"/>
      <c r="E720" s="100"/>
      <c r="F720" s="42"/>
      <c r="G720" s="101"/>
      <c r="H720" s="102"/>
      <c r="I720" s="101"/>
      <c r="J720" s="102"/>
      <c r="K720" s="101"/>
      <c r="L720" s="103"/>
    </row>
    <row r="721" spans="1:12" x14ac:dyDescent="0.25">
      <c r="A721" s="110"/>
      <c r="B721" s="98" t="e">
        <f>VLOOKUP(Tab_TOUS[Pays],Pays_Continent!A:B,2,FALSE)</f>
        <v>#N/A</v>
      </c>
      <c r="C721" s="99" t="e">
        <f>VLOOKUP(Tab_TOUS[[#This Row],[Ville/Nom d''aéroport]],Ville_Pays!A:B,2,FALSE)</f>
        <v>#N/A</v>
      </c>
      <c r="D721" s="98"/>
      <c r="E721" s="100"/>
      <c r="F721" s="42"/>
      <c r="G721" s="101"/>
      <c r="H721" s="102"/>
      <c r="I721" s="101"/>
      <c r="J721" s="102"/>
      <c r="K721" s="101"/>
      <c r="L721" s="103"/>
    </row>
    <row r="722" spans="1:12" x14ac:dyDescent="0.25">
      <c r="A722" s="110"/>
      <c r="B722" s="98" t="e">
        <f>VLOOKUP(Tab_TOUS[Pays],Pays_Continent!A:B,2,FALSE)</f>
        <v>#N/A</v>
      </c>
      <c r="C722" s="99" t="e">
        <f>VLOOKUP(Tab_TOUS[[#This Row],[Ville/Nom d''aéroport]],Ville_Pays!A:B,2,FALSE)</f>
        <v>#N/A</v>
      </c>
      <c r="D722" s="98"/>
      <c r="E722" s="100"/>
      <c r="F722" s="42"/>
      <c r="G722" s="101"/>
      <c r="H722" s="102"/>
      <c r="I722" s="101"/>
      <c r="J722" s="102"/>
      <c r="K722" s="101"/>
      <c r="L722" s="103"/>
    </row>
    <row r="723" spans="1:12" x14ac:dyDescent="0.25">
      <c r="A723" s="110"/>
      <c r="B723" s="98" t="e">
        <f>VLOOKUP(Tab_TOUS[Pays],Pays_Continent!A:B,2,FALSE)</f>
        <v>#N/A</v>
      </c>
      <c r="C723" s="99" t="e">
        <f>VLOOKUP(Tab_TOUS[[#This Row],[Ville/Nom d''aéroport]],Ville_Pays!A:B,2,FALSE)</f>
        <v>#N/A</v>
      </c>
      <c r="D723" s="98"/>
      <c r="E723" s="100"/>
      <c r="F723" s="42"/>
      <c r="G723" s="101"/>
      <c r="H723" s="102"/>
      <c r="I723" s="101"/>
      <c r="J723" s="102"/>
      <c r="K723" s="101"/>
      <c r="L723" s="103"/>
    </row>
    <row r="724" spans="1:12" x14ac:dyDescent="0.25">
      <c r="A724" s="110"/>
      <c r="B724" s="98" t="e">
        <f>VLOOKUP(Tab_TOUS[Pays],Pays_Continent!A:B,2,FALSE)</f>
        <v>#N/A</v>
      </c>
      <c r="C724" s="99" t="e">
        <f>VLOOKUP(Tab_TOUS[[#This Row],[Ville/Nom d''aéroport]],Ville_Pays!A:B,2,FALSE)</f>
        <v>#N/A</v>
      </c>
      <c r="D724" s="98"/>
      <c r="E724" s="100"/>
      <c r="F724" s="42"/>
      <c r="G724" s="101"/>
      <c r="H724" s="102"/>
      <c r="I724" s="101"/>
      <c r="J724" s="102"/>
      <c r="K724" s="101"/>
      <c r="L724" s="103"/>
    </row>
    <row r="725" spans="1:12" x14ac:dyDescent="0.25">
      <c r="A725" s="110"/>
      <c r="B725" s="98" t="e">
        <f>VLOOKUP(Tab_TOUS[Pays],Pays_Continent!A:B,2,FALSE)</f>
        <v>#N/A</v>
      </c>
      <c r="C725" s="99" t="e">
        <f>VLOOKUP(Tab_TOUS[[#This Row],[Ville/Nom d''aéroport]],Ville_Pays!A:B,2,FALSE)</f>
        <v>#N/A</v>
      </c>
      <c r="D725" s="98"/>
      <c r="E725" s="100"/>
      <c r="F725" s="42"/>
      <c r="G725" s="101"/>
      <c r="H725" s="102"/>
      <c r="I725" s="101"/>
      <c r="J725" s="102"/>
      <c r="K725" s="101"/>
      <c r="L725" s="103"/>
    </row>
    <row r="726" spans="1:12" x14ac:dyDescent="0.25">
      <c r="A726" s="110"/>
      <c r="B726" s="98" t="e">
        <f>VLOOKUP(Tab_TOUS[Pays],Pays_Continent!A:B,2,FALSE)</f>
        <v>#N/A</v>
      </c>
      <c r="C726" s="99" t="e">
        <f>VLOOKUP(Tab_TOUS[[#This Row],[Ville/Nom d''aéroport]],Ville_Pays!A:B,2,FALSE)</f>
        <v>#N/A</v>
      </c>
      <c r="D726" s="98"/>
      <c r="E726" s="100"/>
      <c r="F726" s="42"/>
      <c r="G726" s="101"/>
      <c r="H726" s="102"/>
      <c r="I726" s="101"/>
      <c r="J726" s="102"/>
      <c r="K726" s="101"/>
      <c r="L726" s="103"/>
    </row>
    <row r="727" spans="1:12" x14ac:dyDescent="0.25">
      <c r="A727" s="110"/>
      <c r="B727" s="98" t="e">
        <f>VLOOKUP(Tab_TOUS[Pays],Pays_Continent!A:B,2,FALSE)</f>
        <v>#N/A</v>
      </c>
      <c r="C727" s="99" t="e">
        <f>VLOOKUP(Tab_TOUS[[#This Row],[Ville/Nom d''aéroport]],Ville_Pays!A:B,2,FALSE)</f>
        <v>#N/A</v>
      </c>
      <c r="D727" s="98"/>
      <c r="E727" s="100"/>
      <c r="F727" s="42"/>
      <c r="G727" s="101"/>
      <c r="H727" s="102"/>
      <c r="I727" s="101"/>
      <c r="J727" s="102"/>
      <c r="K727" s="101"/>
      <c r="L727" s="103"/>
    </row>
    <row r="728" spans="1:12" x14ac:dyDescent="0.25">
      <c r="A728" s="110"/>
      <c r="B728" s="98" t="e">
        <f>VLOOKUP(Tab_TOUS[Pays],Pays_Continent!A:B,2,FALSE)</f>
        <v>#N/A</v>
      </c>
      <c r="C728" s="99" t="e">
        <f>VLOOKUP(Tab_TOUS[[#This Row],[Ville/Nom d''aéroport]],Ville_Pays!A:B,2,FALSE)</f>
        <v>#N/A</v>
      </c>
      <c r="D728" s="98"/>
      <c r="E728" s="100"/>
      <c r="F728" s="42"/>
      <c r="G728" s="101"/>
      <c r="H728" s="102"/>
      <c r="I728" s="101"/>
      <c r="J728" s="102"/>
      <c r="K728" s="101"/>
      <c r="L728" s="103"/>
    </row>
    <row r="729" spans="1:12" x14ac:dyDescent="0.25">
      <c r="A729" s="110"/>
      <c r="B729" s="98" t="e">
        <f>VLOOKUP(Tab_TOUS[Pays],Pays_Continent!A:B,2,FALSE)</f>
        <v>#N/A</v>
      </c>
      <c r="C729" s="99" t="e">
        <f>VLOOKUP(Tab_TOUS[[#This Row],[Ville/Nom d''aéroport]],Ville_Pays!A:B,2,FALSE)</f>
        <v>#N/A</v>
      </c>
      <c r="D729" s="98"/>
      <c r="E729" s="100"/>
      <c r="F729" s="42"/>
      <c r="G729" s="101"/>
      <c r="H729" s="102"/>
      <c r="I729" s="101"/>
      <c r="J729" s="102"/>
      <c r="K729" s="101"/>
      <c r="L729" s="103"/>
    </row>
    <row r="730" spans="1:12" x14ac:dyDescent="0.25">
      <c r="A730" s="110"/>
      <c r="B730" s="98" t="e">
        <f>VLOOKUP(Tab_TOUS[Pays],Pays_Continent!A:B,2,FALSE)</f>
        <v>#N/A</v>
      </c>
      <c r="C730" s="99" t="e">
        <f>VLOOKUP(Tab_TOUS[[#This Row],[Ville/Nom d''aéroport]],Ville_Pays!A:B,2,FALSE)</f>
        <v>#N/A</v>
      </c>
      <c r="D730" s="98"/>
      <c r="E730" s="100"/>
      <c r="F730" s="42"/>
      <c r="G730" s="101"/>
      <c r="H730" s="102"/>
      <c r="I730" s="101"/>
      <c r="J730" s="102"/>
      <c r="K730" s="101"/>
      <c r="L730" s="103"/>
    </row>
    <row r="731" spans="1:12" x14ac:dyDescent="0.25">
      <c r="A731" s="110"/>
      <c r="B731" s="98" t="e">
        <f>VLOOKUP(Tab_TOUS[Pays],Pays_Continent!A:B,2,FALSE)</f>
        <v>#N/A</v>
      </c>
      <c r="C731" s="99" t="e">
        <f>VLOOKUP(Tab_TOUS[[#This Row],[Ville/Nom d''aéroport]],Ville_Pays!A:B,2,FALSE)</f>
        <v>#N/A</v>
      </c>
      <c r="D731" s="98"/>
      <c r="E731" s="100"/>
      <c r="F731" s="42"/>
      <c r="G731" s="101"/>
      <c r="H731" s="102"/>
      <c r="I731" s="101"/>
      <c r="J731" s="102"/>
      <c r="K731" s="101"/>
      <c r="L731" s="103"/>
    </row>
    <row r="732" spans="1:12" x14ac:dyDescent="0.25">
      <c r="A732" s="110"/>
      <c r="B732" s="98" t="e">
        <f>VLOOKUP(Tab_TOUS[Pays],Pays_Continent!A:B,2,FALSE)</f>
        <v>#N/A</v>
      </c>
      <c r="C732" s="99" t="e">
        <f>VLOOKUP(Tab_TOUS[[#This Row],[Ville/Nom d''aéroport]],Ville_Pays!A:B,2,FALSE)</f>
        <v>#N/A</v>
      </c>
      <c r="D732" s="98"/>
      <c r="E732" s="100"/>
      <c r="F732" s="42"/>
      <c r="G732" s="101"/>
      <c r="H732" s="102"/>
      <c r="I732" s="101"/>
      <c r="J732" s="102"/>
      <c r="K732" s="101"/>
      <c r="L732" s="103"/>
    </row>
    <row r="733" spans="1:12" x14ac:dyDescent="0.25">
      <c r="A733" s="110"/>
      <c r="B733" s="98" t="e">
        <f>VLOOKUP(Tab_TOUS[Pays],Pays_Continent!A:B,2,FALSE)</f>
        <v>#N/A</v>
      </c>
      <c r="C733" s="99" t="e">
        <f>VLOOKUP(Tab_TOUS[[#This Row],[Ville/Nom d''aéroport]],Ville_Pays!A:B,2,FALSE)</f>
        <v>#N/A</v>
      </c>
      <c r="D733" s="98"/>
      <c r="E733" s="100"/>
      <c r="F733" s="42"/>
      <c r="G733" s="101"/>
      <c r="H733" s="102"/>
      <c r="I733" s="101"/>
      <c r="J733" s="102"/>
      <c r="K733" s="101"/>
      <c r="L733" s="103"/>
    </row>
    <row r="734" spans="1:12" x14ac:dyDescent="0.25">
      <c r="A734" s="110"/>
      <c r="B734" s="98" t="e">
        <f>VLOOKUP(Tab_TOUS[Pays],Pays_Continent!A:B,2,FALSE)</f>
        <v>#N/A</v>
      </c>
      <c r="C734" s="99" t="e">
        <f>VLOOKUP(Tab_TOUS[[#This Row],[Ville/Nom d''aéroport]],Ville_Pays!A:B,2,FALSE)</f>
        <v>#N/A</v>
      </c>
      <c r="D734" s="98"/>
      <c r="E734" s="100"/>
      <c r="F734" s="42"/>
      <c r="G734" s="101"/>
      <c r="H734" s="102"/>
      <c r="I734" s="101"/>
      <c r="J734" s="102"/>
      <c r="K734" s="101"/>
      <c r="L734" s="103"/>
    </row>
    <row r="735" spans="1:12" x14ac:dyDescent="0.25">
      <c r="A735" s="110"/>
      <c r="B735" s="98" t="e">
        <f>VLOOKUP(Tab_TOUS[Pays],Pays_Continent!A:B,2,FALSE)</f>
        <v>#N/A</v>
      </c>
      <c r="C735" s="99" t="e">
        <f>VLOOKUP(Tab_TOUS[[#This Row],[Ville/Nom d''aéroport]],Ville_Pays!A:B,2,FALSE)</f>
        <v>#N/A</v>
      </c>
      <c r="D735" s="98"/>
      <c r="E735" s="100"/>
      <c r="F735" s="42"/>
      <c r="G735" s="101"/>
      <c r="H735" s="102"/>
      <c r="I735" s="101"/>
      <c r="J735" s="102"/>
      <c r="K735" s="101"/>
      <c r="L735" s="103"/>
    </row>
    <row r="736" spans="1:12" x14ac:dyDescent="0.25">
      <c r="A736" s="110"/>
      <c r="B736" s="98" t="e">
        <f>VLOOKUP(Tab_TOUS[Pays],Pays_Continent!A:B,2,FALSE)</f>
        <v>#N/A</v>
      </c>
      <c r="C736" s="99" t="e">
        <f>VLOOKUP(Tab_TOUS[[#This Row],[Ville/Nom d''aéroport]],Ville_Pays!A:B,2,FALSE)</f>
        <v>#N/A</v>
      </c>
      <c r="D736" s="98"/>
      <c r="E736" s="100"/>
      <c r="F736" s="42"/>
      <c r="G736" s="101"/>
      <c r="H736" s="102"/>
      <c r="I736" s="101"/>
      <c r="J736" s="102"/>
      <c r="K736" s="101"/>
      <c r="L736" s="103"/>
    </row>
    <row r="737" spans="1:12" x14ac:dyDescent="0.25">
      <c r="A737" s="110"/>
      <c r="B737" s="98" t="e">
        <f>VLOOKUP(Tab_TOUS[Pays],Pays_Continent!A:B,2,FALSE)</f>
        <v>#N/A</v>
      </c>
      <c r="C737" s="99" t="e">
        <f>VLOOKUP(Tab_TOUS[[#This Row],[Ville/Nom d''aéroport]],Ville_Pays!A:B,2,FALSE)</f>
        <v>#N/A</v>
      </c>
      <c r="D737" s="98"/>
      <c r="E737" s="100"/>
      <c r="F737" s="42"/>
      <c r="G737" s="101"/>
      <c r="H737" s="102"/>
      <c r="I737" s="101"/>
      <c r="J737" s="102"/>
      <c r="K737" s="101"/>
      <c r="L737" s="103"/>
    </row>
    <row r="738" spans="1:12" x14ac:dyDescent="0.25">
      <c r="A738" s="110"/>
      <c r="B738" s="98" t="e">
        <f>VLOOKUP(Tab_TOUS[Pays],Pays_Continent!A:B,2,FALSE)</f>
        <v>#N/A</v>
      </c>
      <c r="C738" s="99" t="e">
        <f>VLOOKUP(Tab_TOUS[[#This Row],[Ville/Nom d''aéroport]],Ville_Pays!A:B,2,FALSE)</f>
        <v>#N/A</v>
      </c>
      <c r="D738" s="98"/>
      <c r="E738" s="100"/>
      <c r="F738" s="42"/>
      <c r="G738" s="101"/>
      <c r="H738" s="102"/>
      <c r="I738" s="101"/>
      <c r="J738" s="102"/>
      <c r="K738" s="101"/>
      <c r="L738" s="103"/>
    </row>
    <row r="739" spans="1:12" x14ac:dyDescent="0.25">
      <c r="A739" s="110"/>
      <c r="B739" s="98" t="e">
        <f>VLOOKUP(Tab_TOUS[Pays],Pays_Continent!A:B,2,FALSE)</f>
        <v>#N/A</v>
      </c>
      <c r="C739" s="99" t="e">
        <f>VLOOKUP(Tab_TOUS[[#This Row],[Ville/Nom d''aéroport]],Ville_Pays!A:B,2,FALSE)</f>
        <v>#N/A</v>
      </c>
      <c r="D739" s="98"/>
      <c r="E739" s="100"/>
      <c r="F739" s="42"/>
      <c r="G739" s="101"/>
      <c r="H739" s="102"/>
      <c r="I739" s="101"/>
      <c r="J739" s="102"/>
      <c r="K739" s="101"/>
      <c r="L739" s="103"/>
    </row>
    <row r="740" spans="1:12" x14ac:dyDescent="0.25">
      <c r="A740" s="110"/>
      <c r="B740" s="98" t="e">
        <f>VLOOKUP(Tab_TOUS[Pays],Pays_Continent!A:B,2,FALSE)</f>
        <v>#N/A</v>
      </c>
      <c r="C740" s="99" t="e">
        <f>VLOOKUP(Tab_TOUS[[#This Row],[Ville/Nom d''aéroport]],Ville_Pays!A:B,2,FALSE)</f>
        <v>#N/A</v>
      </c>
      <c r="D740" s="98"/>
      <c r="E740" s="100"/>
      <c r="F740" s="42"/>
      <c r="G740" s="101"/>
      <c r="H740" s="102"/>
      <c r="I740" s="101"/>
      <c r="J740" s="102"/>
      <c r="K740" s="101"/>
      <c r="L740" s="103"/>
    </row>
    <row r="741" spans="1:12" x14ac:dyDescent="0.25">
      <c r="A741" s="110"/>
      <c r="B741" s="98" t="e">
        <f>VLOOKUP(Tab_TOUS[Pays],Pays_Continent!A:B,2,FALSE)</f>
        <v>#N/A</v>
      </c>
      <c r="C741" s="99" t="e">
        <f>VLOOKUP(Tab_TOUS[[#This Row],[Ville/Nom d''aéroport]],Ville_Pays!A:B,2,FALSE)</f>
        <v>#N/A</v>
      </c>
      <c r="D741" s="98"/>
      <c r="E741" s="100"/>
      <c r="F741" s="42"/>
      <c r="G741" s="101"/>
      <c r="H741" s="102"/>
      <c r="I741" s="101"/>
      <c r="J741" s="102"/>
      <c r="K741" s="101"/>
      <c r="L741" s="103"/>
    </row>
    <row r="742" spans="1:12" x14ac:dyDescent="0.25">
      <c r="A742" s="110"/>
      <c r="B742" s="98" t="e">
        <f>VLOOKUP(Tab_TOUS[Pays],Pays_Continent!A:B,2,FALSE)</f>
        <v>#N/A</v>
      </c>
      <c r="C742" s="99" t="e">
        <f>VLOOKUP(Tab_TOUS[[#This Row],[Ville/Nom d''aéroport]],Ville_Pays!A:B,2,FALSE)</f>
        <v>#N/A</v>
      </c>
      <c r="D742" s="98"/>
      <c r="E742" s="100"/>
      <c r="F742" s="42"/>
      <c r="G742" s="101"/>
      <c r="H742" s="102"/>
      <c r="I742" s="101"/>
      <c r="J742" s="102"/>
      <c r="K742" s="101"/>
      <c r="L742" s="103"/>
    </row>
    <row r="743" spans="1:12" x14ac:dyDescent="0.25">
      <c r="A743" s="110"/>
      <c r="B743" s="98" t="e">
        <f>VLOOKUP(Tab_TOUS[Pays],Pays_Continent!A:B,2,FALSE)</f>
        <v>#N/A</v>
      </c>
      <c r="C743" s="99" t="e">
        <f>VLOOKUP(Tab_TOUS[[#This Row],[Ville/Nom d''aéroport]],Ville_Pays!A:B,2,FALSE)</f>
        <v>#N/A</v>
      </c>
      <c r="D743" s="98"/>
      <c r="E743" s="100"/>
      <c r="F743" s="42"/>
      <c r="G743" s="101"/>
      <c r="H743" s="102"/>
      <c r="I743" s="101"/>
      <c r="J743" s="102"/>
      <c r="K743" s="101"/>
      <c r="L743" s="103"/>
    </row>
    <row r="744" spans="1:12" x14ac:dyDescent="0.25">
      <c r="A744" s="110"/>
      <c r="B744" s="98" t="e">
        <f>VLOOKUP(Tab_TOUS[Pays],Pays_Continent!A:B,2,FALSE)</f>
        <v>#N/A</v>
      </c>
      <c r="C744" s="99" t="e">
        <f>VLOOKUP(Tab_TOUS[[#This Row],[Ville/Nom d''aéroport]],Ville_Pays!A:B,2,FALSE)</f>
        <v>#N/A</v>
      </c>
      <c r="D744" s="98"/>
      <c r="E744" s="100"/>
      <c r="F744" s="42"/>
      <c r="G744" s="101"/>
      <c r="H744" s="102"/>
      <c r="I744" s="101"/>
      <c r="J744" s="102"/>
      <c r="K744" s="101"/>
      <c r="L744" s="103"/>
    </row>
    <row r="745" spans="1:12" x14ac:dyDescent="0.25">
      <c r="A745" s="110"/>
      <c r="B745" s="98" t="e">
        <f>VLOOKUP(Tab_TOUS[Pays],Pays_Continent!A:B,2,FALSE)</f>
        <v>#N/A</v>
      </c>
      <c r="C745" s="99" t="e">
        <f>VLOOKUP(Tab_TOUS[[#This Row],[Ville/Nom d''aéroport]],Ville_Pays!A:B,2,FALSE)</f>
        <v>#N/A</v>
      </c>
      <c r="D745" s="98"/>
      <c r="E745" s="100"/>
      <c r="F745" s="42"/>
      <c r="G745" s="101"/>
      <c r="H745" s="102"/>
      <c r="I745" s="101"/>
      <c r="J745" s="102"/>
      <c r="K745" s="101"/>
      <c r="L745" s="103"/>
    </row>
    <row r="746" spans="1:12" x14ac:dyDescent="0.25">
      <c r="A746" s="110"/>
      <c r="B746" s="98" t="e">
        <f>VLOOKUP(Tab_TOUS[Pays],Pays_Continent!A:B,2,FALSE)</f>
        <v>#N/A</v>
      </c>
      <c r="C746" s="99" t="e">
        <f>VLOOKUP(Tab_TOUS[[#This Row],[Ville/Nom d''aéroport]],Ville_Pays!A:B,2,FALSE)</f>
        <v>#N/A</v>
      </c>
      <c r="D746" s="98"/>
      <c r="E746" s="100"/>
      <c r="F746" s="42"/>
      <c r="G746" s="101"/>
      <c r="H746" s="102"/>
      <c r="I746" s="101"/>
      <c r="J746" s="102"/>
      <c r="K746" s="101"/>
      <c r="L746" s="103"/>
    </row>
    <row r="747" spans="1:12" x14ac:dyDescent="0.25">
      <c r="A747" s="110"/>
      <c r="B747" s="98" t="e">
        <f>VLOOKUP(Tab_TOUS[Pays],Pays_Continent!A:B,2,FALSE)</f>
        <v>#N/A</v>
      </c>
      <c r="C747" s="99" t="e">
        <f>VLOOKUP(Tab_TOUS[[#This Row],[Ville/Nom d''aéroport]],Ville_Pays!A:B,2,FALSE)</f>
        <v>#N/A</v>
      </c>
      <c r="D747" s="98"/>
      <c r="E747" s="100"/>
      <c r="F747" s="42"/>
      <c r="G747" s="101"/>
      <c r="H747" s="102"/>
      <c r="I747" s="101"/>
      <c r="J747" s="102"/>
      <c r="K747" s="101"/>
      <c r="L747" s="103"/>
    </row>
    <row r="748" spans="1:12" x14ac:dyDescent="0.25">
      <c r="A748" s="110"/>
      <c r="B748" s="98" t="e">
        <f>VLOOKUP(Tab_TOUS[Pays],Pays_Continent!A:B,2,FALSE)</f>
        <v>#N/A</v>
      </c>
      <c r="C748" s="99" t="e">
        <f>VLOOKUP(Tab_TOUS[[#This Row],[Ville/Nom d''aéroport]],Ville_Pays!A:B,2,FALSE)</f>
        <v>#N/A</v>
      </c>
      <c r="D748" s="98"/>
      <c r="E748" s="100"/>
      <c r="F748" s="42"/>
      <c r="G748" s="101"/>
      <c r="H748" s="102"/>
      <c r="I748" s="101"/>
      <c r="J748" s="102"/>
      <c r="K748" s="101"/>
      <c r="L748" s="103"/>
    </row>
    <row r="749" spans="1:12" x14ac:dyDescent="0.25">
      <c r="A749" s="110"/>
      <c r="B749" s="98" t="e">
        <f>VLOOKUP(Tab_TOUS[Pays],Pays_Continent!A:B,2,FALSE)</f>
        <v>#N/A</v>
      </c>
      <c r="C749" s="99" t="e">
        <f>VLOOKUP(Tab_TOUS[[#This Row],[Ville/Nom d''aéroport]],Ville_Pays!A:B,2,FALSE)</f>
        <v>#N/A</v>
      </c>
      <c r="D749" s="98"/>
      <c r="E749" s="100"/>
      <c r="F749" s="42"/>
      <c r="G749" s="101"/>
      <c r="H749" s="102"/>
      <c r="I749" s="101"/>
      <c r="J749" s="102"/>
      <c r="K749" s="101"/>
      <c r="L749" s="103"/>
    </row>
    <row r="750" spans="1:12" x14ac:dyDescent="0.25">
      <c r="A750" s="110"/>
      <c r="B750" s="98" t="e">
        <f>VLOOKUP(Tab_TOUS[Pays],Pays_Continent!A:B,2,FALSE)</f>
        <v>#N/A</v>
      </c>
      <c r="C750" s="99" t="e">
        <f>VLOOKUP(Tab_TOUS[[#This Row],[Ville/Nom d''aéroport]],Ville_Pays!A:B,2,FALSE)</f>
        <v>#N/A</v>
      </c>
      <c r="D750" s="98"/>
      <c r="E750" s="100"/>
      <c r="F750" s="42"/>
      <c r="G750" s="101"/>
      <c r="H750" s="102"/>
      <c r="I750" s="101"/>
      <c r="J750" s="102"/>
      <c r="K750" s="101"/>
      <c r="L750" s="103"/>
    </row>
    <row r="751" spans="1:12" x14ac:dyDescent="0.25">
      <c r="A751" s="110"/>
      <c r="B751" s="98" t="e">
        <f>VLOOKUP(Tab_TOUS[Pays],Pays_Continent!A:B,2,FALSE)</f>
        <v>#N/A</v>
      </c>
      <c r="C751" s="99" t="e">
        <f>VLOOKUP(Tab_TOUS[[#This Row],[Ville/Nom d''aéroport]],Ville_Pays!A:B,2,FALSE)</f>
        <v>#N/A</v>
      </c>
      <c r="D751" s="98"/>
      <c r="E751" s="100"/>
      <c r="F751" s="42"/>
      <c r="G751" s="101"/>
      <c r="H751" s="102"/>
      <c r="I751" s="101"/>
      <c r="J751" s="102"/>
      <c r="K751" s="101"/>
      <c r="L751" s="103"/>
    </row>
    <row r="752" spans="1:12" x14ac:dyDescent="0.25">
      <c r="A752" s="110"/>
      <c r="B752" s="98" t="e">
        <f>VLOOKUP(Tab_TOUS[Pays],Pays_Continent!A:B,2,FALSE)</f>
        <v>#N/A</v>
      </c>
      <c r="C752" s="99" t="e">
        <f>VLOOKUP(Tab_TOUS[[#This Row],[Ville/Nom d''aéroport]],Ville_Pays!A:B,2,FALSE)</f>
        <v>#N/A</v>
      </c>
      <c r="D752" s="98"/>
      <c r="E752" s="100"/>
      <c r="F752" s="42"/>
      <c r="G752" s="101"/>
      <c r="H752" s="102"/>
      <c r="I752" s="101"/>
      <c r="J752" s="102"/>
      <c r="K752" s="101"/>
      <c r="L752" s="103"/>
    </row>
    <row r="753" spans="1:12" x14ac:dyDescent="0.25">
      <c r="A753" s="110"/>
      <c r="B753" s="98" t="e">
        <f>VLOOKUP(Tab_TOUS[Pays],Pays_Continent!A:B,2,FALSE)</f>
        <v>#N/A</v>
      </c>
      <c r="C753" s="99" t="e">
        <f>VLOOKUP(Tab_TOUS[[#This Row],[Ville/Nom d''aéroport]],Ville_Pays!A:B,2,FALSE)</f>
        <v>#N/A</v>
      </c>
      <c r="D753" s="98"/>
      <c r="E753" s="100"/>
      <c r="F753" s="42"/>
      <c r="G753" s="101"/>
      <c r="H753" s="102"/>
      <c r="I753" s="101"/>
      <c r="J753" s="102"/>
      <c r="K753" s="101"/>
      <c r="L753" s="103"/>
    </row>
    <row r="754" spans="1:12" x14ac:dyDescent="0.25">
      <c r="A754" s="110"/>
      <c r="B754" s="98" t="e">
        <f>VLOOKUP(Tab_TOUS[Pays],Pays_Continent!A:B,2,FALSE)</f>
        <v>#N/A</v>
      </c>
      <c r="C754" s="99" t="e">
        <f>VLOOKUP(Tab_TOUS[[#This Row],[Ville/Nom d''aéroport]],Ville_Pays!A:B,2,FALSE)</f>
        <v>#N/A</v>
      </c>
      <c r="D754" s="98"/>
      <c r="E754" s="100"/>
      <c r="F754" s="42"/>
      <c r="G754" s="101"/>
      <c r="H754" s="102"/>
      <c r="I754" s="101"/>
      <c r="J754" s="102"/>
      <c r="K754" s="101"/>
      <c r="L754" s="103"/>
    </row>
    <row r="755" spans="1:12" x14ac:dyDescent="0.25">
      <c r="A755" s="110"/>
      <c r="B755" s="98" t="e">
        <f>VLOOKUP(Tab_TOUS[Pays],Pays_Continent!A:B,2,FALSE)</f>
        <v>#N/A</v>
      </c>
      <c r="C755" s="99" t="e">
        <f>VLOOKUP(Tab_TOUS[[#This Row],[Ville/Nom d''aéroport]],Ville_Pays!A:B,2,FALSE)</f>
        <v>#N/A</v>
      </c>
      <c r="D755" s="98"/>
      <c r="E755" s="100"/>
      <c r="F755" s="42"/>
      <c r="G755" s="101"/>
      <c r="H755" s="102"/>
      <c r="I755" s="101"/>
      <c r="J755" s="102"/>
      <c r="K755" s="101"/>
      <c r="L755" s="103"/>
    </row>
    <row r="756" spans="1:12" x14ac:dyDescent="0.25">
      <c r="A756" s="110"/>
      <c r="B756" s="98" t="e">
        <f>VLOOKUP(Tab_TOUS[Pays],Pays_Continent!A:B,2,FALSE)</f>
        <v>#N/A</v>
      </c>
      <c r="C756" s="99" t="e">
        <f>VLOOKUP(Tab_TOUS[[#This Row],[Ville/Nom d''aéroport]],Ville_Pays!A:B,2,FALSE)</f>
        <v>#N/A</v>
      </c>
      <c r="D756" s="98"/>
      <c r="E756" s="100"/>
      <c r="F756" s="42"/>
      <c r="G756" s="101"/>
      <c r="H756" s="102"/>
      <c r="I756" s="101"/>
      <c r="J756" s="102"/>
      <c r="K756" s="101"/>
      <c r="L756" s="103"/>
    </row>
    <row r="757" spans="1:12" x14ac:dyDescent="0.25">
      <c r="A757" s="110"/>
      <c r="B757" s="98" t="e">
        <f>VLOOKUP(Tab_TOUS[Pays],Pays_Continent!A:B,2,FALSE)</f>
        <v>#N/A</v>
      </c>
      <c r="C757" s="99" t="e">
        <f>VLOOKUP(Tab_TOUS[[#This Row],[Ville/Nom d''aéroport]],Ville_Pays!A:B,2,FALSE)</f>
        <v>#N/A</v>
      </c>
      <c r="D757" s="98"/>
      <c r="E757" s="100"/>
      <c r="F757" s="42"/>
      <c r="G757" s="101"/>
      <c r="H757" s="102"/>
      <c r="I757" s="101"/>
      <c r="J757" s="102"/>
      <c r="K757" s="101"/>
      <c r="L757" s="103"/>
    </row>
    <row r="758" spans="1:12" x14ac:dyDescent="0.25">
      <c r="A758" s="110"/>
      <c r="B758" s="98" t="e">
        <f>VLOOKUP(Tab_TOUS[Pays],Pays_Continent!A:B,2,FALSE)</f>
        <v>#N/A</v>
      </c>
      <c r="C758" s="99" t="e">
        <f>VLOOKUP(Tab_TOUS[[#This Row],[Ville/Nom d''aéroport]],Ville_Pays!A:B,2,FALSE)</f>
        <v>#N/A</v>
      </c>
      <c r="D758" s="98"/>
      <c r="E758" s="100"/>
      <c r="F758" s="42"/>
      <c r="G758" s="101"/>
      <c r="H758" s="102"/>
      <c r="I758" s="101"/>
      <c r="J758" s="102"/>
      <c r="K758" s="101"/>
      <c r="L758" s="103"/>
    </row>
    <row r="759" spans="1:12" x14ac:dyDescent="0.25">
      <c r="A759" s="110"/>
      <c r="B759" s="98" t="e">
        <f>VLOOKUP(Tab_TOUS[Pays],Pays_Continent!A:B,2,FALSE)</f>
        <v>#N/A</v>
      </c>
      <c r="C759" s="99" t="e">
        <f>VLOOKUP(Tab_TOUS[[#This Row],[Ville/Nom d''aéroport]],Ville_Pays!A:B,2,FALSE)</f>
        <v>#N/A</v>
      </c>
      <c r="D759" s="98"/>
      <c r="E759" s="100"/>
      <c r="F759" s="42"/>
      <c r="G759" s="101"/>
      <c r="H759" s="102"/>
      <c r="I759" s="101"/>
      <c r="J759" s="102"/>
      <c r="K759" s="101"/>
      <c r="L759" s="103"/>
    </row>
    <row r="760" spans="1:12" x14ac:dyDescent="0.25">
      <c r="A760" s="110"/>
      <c r="B760" s="98" t="e">
        <f>VLOOKUP(Tab_TOUS[Pays],Pays_Continent!A:B,2,FALSE)</f>
        <v>#N/A</v>
      </c>
      <c r="C760" s="99" t="e">
        <f>VLOOKUP(Tab_TOUS[[#This Row],[Ville/Nom d''aéroport]],Ville_Pays!A:B,2,FALSE)</f>
        <v>#N/A</v>
      </c>
      <c r="D760" s="98"/>
      <c r="E760" s="100"/>
      <c r="F760" s="42"/>
      <c r="G760" s="101"/>
      <c r="H760" s="102"/>
      <c r="I760" s="101"/>
      <c r="J760" s="102"/>
      <c r="K760" s="101"/>
      <c r="L760" s="103"/>
    </row>
    <row r="761" spans="1:12" x14ac:dyDescent="0.25">
      <c r="A761" s="110"/>
      <c r="B761" s="98" t="e">
        <f>VLOOKUP(Tab_TOUS[Pays],Pays_Continent!A:B,2,FALSE)</f>
        <v>#N/A</v>
      </c>
      <c r="C761" s="99" t="e">
        <f>VLOOKUP(Tab_TOUS[[#This Row],[Ville/Nom d''aéroport]],Ville_Pays!A:B,2,FALSE)</f>
        <v>#N/A</v>
      </c>
      <c r="D761" s="98"/>
      <c r="E761" s="100"/>
      <c r="F761" s="42"/>
      <c r="G761" s="101"/>
      <c r="H761" s="102"/>
      <c r="I761" s="101"/>
      <c r="J761" s="102"/>
      <c r="K761" s="101"/>
      <c r="L761" s="103"/>
    </row>
    <row r="762" spans="1:12" x14ac:dyDescent="0.25">
      <c r="A762" s="110"/>
      <c r="B762" s="98" t="e">
        <f>VLOOKUP(Tab_TOUS[Pays],Pays_Continent!A:B,2,FALSE)</f>
        <v>#N/A</v>
      </c>
      <c r="C762" s="99" t="e">
        <f>VLOOKUP(Tab_TOUS[[#This Row],[Ville/Nom d''aéroport]],Ville_Pays!A:B,2,FALSE)</f>
        <v>#N/A</v>
      </c>
      <c r="D762" s="98"/>
      <c r="E762" s="100"/>
      <c r="F762" s="42"/>
      <c r="G762" s="101"/>
      <c r="H762" s="102"/>
      <c r="I762" s="101"/>
      <c r="J762" s="102"/>
      <c r="K762" s="101"/>
      <c r="L762" s="103"/>
    </row>
    <row r="763" spans="1:12" x14ac:dyDescent="0.25">
      <c r="A763" s="110"/>
      <c r="B763" s="98" t="e">
        <f>VLOOKUP(Tab_TOUS[Pays],Pays_Continent!A:B,2,FALSE)</f>
        <v>#N/A</v>
      </c>
      <c r="C763" s="99" t="e">
        <f>VLOOKUP(Tab_TOUS[[#This Row],[Ville/Nom d''aéroport]],Ville_Pays!A:B,2,FALSE)</f>
        <v>#N/A</v>
      </c>
      <c r="D763" s="98"/>
      <c r="E763" s="100"/>
      <c r="F763" s="42"/>
      <c r="G763" s="101"/>
      <c r="H763" s="102"/>
      <c r="I763" s="101"/>
      <c r="J763" s="102"/>
      <c r="K763" s="101"/>
      <c r="L763" s="103"/>
    </row>
    <row r="764" spans="1:12" x14ac:dyDescent="0.25">
      <c r="A764" s="110"/>
      <c r="B764" s="98" t="e">
        <f>VLOOKUP(Tab_TOUS[Pays],Pays_Continent!A:B,2,FALSE)</f>
        <v>#N/A</v>
      </c>
      <c r="C764" s="99" t="e">
        <f>VLOOKUP(Tab_TOUS[[#This Row],[Ville/Nom d''aéroport]],Ville_Pays!A:B,2,FALSE)</f>
        <v>#N/A</v>
      </c>
      <c r="D764" s="98"/>
      <c r="E764" s="100"/>
      <c r="F764" s="42"/>
      <c r="G764" s="101"/>
      <c r="H764" s="102"/>
      <c r="I764" s="101"/>
      <c r="J764" s="102"/>
      <c r="K764" s="101"/>
      <c r="L764" s="103"/>
    </row>
    <row r="765" spans="1:12" x14ac:dyDescent="0.25">
      <c r="A765" s="110"/>
      <c r="B765" s="98" t="e">
        <f>VLOOKUP(Tab_TOUS[Pays],Pays_Continent!A:B,2,FALSE)</f>
        <v>#N/A</v>
      </c>
      <c r="C765" s="99" t="e">
        <f>VLOOKUP(Tab_TOUS[[#This Row],[Ville/Nom d''aéroport]],Ville_Pays!A:B,2,FALSE)</f>
        <v>#N/A</v>
      </c>
      <c r="D765" s="98"/>
      <c r="E765" s="100"/>
      <c r="F765" s="42"/>
      <c r="G765" s="101"/>
      <c r="H765" s="102"/>
      <c r="I765" s="101"/>
      <c r="J765" s="102"/>
      <c r="K765" s="101"/>
      <c r="L765" s="103"/>
    </row>
    <row r="766" spans="1:12" x14ac:dyDescent="0.25">
      <c r="A766" s="110"/>
      <c r="B766" s="98" t="e">
        <f>VLOOKUP(Tab_TOUS[Pays],Pays_Continent!A:B,2,FALSE)</f>
        <v>#N/A</v>
      </c>
      <c r="C766" s="99" t="e">
        <f>VLOOKUP(Tab_TOUS[[#This Row],[Ville/Nom d''aéroport]],Ville_Pays!A:B,2,FALSE)</f>
        <v>#N/A</v>
      </c>
      <c r="D766" s="98"/>
      <c r="E766" s="100"/>
      <c r="F766" s="42"/>
      <c r="G766" s="101"/>
      <c r="H766" s="102"/>
      <c r="I766" s="101"/>
      <c r="J766" s="102"/>
      <c r="K766" s="101"/>
      <c r="L766" s="103"/>
    </row>
    <row r="767" spans="1:12" x14ac:dyDescent="0.25">
      <c r="A767" s="110"/>
      <c r="B767" s="98" t="e">
        <f>VLOOKUP(Tab_TOUS[Pays],Pays_Continent!A:B,2,FALSE)</f>
        <v>#N/A</v>
      </c>
      <c r="C767" s="99" t="e">
        <f>VLOOKUP(Tab_TOUS[[#This Row],[Ville/Nom d''aéroport]],Ville_Pays!A:B,2,FALSE)</f>
        <v>#N/A</v>
      </c>
      <c r="D767" s="98"/>
      <c r="E767" s="100"/>
      <c r="F767" s="42"/>
      <c r="G767" s="101"/>
      <c r="H767" s="102"/>
      <c r="I767" s="101"/>
      <c r="J767" s="102"/>
      <c r="K767" s="101"/>
      <c r="L767" s="103"/>
    </row>
    <row r="768" spans="1:12" x14ac:dyDescent="0.25">
      <c r="A768" s="110"/>
      <c r="B768" s="98" t="e">
        <f>VLOOKUP(Tab_TOUS[Pays],Pays_Continent!A:B,2,FALSE)</f>
        <v>#N/A</v>
      </c>
      <c r="C768" s="99" t="e">
        <f>VLOOKUP(Tab_TOUS[[#This Row],[Ville/Nom d''aéroport]],Ville_Pays!A:B,2,FALSE)</f>
        <v>#N/A</v>
      </c>
      <c r="D768" s="98"/>
      <c r="E768" s="100"/>
      <c r="F768" s="42"/>
      <c r="G768" s="101"/>
      <c r="H768" s="102"/>
      <c r="I768" s="101"/>
      <c r="J768" s="102"/>
      <c r="K768" s="101"/>
      <c r="L768" s="103"/>
    </row>
    <row r="769" spans="1:12" x14ac:dyDescent="0.25">
      <c r="A769" s="110"/>
      <c r="B769" s="98" t="e">
        <f>VLOOKUP(Tab_TOUS[Pays],Pays_Continent!A:B,2,FALSE)</f>
        <v>#N/A</v>
      </c>
      <c r="C769" s="99" t="e">
        <f>VLOOKUP(Tab_TOUS[[#This Row],[Ville/Nom d''aéroport]],Ville_Pays!A:B,2,FALSE)</f>
        <v>#N/A</v>
      </c>
      <c r="D769" s="98"/>
      <c r="E769" s="100"/>
      <c r="F769" s="42"/>
      <c r="G769" s="101"/>
      <c r="H769" s="102"/>
      <c r="I769" s="101"/>
      <c r="J769" s="102"/>
      <c r="K769" s="101"/>
      <c r="L769" s="103"/>
    </row>
    <row r="770" spans="1:12" x14ac:dyDescent="0.25">
      <c r="A770" s="110"/>
      <c r="B770" s="98" t="e">
        <f>VLOOKUP(Tab_TOUS[Pays],Pays_Continent!A:B,2,FALSE)</f>
        <v>#N/A</v>
      </c>
      <c r="C770" s="99" t="e">
        <f>VLOOKUP(Tab_TOUS[[#This Row],[Ville/Nom d''aéroport]],Ville_Pays!A:B,2,FALSE)</f>
        <v>#N/A</v>
      </c>
      <c r="D770" s="98"/>
      <c r="E770" s="100"/>
      <c r="F770" s="42"/>
      <c r="G770" s="101"/>
      <c r="H770" s="102"/>
      <c r="I770" s="101"/>
      <c r="J770" s="102"/>
      <c r="K770" s="101"/>
      <c r="L770" s="103"/>
    </row>
    <row r="771" spans="1:12" x14ac:dyDescent="0.25">
      <c r="A771" s="110"/>
      <c r="B771" s="98" t="e">
        <f>VLOOKUP(Tab_TOUS[Pays],Pays_Continent!A:B,2,FALSE)</f>
        <v>#N/A</v>
      </c>
      <c r="C771" s="99" t="e">
        <f>VLOOKUP(Tab_TOUS[[#This Row],[Ville/Nom d''aéroport]],Ville_Pays!A:B,2,FALSE)</f>
        <v>#N/A</v>
      </c>
      <c r="D771" s="98"/>
      <c r="E771" s="100"/>
      <c r="F771" s="42"/>
      <c r="G771" s="101"/>
      <c r="H771" s="102"/>
      <c r="I771" s="101"/>
      <c r="J771" s="102"/>
      <c r="K771" s="101"/>
      <c r="L771" s="103"/>
    </row>
    <row r="772" spans="1:12" x14ac:dyDescent="0.25">
      <c r="A772" s="110"/>
      <c r="B772" s="98" t="e">
        <f>VLOOKUP(Tab_TOUS[Pays],Pays_Continent!A:B,2,FALSE)</f>
        <v>#N/A</v>
      </c>
      <c r="C772" s="99" t="e">
        <f>VLOOKUP(Tab_TOUS[[#This Row],[Ville/Nom d''aéroport]],Ville_Pays!A:B,2,FALSE)</f>
        <v>#N/A</v>
      </c>
      <c r="D772" s="98"/>
      <c r="E772" s="100"/>
      <c r="F772" s="42"/>
      <c r="G772" s="101"/>
      <c r="H772" s="102"/>
      <c r="I772" s="101"/>
      <c r="J772" s="102"/>
      <c r="K772" s="101"/>
      <c r="L772" s="103"/>
    </row>
    <row r="773" spans="1:12" x14ac:dyDescent="0.25">
      <c r="A773" s="110"/>
      <c r="B773" s="98" t="e">
        <f>VLOOKUP(Tab_TOUS[Pays],Pays_Continent!A:B,2,FALSE)</f>
        <v>#N/A</v>
      </c>
      <c r="C773" s="99" t="e">
        <f>VLOOKUP(Tab_TOUS[[#This Row],[Ville/Nom d''aéroport]],Ville_Pays!A:B,2,FALSE)</f>
        <v>#N/A</v>
      </c>
      <c r="D773" s="98"/>
      <c r="E773" s="100"/>
      <c r="F773" s="42"/>
      <c r="G773" s="101"/>
      <c r="H773" s="102"/>
      <c r="I773" s="101"/>
      <c r="J773" s="102"/>
      <c r="K773" s="101"/>
      <c r="L773" s="103"/>
    </row>
    <row r="774" spans="1:12" x14ac:dyDescent="0.25">
      <c r="A774" s="110"/>
      <c r="B774" s="98" t="e">
        <f>VLOOKUP(Tab_TOUS[Pays],Pays_Continent!A:B,2,FALSE)</f>
        <v>#N/A</v>
      </c>
      <c r="C774" s="99" t="e">
        <f>VLOOKUP(Tab_TOUS[[#This Row],[Ville/Nom d''aéroport]],Ville_Pays!A:B,2,FALSE)</f>
        <v>#N/A</v>
      </c>
      <c r="D774" s="98"/>
      <c r="E774" s="100"/>
      <c r="F774" s="42"/>
      <c r="G774" s="101"/>
      <c r="H774" s="102"/>
      <c r="I774" s="101"/>
      <c r="J774" s="102"/>
      <c r="K774" s="101"/>
      <c r="L774" s="103"/>
    </row>
    <row r="775" spans="1:12" x14ac:dyDescent="0.25">
      <c r="A775" s="110"/>
      <c r="B775" s="98" t="e">
        <f>VLOOKUP(Tab_TOUS[Pays],Pays_Continent!A:B,2,FALSE)</f>
        <v>#N/A</v>
      </c>
      <c r="C775" s="99" t="e">
        <f>VLOOKUP(Tab_TOUS[[#This Row],[Ville/Nom d''aéroport]],Ville_Pays!A:B,2,FALSE)</f>
        <v>#N/A</v>
      </c>
      <c r="D775" s="98"/>
      <c r="E775" s="100"/>
      <c r="F775" s="42"/>
      <c r="G775" s="101"/>
      <c r="H775" s="102"/>
      <c r="I775" s="101"/>
      <c r="J775" s="102"/>
      <c r="K775" s="101"/>
      <c r="L775" s="103"/>
    </row>
    <row r="776" spans="1:12" x14ac:dyDescent="0.25">
      <c r="A776" s="110"/>
      <c r="B776" s="98" t="e">
        <f>VLOOKUP(Tab_TOUS[Pays],Pays_Continent!A:B,2,FALSE)</f>
        <v>#N/A</v>
      </c>
      <c r="C776" s="99" t="e">
        <f>VLOOKUP(Tab_TOUS[[#This Row],[Ville/Nom d''aéroport]],Ville_Pays!A:B,2,FALSE)</f>
        <v>#N/A</v>
      </c>
      <c r="D776" s="98"/>
      <c r="E776" s="100"/>
      <c r="F776" s="42"/>
      <c r="G776" s="101"/>
      <c r="H776" s="102"/>
      <c r="I776" s="101"/>
      <c r="J776" s="102"/>
      <c r="K776" s="101"/>
      <c r="L776" s="103"/>
    </row>
    <row r="777" spans="1:12" x14ac:dyDescent="0.25">
      <c r="A777" s="110"/>
      <c r="B777" s="98" t="e">
        <f>VLOOKUP(Tab_TOUS[Pays],Pays_Continent!A:B,2,FALSE)</f>
        <v>#N/A</v>
      </c>
      <c r="C777" s="99" t="e">
        <f>VLOOKUP(Tab_TOUS[[#This Row],[Ville/Nom d''aéroport]],Ville_Pays!A:B,2,FALSE)</f>
        <v>#N/A</v>
      </c>
      <c r="D777" s="98"/>
      <c r="E777" s="100"/>
      <c r="F777" s="42"/>
      <c r="G777" s="101"/>
      <c r="H777" s="102"/>
      <c r="I777" s="101"/>
      <c r="J777" s="102"/>
      <c r="K777" s="101"/>
      <c r="L777" s="103"/>
    </row>
    <row r="778" spans="1:12" x14ac:dyDescent="0.25">
      <c r="A778" s="110"/>
      <c r="B778" s="98" t="e">
        <f>VLOOKUP(Tab_TOUS[Pays],Pays_Continent!A:B,2,FALSE)</f>
        <v>#N/A</v>
      </c>
      <c r="C778" s="99" t="e">
        <f>VLOOKUP(Tab_TOUS[[#This Row],[Ville/Nom d''aéroport]],Ville_Pays!A:B,2,FALSE)</f>
        <v>#N/A</v>
      </c>
      <c r="D778" s="98"/>
      <c r="E778" s="100"/>
      <c r="F778" s="42"/>
      <c r="G778" s="101"/>
      <c r="H778" s="102"/>
      <c r="I778" s="101"/>
      <c r="J778" s="102"/>
      <c r="K778" s="101"/>
      <c r="L778" s="103"/>
    </row>
    <row r="779" spans="1:12" x14ac:dyDescent="0.25">
      <c r="A779" s="110"/>
      <c r="B779" s="98" t="e">
        <f>VLOOKUP(Tab_TOUS[Pays],Pays_Continent!A:B,2,FALSE)</f>
        <v>#N/A</v>
      </c>
      <c r="C779" s="99" t="e">
        <f>VLOOKUP(Tab_TOUS[[#This Row],[Ville/Nom d''aéroport]],Ville_Pays!A:B,2,FALSE)</f>
        <v>#N/A</v>
      </c>
      <c r="D779" s="98"/>
      <c r="E779" s="100"/>
      <c r="F779" s="42"/>
      <c r="G779" s="101"/>
      <c r="H779" s="102"/>
      <c r="I779" s="101"/>
      <c r="J779" s="102"/>
      <c r="K779" s="101"/>
      <c r="L779" s="103"/>
    </row>
    <row r="780" spans="1:12" x14ac:dyDescent="0.25">
      <c r="A780" s="110"/>
      <c r="B780" s="98" t="e">
        <f>VLOOKUP(Tab_TOUS[Pays],Pays_Continent!A:B,2,FALSE)</f>
        <v>#N/A</v>
      </c>
      <c r="C780" s="99" t="e">
        <f>VLOOKUP(Tab_TOUS[[#This Row],[Ville/Nom d''aéroport]],Ville_Pays!A:B,2,FALSE)</f>
        <v>#N/A</v>
      </c>
      <c r="D780" s="98"/>
      <c r="E780" s="100"/>
      <c r="F780" s="42"/>
      <c r="G780" s="101"/>
      <c r="H780" s="102"/>
      <c r="I780" s="101"/>
      <c r="J780" s="102"/>
      <c r="K780" s="101"/>
      <c r="L780" s="103"/>
    </row>
    <row r="781" spans="1:12" x14ac:dyDescent="0.25">
      <c r="A781" s="110"/>
      <c r="B781" s="98" t="e">
        <f>VLOOKUP(Tab_TOUS[Pays],Pays_Continent!A:B,2,FALSE)</f>
        <v>#N/A</v>
      </c>
      <c r="C781" s="99" t="e">
        <f>VLOOKUP(Tab_TOUS[[#This Row],[Ville/Nom d''aéroport]],Ville_Pays!A:B,2,FALSE)</f>
        <v>#N/A</v>
      </c>
      <c r="D781" s="98"/>
      <c r="E781" s="100"/>
      <c r="F781" s="42"/>
      <c r="G781" s="101"/>
      <c r="H781" s="102"/>
      <c r="I781" s="101"/>
      <c r="J781" s="102"/>
      <c r="K781" s="101"/>
      <c r="L781" s="103"/>
    </row>
    <row r="782" spans="1:12" x14ac:dyDescent="0.25">
      <c r="A782" s="110"/>
      <c r="B782" s="98" t="e">
        <f>VLOOKUP(Tab_TOUS[Pays],Pays_Continent!A:B,2,FALSE)</f>
        <v>#N/A</v>
      </c>
      <c r="C782" s="99" t="e">
        <f>VLOOKUP(Tab_TOUS[[#This Row],[Ville/Nom d''aéroport]],Ville_Pays!A:B,2,FALSE)</f>
        <v>#N/A</v>
      </c>
      <c r="D782" s="98"/>
      <c r="E782" s="100"/>
      <c r="F782" s="42"/>
      <c r="G782" s="101"/>
      <c r="H782" s="102"/>
      <c r="I782" s="101"/>
      <c r="J782" s="102"/>
      <c r="K782" s="101"/>
      <c r="L782" s="103"/>
    </row>
    <row r="783" spans="1:12" x14ac:dyDescent="0.25">
      <c r="A783" s="110"/>
      <c r="B783" s="98" t="e">
        <f>VLOOKUP(Tab_TOUS[Pays],Pays_Continent!A:B,2,FALSE)</f>
        <v>#N/A</v>
      </c>
      <c r="C783" s="99" t="e">
        <f>VLOOKUP(Tab_TOUS[[#This Row],[Ville/Nom d''aéroport]],Ville_Pays!A:B,2,FALSE)</f>
        <v>#N/A</v>
      </c>
      <c r="D783" s="98"/>
      <c r="E783" s="100"/>
      <c r="F783" s="42"/>
      <c r="G783" s="101"/>
      <c r="H783" s="102"/>
      <c r="I783" s="101"/>
      <c r="J783" s="102"/>
      <c r="K783" s="101"/>
      <c r="L783" s="103"/>
    </row>
    <row r="784" spans="1:12" x14ac:dyDescent="0.25">
      <c r="A784" s="110"/>
      <c r="B784" s="98" t="e">
        <f>VLOOKUP(Tab_TOUS[Pays],Pays_Continent!A:B,2,FALSE)</f>
        <v>#N/A</v>
      </c>
      <c r="C784" s="99" t="e">
        <f>VLOOKUP(Tab_TOUS[[#This Row],[Ville/Nom d''aéroport]],Ville_Pays!A:B,2,FALSE)</f>
        <v>#N/A</v>
      </c>
      <c r="D784" s="98"/>
      <c r="E784" s="100"/>
      <c r="F784" s="42"/>
      <c r="G784" s="101"/>
      <c r="H784" s="102"/>
      <c r="I784" s="101"/>
      <c r="J784" s="102"/>
      <c r="K784" s="101"/>
      <c r="L784" s="103"/>
    </row>
    <row r="785" spans="1:12" x14ac:dyDescent="0.25">
      <c r="A785" s="110"/>
      <c r="B785" s="98" t="e">
        <f>VLOOKUP(Tab_TOUS[Pays],Pays_Continent!A:B,2,FALSE)</f>
        <v>#N/A</v>
      </c>
      <c r="C785" s="99" t="e">
        <f>VLOOKUP(Tab_TOUS[[#This Row],[Ville/Nom d''aéroport]],Ville_Pays!A:B,2,FALSE)</f>
        <v>#N/A</v>
      </c>
      <c r="D785" s="98"/>
      <c r="E785" s="100"/>
      <c r="F785" s="42"/>
      <c r="G785" s="101"/>
      <c r="H785" s="102"/>
      <c r="I785" s="101"/>
      <c r="J785" s="102"/>
      <c r="K785" s="101"/>
      <c r="L785" s="103"/>
    </row>
    <row r="786" spans="1:12" x14ac:dyDescent="0.25">
      <c r="A786" s="110"/>
      <c r="B786" s="98" t="e">
        <f>VLOOKUP(Tab_TOUS[Pays],Pays_Continent!A:B,2,FALSE)</f>
        <v>#N/A</v>
      </c>
      <c r="C786" s="99" t="e">
        <f>VLOOKUP(Tab_TOUS[[#This Row],[Ville/Nom d''aéroport]],Ville_Pays!A:B,2,FALSE)</f>
        <v>#N/A</v>
      </c>
      <c r="D786" s="98"/>
      <c r="E786" s="100"/>
      <c r="F786" s="42"/>
      <c r="G786" s="101"/>
      <c r="H786" s="102"/>
      <c r="I786" s="101"/>
      <c r="J786" s="102"/>
      <c r="K786" s="101"/>
      <c r="L786" s="103"/>
    </row>
    <row r="787" spans="1:12" x14ac:dyDescent="0.25">
      <c r="A787" s="110"/>
      <c r="B787" s="98" t="e">
        <f>VLOOKUP(Tab_TOUS[Pays],Pays_Continent!A:B,2,FALSE)</f>
        <v>#N/A</v>
      </c>
      <c r="C787" s="99" t="e">
        <f>VLOOKUP(Tab_TOUS[[#This Row],[Ville/Nom d''aéroport]],Ville_Pays!A:B,2,FALSE)</f>
        <v>#N/A</v>
      </c>
      <c r="D787" s="98"/>
      <c r="E787" s="100"/>
      <c r="F787" s="42"/>
      <c r="G787" s="101"/>
      <c r="H787" s="102"/>
      <c r="I787" s="101"/>
      <c r="J787" s="102"/>
      <c r="K787" s="101"/>
      <c r="L787" s="103"/>
    </row>
    <row r="788" spans="1:12" x14ac:dyDescent="0.25">
      <c r="A788" s="110"/>
      <c r="B788" s="98" t="e">
        <f>VLOOKUP(Tab_TOUS[Pays],Pays_Continent!A:B,2,FALSE)</f>
        <v>#N/A</v>
      </c>
      <c r="C788" s="99" t="e">
        <f>VLOOKUP(Tab_TOUS[[#This Row],[Ville/Nom d''aéroport]],Ville_Pays!A:B,2,FALSE)</f>
        <v>#N/A</v>
      </c>
      <c r="D788" s="98"/>
      <c r="E788" s="100"/>
      <c r="F788" s="42"/>
      <c r="G788" s="101"/>
      <c r="H788" s="102"/>
      <c r="I788" s="101"/>
      <c r="J788" s="102"/>
      <c r="K788" s="101"/>
      <c r="L788" s="103"/>
    </row>
    <row r="789" spans="1:12" x14ac:dyDescent="0.25">
      <c r="A789" s="110"/>
      <c r="B789" s="98" t="e">
        <f>VLOOKUP(Tab_TOUS[Pays],Pays_Continent!A:B,2,FALSE)</f>
        <v>#N/A</v>
      </c>
      <c r="C789" s="99" t="e">
        <f>VLOOKUP(Tab_TOUS[[#This Row],[Ville/Nom d''aéroport]],Ville_Pays!A:B,2,FALSE)</f>
        <v>#N/A</v>
      </c>
      <c r="D789" s="98"/>
      <c r="E789" s="100"/>
      <c r="F789" s="42"/>
      <c r="G789" s="101"/>
      <c r="H789" s="102"/>
      <c r="I789" s="101"/>
      <c r="J789" s="102"/>
      <c r="K789" s="101"/>
      <c r="L789" s="103"/>
    </row>
    <row r="790" spans="1:12" x14ac:dyDescent="0.25">
      <c r="A790" s="110"/>
      <c r="B790" s="98" t="e">
        <f>VLOOKUP(Tab_TOUS[Pays],Pays_Continent!A:B,2,FALSE)</f>
        <v>#N/A</v>
      </c>
      <c r="C790" s="99" t="e">
        <f>VLOOKUP(Tab_TOUS[[#This Row],[Ville/Nom d''aéroport]],Ville_Pays!A:B,2,FALSE)</f>
        <v>#N/A</v>
      </c>
      <c r="D790" s="98"/>
      <c r="E790" s="100"/>
      <c r="F790" s="42"/>
      <c r="G790" s="101"/>
      <c r="H790" s="102"/>
      <c r="I790" s="101"/>
      <c r="J790" s="102"/>
      <c r="K790" s="101"/>
      <c r="L790" s="103"/>
    </row>
    <row r="791" spans="1:12" x14ac:dyDescent="0.25">
      <c r="A791" s="110"/>
      <c r="B791" s="98" t="e">
        <f>VLOOKUP(Tab_TOUS[Pays],Pays_Continent!A:B,2,FALSE)</f>
        <v>#N/A</v>
      </c>
      <c r="C791" s="99" t="e">
        <f>VLOOKUP(Tab_TOUS[[#This Row],[Ville/Nom d''aéroport]],Ville_Pays!A:B,2,FALSE)</f>
        <v>#N/A</v>
      </c>
      <c r="D791" s="98"/>
      <c r="E791" s="100"/>
      <c r="F791" s="42"/>
      <c r="G791" s="101"/>
      <c r="H791" s="102"/>
      <c r="I791" s="101"/>
      <c r="J791" s="102"/>
      <c r="K791" s="101"/>
      <c r="L791" s="103"/>
    </row>
    <row r="792" spans="1:12" x14ac:dyDescent="0.25">
      <c r="A792" s="110"/>
      <c r="B792" s="98" t="e">
        <f>VLOOKUP(Tab_TOUS[Pays],Pays_Continent!A:B,2,FALSE)</f>
        <v>#N/A</v>
      </c>
      <c r="C792" s="99" t="e">
        <f>VLOOKUP(Tab_TOUS[[#This Row],[Ville/Nom d''aéroport]],Ville_Pays!A:B,2,FALSE)</f>
        <v>#N/A</v>
      </c>
      <c r="D792" s="98"/>
      <c r="E792" s="100"/>
      <c r="F792" s="42"/>
      <c r="G792" s="101"/>
      <c r="H792" s="102"/>
      <c r="I792" s="101"/>
      <c r="J792" s="102"/>
      <c r="K792" s="101"/>
      <c r="L792" s="103"/>
    </row>
    <row r="793" spans="1:12" x14ac:dyDescent="0.25">
      <c r="A793" s="110"/>
      <c r="B793" s="98" t="e">
        <f>VLOOKUP(Tab_TOUS[Pays],Pays_Continent!A:B,2,FALSE)</f>
        <v>#N/A</v>
      </c>
      <c r="C793" s="99" t="e">
        <f>VLOOKUP(Tab_TOUS[[#This Row],[Ville/Nom d''aéroport]],Ville_Pays!A:B,2,FALSE)</f>
        <v>#N/A</v>
      </c>
      <c r="D793" s="98"/>
      <c r="E793" s="100"/>
      <c r="F793" s="42"/>
      <c r="G793" s="101"/>
      <c r="H793" s="102"/>
      <c r="I793" s="101"/>
      <c r="J793" s="102"/>
      <c r="K793" s="101"/>
      <c r="L793" s="103"/>
    </row>
    <row r="794" spans="1:12" x14ac:dyDescent="0.25">
      <c r="A794" s="110"/>
      <c r="B794" s="98" t="e">
        <f>VLOOKUP(Tab_TOUS[Pays],Pays_Continent!A:B,2,FALSE)</f>
        <v>#N/A</v>
      </c>
      <c r="C794" s="99" t="e">
        <f>VLOOKUP(Tab_TOUS[[#This Row],[Ville/Nom d''aéroport]],Ville_Pays!A:B,2,FALSE)</f>
        <v>#N/A</v>
      </c>
      <c r="D794" s="98"/>
      <c r="E794" s="100"/>
      <c r="F794" s="42"/>
      <c r="G794" s="101"/>
      <c r="H794" s="102"/>
      <c r="I794" s="101"/>
      <c r="J794" s="102"/>
      <c r="K794" s="101"/>
      <c r="L794" s="103"/>
    </row>
    <row r="795" spans="1:12" x14ac:dyDescent="0.25">
      <c r="A795" s="110"/>
      <c r="B795" s="98" t="e">
        <f>VLOOKUP(Tab_TOUS[Pays],Pays_Continent!A:B,2,FALSE)</f>
        <v>#N/A</v>
      </c>
      <c r="C795" s="99" t="e">
        <f>VLOOKUP(Tab_TOUS[[#This Row],[Ville/Nom d''aéroport]],Ville_Pays!A:B,2,FALSE)</f>
        <v>#N/A</v>
      </c>
      <c r="D795" s="98"/>
      <c r="E795" s="100"/>
      <c r="F795" s="42"/>
      <c r="G795" s="101"/>
      <c r="H795" s="102"/>
      <c r="I795" s="101"/>
      <c r="J795" s="102"/>
      <c r="K795" s="101"/>
      <c r="L795" s="103"/>
    </row>
    <row r="796" spans="1:12" x14ac:dyDescent="0.25">
      <c r="A796" s="110"/>
      <c r="B796" s="98" t="e">
        <f>VLOOKUP(Tab_TOUS[Pays],Pays_Continent!A:B,2,FALSE)</f>
        <v>#N/A</v>
      </c>
      <c r="C796" s="99" t="e">
        <f>VLOOKUP(Tab_TOUS[[#This Row],[Ville/Nom d''aéroport]],Ville_Pays!A:B,2,FALSE)</f>
        <v>#N/A</v>
      </c>
      <c r="D796" s="98"/>
      <c r="E796" s="100"/>
      <c r="F796" s="42"/>
      <c r="G796" s="101"/>
      <c r="H796" s="102"/>
      <c r="I796" s="101"/>
      <c r="J796" s="102"/>
      <c r="K796" s="101"/>
      <c r="L796" s="103"/>
    </row>
    <row r="797" spans="1:12" x14ac:dyDescent="0.25">
      <c r="A797" s="110"/>
      <c r="B797" s="98" t="e">
        <f>VLOOKUP(Tab_TOUS[Pays],Pays_Continent!A:B,2,FALSE)</f>
        <v>#N/A</v>
      </c>
      <c r="C797" s="99" t="e">
        <f>VLOOKUP(Tab_TOUS[[#This Row],[Ville/Nom d''aéroport]],Ville_Pays!A:B,2,FALSE)</f>
        <v>#N/A</v>
      </c>
      <c r="D797" s="98"/>
      <c r="E797" s="100"/>
      <c r="F797" s="42"/>
      <c r="G797" s="101"/>
      <c r="H797" s="102"/>
      <c r="I797" s="101"/>
      <c r="J797" s="102"/>
      <c r="K797" s="101"/>
      <c r="L797" s="103"/>
    </row>
    <row r="798" spans="1:12" x14ac:dyDescent="0.25">
      <c r="A798" s="110"/>
      <c r="B798" s="98" t="e">
        <f>VLOOKUP(Tab_TOUS[Pays],Pays_Continent!A:B,2,FALSE)</f>
        <v>#N/A</v>
      </c>
      <c r="C798" s="99" t="e">
        <f>VLOOKUP(Tab_TOUS[[#This Row],[Ville/Nom d''aéroport]],Ville_Pays!A:B,2,FALSE)</f>
        <v>#N/A</v>
      </c>
      <c r="D798" s="98"/>
      <c r="E798" s="100"/>
      <c r="F798" s="42"/>
      <c r="G798" s="101"/>
      <c r="H798" s="102"/>
      <c r="I798" s="101"/>
      <c r="J798" s="102"/>
      <c r="K798" s="101"/>
      <c r="L798" s="103"/>
    </row>
    <row r="799" spans="1:12" x14ac:dyDescent="0.25">
      <c r="A799" s="110"/>
      <c r="B799" s="98" t="e">
        <f>VLOOKUP(Tab_TOUS[Pays],Pays_Continent!A:B,2,FALSE)</f>
        <v>#N/A</v>
      </c>
      <c r="C799" s="99" t="e">
        <f>VLOOKUP(Tab_TOUS[[#This Row],[Ville/Nom d''aéroport]],Ville_Pays!A:B,2,FALSE)</f>
        <v>#N/A</v>
      </c>
      <c r="D799" s="98"/>
      <c r="E799" s="100"/>
      <c r="F799" s="42"/>
      <c r="G799" s="101"/>
      <c r="H799" s="102"/>
      <c r="I799" s="101"/>
      <c r="J799" s="102"/>
      <c r="K799" s="101"/>
      <c r="L799" s="103"/>
    </row>
    <row r="800" spans="1:12" x14ac:dyDescent="0.25">
      <c r="A800" s="110"/>
      <c r="B800" s="98" t="e">
        <f>VLOOKUP(Tab_TOUS[Pays],Pays_Continent!A:B,2,FALSE)</f>
        <v>#N/A</v>
      </c>
      <c r="C800" s="99" t="e">
        <f>VLOOKUP(Tab_TOUS[[#This Row],[Ville/Nom d''aéroport]],Ville_Pays!A:B,2,FALSE)</f>
        <v>#N/A</v>
      </c>
      <c r="D800" s="98"/>
      <c r="E800" s="100"/>
      <c r="F800" s="42"/>
      <c r="G800" s="101"/>
      <c r="H800" s="102"/>
      <c r="I800" s="101"/>
      <c r="J800" s="102"/>
      <c r="K800" s="101"/>
      <c r="L800" s="103"/>
    </row>
    <row r="801" spans="1:12" x14ac:dyDescent="0.25">
      <c r="A801" s="110"/>
      <c r="B801" s="98" t="e">
        <f>VLOOKUP(Tab_TOUS[Pays],Pays_Continent!A:B,2,FALSE)</f>
        <v>#N/A</v>
      </c>
      <c r="C801" s="99" t="e">
        <f>VLOOKUP(Tab_TOUS[[#This Row],[Ville/Nom d''aéroport]],Ville_Pays!A:B,2,FALSE)</f>
        <v>#N/A</v>
      </c>
      <c r="D801" s="98"/>
      <c r="E801" s="100"/>
      <c r="F801" s="42"/>
      <c r="G801" s="101"/>
      <c r="H801" s="102"/>
      <c r="I801" s="101"/>
      <c r="J801" s="102"/>
      <c r="K801" s="101"/>
      <c r="L801" s="103"/>
    </row>
    <row r="802" spans="1:12" x14ac:dyDescent="0.25">
      <c r="A802" s="110"/>
      <c r="B802" s="98" t="e">
        <f>VLOOKUP(Tab_TOUS[Pays],Pays_Continent!A:B,2,FALSE)</f>
        <v>#N/A</v>
      </c>
      <c r="C802" s="99" t="e">
        <f>VLOOKUP(Tab_TOUS[[#This Row],[Ville/Nom d''aéroport]],Ville_Pays!A:B,2,FALSE)</f>
        <v>#N/A</v>
      </c>
      <c r="D802" s="98"/>
      <c r="E802" s="100"/>
      <c r="F802" s="42"/>
      <c r="G802" s="101"/>
      <c r="H802" s="102"/>
      <c r="I802" s="101"/>
      <c r="J802" s="102"/>
      <c r="K802" s="101"/>
      <c r="L802" s="103"/>
    </row>
    <row r="803" spans="1:12" x14ac:dyDescent="0.25">
      <c r="A803" s="110"/>
      <c r="B803" s="98" t="e">
        <f>VLOOKUP(Tab_TOUS[Pays],Pays_Continent!A:B,2,FALSE)</f>
        <v>#N/A</v>
      </c>
      <c r="C803" s="99" t="e">
        <f>VLOOKUP(Tab_TOUS[[#This Row],[Ville/Nom d''aéroport]],Ville_Pays!A:B,2,FALSE)</f>
        <v>#N/A</v>
      </c>
      <c r="D803" s="98"/>
      <c r="E803" s="100"/>
      <c r="F803" s="42"/>
      <c r="G803" s="101"/>
      <c r="H803" s="102"/>
      <c r="I803" s="101"/>
      <c r="J803" s="102"/>
      <c r="K803" s="101"/>
      <c r="L803" s="103"/>
    </row>
    <row r="804" spans="1:12" x14ac:dyDescent="0.25">
      <c r="A804" s="110"/>
      <c r="B804" s="98" t="e">
        <f>VLOOKUP(Tab_TOUS[Pays],Pays_Continent!A:B,2,FALSE)</f>
        <v>#N/A</v>
      </c>
      <c r="C804" s="99" t="e">
        <f>VLOOKUP(Tab_TOUS[[#This Row],[Ville/Nom d''aéroport]],Ville_Pays!A:B,2,FALSE)</f>
        <v>#N/A</v>
      </c>
      <c r="D804" s="98"/>
      <c r="E804" s="100"/>
      <c r="F804" s="42"/>
      <c r="G804" s="101"/>
      <c r="H804" s="102"/>
      <c r="I804" s="101"/>
      <c r="J804" s="102"/>
      <c r="K804" s="101"/>
      <c r="L804" s="103"/>
    </row>
    <row r="805" spans="1:12" x14ac:dyDescent="0.25">
      <c r="A805" s="110"/>
      <c r="B805" s="98" t="e">
        <f>VLOOKUP(Tab_TOUS[Pays],Pays_Continent!A:B,2,FALSE)</f>
        <v>#N/A</v>
      </c>
      <c r="C805" s="99" t="e">
        <f>VLOOKUP(Tab_TOUS[[#This Row],[Ville/Nom d''aéroport]],Ville_Pays!A:B,2,FALSE)</f>
        <v>#N/A</v>
      </c>
      <c r="D805" s="98"/>
      <c r="E805" s="100"/>
      <c r="F805" s="42"/>
      <c r="G805" s="101"/>
      <c r="H805" s="102"/>
      <c r="I805" s="101"/>
      <c r="J805" s="102"/>
      <c r="K805" s="101"/>
      <c r="L805" s="103"/>
    </row>
    <row r="806" spans="1:12" x14ac:dyDescent="0.25">
      <c r="A806" s="110"/>
      <c r="B806" s="98" t="e">
        <f>VLOOKUP(Tab_TOUS[Pays],Pays_Continent!A:B,2,FALSE)</f>
        <v>#N/A</v>
      </c>
      <c r="C806" s="99" t="e">
        <f>VLOOKUP(Tab_TOUS[[#This Row],[Ville/Nom d''aéroport]],Ville_Pays!A:B,2,FALSE)</f>
        <v>#N/A</v>
      </c>
      <c r="D806" s="98"/>
      <c r="E806" s="100"/>
      <c r="F806" s="42"/>
      <c r="G806" s="101"/>
      <c r="H806" s="102"/>
      <c r="I806" s="101"/>
      <c r="J806" s="102"/>
      <c r="K806" s="101"/>
      <c r="L806" s="103"/>
    </row>
    <row r="807" spans="1:12" x14ac:dyDescent="0.25">
      <c r="A807" s="110"/>
      <c r="B807" s="98" t="e">
        <f>VLOOKUP(Tab_TOUS[Pays],Pays_Continent!A:B,2,FALSE)</f>
        <v>#N/A</v>
      </c>
      <c r="C807" s="99" t="e">
        <f>VLOOKUP(Tab_TOUS[[#This Row],[Ville/Nom d''aéroport]],Ville_Pays!A:B,2,FALSE)</f>
        <v>#N/A</v>
      </c>
      <c r="D807" s="98"/>
      <c r="E807" s="100"/>
      <c r="F807" s="42"/>
      <c r="G807" s="101"/>
      <c r="H807" s="102"/>
      <c r="I807" s="101"/>
      <c r="J807" s="102"/>
      <c r="K807" s="101"/>
      <c r="L807" s="103"/>
    </row>
    <row r="808" spans="1:12" x14ac:dyDescent="0.25">
      <c r="A808" s="110"/>
      <c r="B808" s="98" t="e">
        <f>VLOOKUP(Tab_TOUS[Pays],Pays_Continent!A:B,2,FALSE)</f>
        <v>#N/A</v>
      </c>
      <c r="C808" s="99" t="e">
        <f>VLOOKUP(Tab_TOUS[[#This Row],[Ville/Nom d''aéroport]],Ville_Pays!A:B,2,FALSE)</f>
        <v>#N/A</v>
      </c>
      <c r="D808" s="98"/>
      <c r="E808" s="100"/>
      <c r="F808" s="42"/>
      <c r="G808" s="101"/>
      <c r="H808" s="102"/>
      <c r="I808" s="101"/>
      <c r="J808" s="102"/>
      <c r="K808" s="101"/>
      <c r="L808" s="103"/>
    </row>
    <row r="809" spans="1:12" x14ac:dyDescent="0.25">
      <c r="A809" s="110"/>
      <c r="B809" s="98" t="e">
        <f>VLOOKUP(Tab_TOUS[Pays],Pays_Continent!A:B,2,FALSE)</f>
        <v>#N/A</v>
      </c>
      <c r="C809" s="99" t="e">
        <f>VLOOKUP(Tab_TOUS[[#This Row],[Ville/Nom d''aéroport]],Ville_Pays!A:B,2,FALSE)</f>
        <v>#N/A</v>
      </c>
      <c r="D809" s="98"/>
      <c r="E809" s="100"/>
      <c r="F809" s="42"/>
      <c r="G809" s="101"/>
      <c r="H809" s="102"/>
      <c r="I809" s="101"/>
      <c r="J809" s="102"/>
      <c r="K809" s="101"/>
      <c r="L809" s="103"/>
    </row>
    <row r="810" spans="1:12" x14ac:dyDescent="0.25">
      <c r="A810" s="110"/>
      <c r="B810" s="98" t="e">
        <f>VLOOKUP(Tab_TOUS[Pays],Pays_Continent!A:B,2,FALSE)</f>
        <v>#N/A</v>
      </c>
      <c r="C810" s="99" t="e">
        <f>VLOOKUP(Tab_TOUS[[#This Row],[Ville/Nom d''aéroport]],Ville_Pays!A:B,2,FALSE)</f>
        <v>#N/A</v>
      </c>
      <c r="D810" s="98"/>
      <c r="E810" s="100"/>
      <c r="F810" s="42"/>
      <c r="G810" s="101"/>
      <c r="H810" s="102"/>
      <c r="I810" s="101"/>
      <c r="J810" s="102"/>
      <c r="K810" s="101"/>
      <c r="L810" s="103"/>
    </row>
    <row r="811" spans="1:12" x14ac:dyDescent="0.25">
      <c r="A811" s="110"/>
      <c r="B811" s="98" t="e">
        <f>VLOOKUP(Tab_TOUS[Pays],Pays_Continent!A:B,2,FALSE)</f>
        <v>#N/A</v>
      </c>
      <c r="C811" s="99" t="e">
        <f>VLOOKUP(Tab_TOUS[[#This Row],[Ville/Nom d''aéroport]],Ville_Pays!A:B,2,FALSE)</f>
        <v>#N/A</v>
      </c>
      <c r="D811" s="98"/>
      <c r="E811" s="100"/>
      <c r="F811" s="42"/>
      <c r="G811" s="101"/>
      <c r="H811" s="102"/>
      <c r="I811" s="101"/>
      <c r="J811" s="102"/>
      <c r="K811" s="101"/>
      <c r="L811" s="103"/>
    </row>
    <row r="812" spans="1:12" x14ac:dyDescent="0.25">
      <c r="A812" s="110"/>
      <c r="B812" s="98" t="e">
        <f>VLOOKUP(Tab_TOUS[Pays],Pays_Continent!A:B,2,FALSE)</f>
        <v>#N/A</v>
      </c>
      <c r="C812" s="99" t="e">
        <f>VLOOKUP(Tab_TOUS[[#This Row],[Ville/Nom d''aéroport]],Ville_Pays!A:B,2,FALSE)</f>
        <v>#N/A</v>
      </c>
      <c r="D812" s="98"/>
      <c r="E812" s="100"/>
      <c r="F812" s="42"/>
      <c r="G812" s="101"/>
      <c r="H812" s="102"/>
      <c r="I812" s="101"/>
      <c r="J812" s="102"/>
      <c r="K812" s="101"/>
      <c r="L812" s="103"/>
    </row>
    <row r="813" spans="1:12" x14ac:dyDescent="0.25">
      <c r="A813" s="110"/>
      <c r="B813" s="98" t="e">
        <f>VLOOKUP(Tab_TOUS[Pays],Pays_Continent!A:B,2,FALSE)</f>
        <v>#N/A</v>
      </c>
      <c r="C813" s="99" t="e">
        <f>VLOOKUP(Tab_TOUS[[#This Row],[Ville/Nom d''aéroport]],Ville_Pays!A:B,2,FALSE)</f>
        <v>#N/A</v>
      </c>
      <c r="D813" s="98"/>
      <c r="E813" s="100"/>
      <c r="F813" s="42"/>
      <c r="G813" s="101"/>
      <c r="H813" s="102"/>
      <c r="I813" s="101"/>
      <c r="J813" s="102"/>
      <c r="K813" s="101"/>
      <c r="L813" s="103"/>
    </row>
    <row r="814" spans="1:12" x14ac:dyDescent="0.25">
      <c r="A814" s="110"/>
      <c r="B814" s="98" t="e">
        <f>VLOOKUP(Tab_TOUS[Pays],Pays_Continent!A:B,2,FALSE)</f>
        <v>#N/A</v>
      </c>
      <c r="C814" s="99" t="e">
        <f>VLOOKUP(Tab_TOUS[[#This Row],[Ville/Nom d''aéroport]],Ville_Pays!A:B,2,FALSE)</f>
        <v>#N/A</v>
      </c>
      <c r="D814" s="98"/>
      <c r="E814" s="100"/>
      <c r="F814" s="42"/>
      <c r="G814" s="101"/>
      <c r="H814" s="102"/>
      <c r="I814" s="101"/>
      <c r="J814" s="102"/>
      <c r="K814" s="101"/>
      <c r="L814" s="103"/>
    </row>
    <row r="815" spans="1:12" x14ac:dyDescent="0.25">
      <c r="A815" s="110"/>
      <c r="B815" s="98" t="e">
        <f>VLOOKUP(Tab_TOUS[Pays],Pays_Continent!A:B,2,FALSE)</f>
        <v>#N/A</v>
      </c>
      <c r="C815" s="99" t="e">
        <f>VLOOKUP(Tab_TOUS[[#This Row],[Ville/Nom d''aéroport]],Ville_Pays!A:B,2,FALSE)</f>
        <v>#N/A</v>
      </c>
      <c r="D815" s="98"/>
      <c r="E815" s="100"/>
      <c r="F815" s="42"/>
      <c r="G815" s="101"/>
      <c r="H815" s="102"/>
      <c r="I815" s="101"/>
      <c r="J815" s="102"/>
      <c r="K815" s="101"/>
      <c r="L815" s="103"/>
    </row>
    <row r="816" spans="1:12" x14ac:dyDescent="0.25">
      <c r="A816" s="110"/>
      <c r="B816" s="98" t="e">
        <f>VLOOKUP(Tab_TOUS[Pays],Pays_Continent!A:B,2,FALSE)</f>
        <v>#N/A</v>
      </c>
      <c r="C816" s="99" t="e">
        <f>VLOOKUP(Tab_TOUS[[#This Row],[Ville/Nom d''aéroport]],Ville_Pays!A:B,2,FALSE)</f>
        <v>#N/A</v>
      </c>
      <c r="D816" s="98"/>
      <c r="E816" s="100"/>
      <c r="F816" s="42"/>
      <c r="G816" s="101"/>
      <c r="H816" s="102"/>
      <c r="I816" s="101"/>
      <c r="J816" s="102"/>
      <c r="K816" s="101"/>
      <c r="L816" s="103"/>
    </row>
    <row r="817" spans="1:12" x14ac:dyDescent="0.25">
      <c r="A817" s="110"/>
      <c r="B817" s="98" t="e">
        <f>VLOOKUP(Tab_TOUS[Pays],Pays_Continent!A:B,2,FALSE)</f>
        <v>#N/A</v>
      </c>
      <c r="C817" s="99" t="e">
        <f>VLOOKUP(Tab_TOUS[[#This Row],[Ville/Nom d''aéroport]],Ville_Pays!A:B,2,FALSE)</f>
        <v>#N/A</v>
      </c>
      <c r="D817" s="98"/>
      <c r="E817" s="100"/>
      <c r="F817" s="42"/>
      <c r="G817" s="101"/>
      <c r="H817" s="102"/>
      <c r="I817" s="101"/>
      <c r="J817" s="102"/>
      <c r="K817" s="101"/>
      <c r="L817" s="103"/>
    </row>
    <row r="818" spans="1:12" x14ac:dyDescent="0.25">
      <c r="A818" s="110"/>
      <c r="B818" s="98" t="e">
        <f>VLOOKUP(Tab_TOUS[Pays],Pays_Continent!A:B,2,FALSE)</f>
        <v>#N/A</v>
      </c>
      <c r="C818" s="99" t="e">
        <f>VLOOKUP(Tab_TOUS[[#This Row],[Ville/Nom d''aéroport]],Ville_Pays!A:B,2,FALSE)</f>
        <v>#N/A</v>
      </c>
      <c r="D818" s="98"/>
      <c r="E818" s="100"/>
      <c r="F818" s="42"/>
      <c r="G818" s="101"/>
      <c r="H818" s="102"/>
      <c r="I818" s="101"/>
      <c r="J818" s="102"/>
      <c r="K818" s="101"/>
      <c r="L818" s="103"/>
    </row>
    <row r="819" spans="1:12" x14ac:dyDescent="0.25">
      <c r="A819" s="110"/>
      <c r="B819" s="98" t="e">
        <f>VLOOKUP(Tab_TOUS[Pays],Pays_Continent!A:B,2,FALSE)</f>
        <v>#N/A</v>
      </c>
      <c r="C819" s="99" t="e">
        <f>VLOOKUP(Tab_TOUS[[#This Row],[Ville/Nom d''aéroport]],Ville_Pays!A:B,2,FALSE)</f>
        <v>#N/A</v>
      </c>
      <c r="D819" s="98"/>
      <c r="E819" s="100"/>
      <c r="F819" s="42"/>
      <c r="G819" s="101"/>
      <c r="H819" s="102"/>
      <c r="I819" s="101"/>
      <c r="J819" s="102"/>
      <c r="K819" s="101"/>
      <c r="L819" s="103"/>
    </row>
    <row r="820" spans="1:12" x14ac:dyDescent="0.25">
      <c r="A820" s="110"/>
      <c r="B820" s="98" t="e">
        <f>VLOOKUP(Tab_TOUS[Pays],Pays_Continent!A:B,2,FALSE)</f>
        <v>#N/A</v>
      </c>
      <c r="C820" s="99" t="e">
        <f>VLOOKUP(Tab_TOUS[[#This Row],[Ville/Nom d''aéroport]],Ville_Pays!A:B,2,FALSE)</f>
        <v>#N/A</v>
      </c>
      <c r="D820" s="98"/>
      <c r="E820" s="100"/>
      <c r="F820" s="42"/>
      <c r="G820" s="101"/>
      <c r="H820" s="102"/>
      <c r="I820" s="101"/>
      <c r="J820" s="102"/>
      <c r="K820" s="101"/>
      <c r="L820" s="103"/>
    </row>
    <row r="821" spans="1:12" x14ac:dyDescent="0.25">
      <c r="A821" s="110"/>
      <c r="B821" s="98" t="e">
        <f>VLOOKUP(Tab_TOUS[Pays],Pays_Continent!A:B,2,FALSE)</f>
        <v>#N/A</v>
      </c>
      <c r="C821" s="99" t="e">
        <f>VLOOKUP(Tab_TOUS[[#This Row],[Ville/Nom d''aéroport]],Ville_Pays!A:B,2,FALSE)</f>
        <v>#N/A</v>
      </c>
      <c r="D821" s="98"/>
      <c r="E821" s="100"/>
      <c r="F821" s="42"/>
      <c r="G821" s="101"/>
      <c r="H821" s="102"/>
      <c r="I821" s="101"/>
      <c r="J821" s="102"/>
      <c r="K821" s="101"/>
      <c r="L821" s="103"/>
    </row>
    <row r="822" spans="1:12" x14ac:dyDescent="0.25">
      <c r="A822" s="110"/>
      <c r="B822" s="98" t="e">
        <f>VLOOKUP(Tab_TOUS[Pays],Pays_Continent!A:B,2,FALSE)</f>
        <v>#N/A</v>
      </c>
      <c r="C822" s="99" t="e">
        <f>VLOOKUP(Tab_TOUS[[#This Row],[Ville/Nom d''aéroport]],Ville_Pays!A:B,2,FALSE)</f>
        <v>#N/A</v>
      </c>
      <c r="D822" s="98"/>
      <c r="E822" s="100"/>
      <c r="F822" s="42"/>
      <c r="G822" s="101"/>
      <c r="H822" s="102"/>
      <c r="I822" s="101"/>
      <c r="J822" s="102"/>
      <c r="K822" s="101"/>
      <c r="L822" s="103"/>
    </row>
    <row r="823" spans="1:12" x14ac:dyDescent="0.25">
      <c r="A823" s="110"/>
      <c r="B823" s="98" t="e">
        <f>VLOOKUP(Tab_TOUS[Pays],Pays_Continent!A:B,2,FALSE)</f>
        <v>#N/A</v>
      </c>
      <c r="C823" s="99" t="e">
        <f>VLOOKUP(Tab_TOUS[[#This Row],[Ville/Nom d''aéroport]],Ville_Pays!A:B,2,FALSE)</f>
        <v>#N/A</v>
      </c>
      <c r="D823" s="98"/>
      <c r="E823" s="100"/>
      <c r="F823" s="42"/>
      <c r="G823" s="101"/>
      <c r="H823" s="102"/>
      <c r="I823" s="101"/>
      <c r="J823" s="102"/>
      <c r="K823" s="101"/>
      <c r="L823" s="103"/>
    </row>
    <row r="824" spans="1:12" x14ac:dyDescent="0.25">
      <c r="A824" s="110"/>
      <c r="B824" s="98" t="e">
        <f>VLOOKUP(Tab_TOUS[Pays],Pays_Continent!A:B,2,FALSE)</f>
        <v>#N/A</v>
      </c>
      <c r="C824" s="99" t="e">
        <f>VLOOKUP(Tab_TOUS[[#This Row],[Ville/Nom d''aéroport]],Ville_Pays!A:B,2,FALSE)</f>
        <v>#N/A</v>
      </c>
      <c r="D824" s="98"/>
      <c r="E824" s="100"/>
      <c r="F824" s="42"/>
      <c r="G824" s="101"/>
      <c r="H824" s="102"/>
      <c r="I824" s="101"/>
      <c r="J824" s="102"/>
      <c r="K824" s="101"/>
      <c r="L824" s="103"/>
    </row>
    <row r="825" spans="1:12" x14ac:dyDescent="0.25">
      <c r="A825" s="110"/>
      <c r="B825" s="98" t="e">
        <f>VLOOKUP(Tab_TOUS[Pays],Pays_Continent!A:B,2,FALSE)</f>
        <v>#N/A</v>
      </c>
      <c r="C825" s="99" t="e">
        <f>VLOOKUP(Tab_TOUS[[#This Row],[Ville/Nom d''aéroport]],Ville_Pays!A:B,2,FALSE)</f>
        <v>#N/A</v>
      </c>
      <c r="D825" s="98"/>
      <c r="E825" s="100"/>
      <c r="F825" s="42"/>
      <c r="G825" s="101"/>
      <c r="H825" s="102"/>
      <c r="I825" s="101"/>
      <c r="J825" s="102"/>
      <c r="K825" s="101"/>
      <c r="L825" s="103"/>
    </row>
    <row r="826" spans="1:12" x14ac:dyDescent="0.25">
      <c r="A826" s="110"/>
      <c r="B826" s="98" t="e">
        <f>VLOOKUP(Tab_TOUS[Pays],Pays_Continent!A:B,2,FALSE)</f>
        <v>#N/A</v>
      </c>
      <c r="C826" s="99" t="e">
        <f>VLOOKUP(Tab_TOUS[[#This Row],[Ville/Nom d''aéroport]],Ville_Pays!A:B,2,FALSE)</f>
        <v>#N/A</v>
      </c>
      <c r="D826" s="98"/>
      <c r="E826" s="100"/>
      <c r="F826" s="42"/>
      <c r="G826" s="101"/>
      <c r="H826" s="102"/>
      <c r="I826" s="101"/>
      <c r="J826" s="102"/>
      <c r="K826" s="101"/>
      <c r="L826" s="103"/>
    </row>
    <row r="827" spans="1:12" x14ac:dyDescent="0.25">
      <c r="A827" s="110"/>
      <c r="B827" s="98" t="e">
        <f>VLOOKUP(Tab_TOUS[Pays],Pays_Continent!A:B,2,FALSE)</f>
        <v>#N/A</v>
      </c>
      <c r="C827" s="99" t="e">
        <f>VLOOKUP(Tab_TOUS[[#This Row],[Ville/Nom d''aéroport]],Ville_Pays!A:B,2,FALSE)</f>
        <v>#N/A</v>
      </c>
      <c r="D827" s="98"/>
      <c r="E827" s="100"/>
      <c r="F827" s="42"/>
      <c r="G827" s="101"/>
      <c r="H827" s="102"/>
      <c r="I827" s="101"/>
      <c r="J827" s="102"/>
      <c r="K827" s="101"/>
      <c r="L827" s="103"/>
    </row>
    <row r="828" spans="1:12" x14ac:dyDescent="0.25">
      <c r="A828" s="110"/>
      <c r="B828" s="98" t="e">
        <f>VLOOKUP(Tab_TOUS[Pays],Pays_Continent!A:B,2,FALSE)</f>
        <v>#N/A</v>
      </c>
      <c r="C828" s="99" t="e">
        <f>VLOOKUP(Tab_TOUS[[#This Row],[Ville/Nom d''aéroport]],Ville_Pays!A:B,2,FALSE)</f>
        <v>#N/A</v>
      </c>
      <c r="D828" s="98"/>
      <c r="E828" s="100"/>
      <c r="F828" s="42"/>
      <c r="G828" s="101"/>
      <c r="H828" s="102"/>
      <c r="I828" s="101"/>
      <c r="J828" s="102"/>
      <c r="K828" s="101"/>
      <c r="L828" s="103"/>
    </row>
    <row r="829" spans="1:12" x14ac:dyDescent="0.25">
      <c r="A829" s="110"/>
      <c r="B829" s="98" t="e">
        <f>VLOOKUP(Tab_TOUS[Pays],Pays_Continent!A:B,2,FALSE)</f>
        <v>#N/A</v>
      </c>
      <c r="C829" s="99" t="e">
        <f>VLOOKUP(Tab_TOUS[[#This Row],[Ville/Nom d''aéroport]],Ville_Pays!A:B,2,FALSE)</f>
        <v>#N/A</v>
      </c>
      <c r="D829" s="98"/>
      <c r="E829" s="100"/>
      <c r="F829" s="42"/>
      <c r="G829" s="101"/>
      <c r="H829" s="102"/>
      <c r="I829" s="101"/>
      <c r="J829" s="102"/>
      <c r="K829" s="101"/>
      <c r="L829" s="103"/>
    </row>
    <row r="830" spans="1:12" x14ac:dyDescent="0.25">
      <c r="A830" s="110"/>
      <c r="B830" s="98" t="e">
        <f>VLOOKUP(Tab_TOUS[Pays],Pays_Continent!A:B,2,FALSE)</f>
        <v>#N/A</v>
      </c>
      <c r="C830" s="99" t="e">
        <f>VLOOKUP(Tab_TOUS[[#This Row],[Ville/Nom d''aéroport]],Ville_Pays!A:B,2,FALSE)</f>
        <v>#N/A</v>
      </c>
      <c r="D830" s="98"/>
      <c r="E830" s="100"/>
      <c r="F830" s="42"/>
      <c r="G830" s="101"/>
      <c r="H830" s="102"/>
      <c r="I830" s="101"/>
      <c r="J830" s="102"/>
      <c r="K830" s="101"/>
      <c r="L830" s="103"/>
    </row>
    <row r="831" spans="1:12" x14ac:dyDescent="0.25">
      <c r="A831" s="110"/>
      <c r="B831" s="98" t="e">
        <f>VLOOKUP(Tab_TOUS[Pays],Pays_Continent!A:B,2,FALSE)</f>
        <v>#N/A</v>
      </c>
      <c r="C831" s="99" t="e">
        <f>VLOOKUP(Tab_TOUS[[#This Row],[Ville/Nom d''aéroport]],Ville_Pays!A:B,2,FALSE)</f>
        <v>#N/A</v>
      </c>
      <c r="D831" s="98"/>
      <c r="E831" s="100"/>
      <c r="F831" s="42"/>
      <c r="G831" s="101"/>
      <c r="H831" s="102"/>
      <c r="I831" s="101"/>
      <c r="J831" s="102"/>
      <c r="K831" s="101"/>
      <c r="L831" s="103"/>
    </row>
    <row r="832" spans="1:12" x14ac:dyDescent="0.25">
      <c r="A832" s="110"/>
      <c r="B832" s="98" t="e">
        <f>VLOOKUP(Tab_TOUS[Pays],Pays_Continent!A:B,2,FALSE)</f>
        <v>#N/A</v>
      </c>
      <c r="C832" s="99" t="e">
        <f>VLOOKUP(Tab_TOUS[[#This Row],[Ville/Nom d''aéroport]],Ville_Pays!A:B,2,FALSE)</f>
        <v>#N/A</v>
      </c>
      <c r="D832" s="98"/>
      <c r="E832" s="100"/>
      <c r="F832" s="42"/>
      <c r="G832" s="101"/>
      <c r="H832" s="102"/>
      <c r="I832" s="101"/>
      <c r="J832" s="102"/>
      <c r="K832" s="101"/>
      <c r="L832" s="103"/>
    </row>
    <row r="833" spans="1:12" x14ac:dyDescent="0.25">
      <c r="A833" s="110"/>
      <c r="B833" s="98" t="e">
        <f>VLOOKUP(Tab_TOUS[Pays],Pays_Continent!A:B,2,FALSE)</f>
        <v>#N/A</v>
      </c>
      <c r="C833" s="99" t="e">
        <f>VLOOKUP(Tab_TOUS[[#This Row],[Ville/Nom d''aéroport]],Ville_Pays!A:B,2,FALSE)</f>
        <v>#N/A</v>
      </c>
      <c r="D833" s="98"/>
      <c r="E833" s="100"/>
      <c r="F833" s="42"/>
      <c r="G833" s="101"/>
      <c r="H833" s="102"/>
      <c r="I833" s="101"/>
      <c r="J833" s="102"/>
      <c r="K833" s="101"/>
      <c r="L833" s="103"/>
    </row>
    <row r="834" spans="1:12" x14ac:dyDescent="0.25">
      <c r="A834" s="110"/>
      <c r="B834" s="98" t="e">
        <f>VLOOKUP(Tab_TOUS[Pays],Pays_Continent!A:B,2,FALSE)</f>
        <v>#N/A</v>
      </c>
      <c r="C834" s="99" t="e">
        <f>VLOOKUP(Tab_TOUS[[#This Row],[Ville/Nom d''aéroport]],Ville_Pays!A:B,2,FALSE)</f>
        <v>#N/A</v>
      </c>
      <c r="D834" s="98"/>
      <c r="E834" s="100"/>
      <c r="F834" s="42"/>
      <c r="G834" s="101"/>
      <c r="H834" s="102"/>
      <c r="I834" s="101"/>
      <c r="J834" s="102"/>
      <c r="K834" s="101"/>
      <c r="L834" s="103"/>
    </row>
    <row r="835" spans="1:12" x14ac:dyDescent="0.25">
      <c r="A835" s="110"/>
      <c r="B835" s="98" t="e">
        <f>VLOOKUP(Tab_TOUS[Pays],Pays_Continent!A:B,2,FALSE)</f>
        <v>#N/A</v>
      </c>
      <c r="C835" s="99" t="e">
        <f>VLOOKUP(Tab_TOUS[[#This Row],[Ville/Nom d''aéroport]],Ville_Pays!A:B,2,FALSE)</f>
        <v>#N/A</v>
      </c>
      <c r="D835" s="98"/>
      <c r="E835" s="100"/>
      <c r="F835" s="42"/>
      <c r="G835" s="101"/>
      <c r="H835" s="102"/>
      <c r="I835" s="101"/>
      <c r="J835" s="102"/>
      <c r="K835" s="101"/>
      <c r="L835" s="103"/>
    </row>
    <row r="836" spans="1:12" x14ac:dyDescent="0.25">
      <c r="A836" s="110"/>
      <c r="B836" s="98" t="e">
        <f>VLOOKUP(Tab_TOUS[Pays],Pays_Continent!A:B,2,FALSE)</f>
        <v>#N/A</v>
      </c>
      <c r="C836" s="99" t="e">
        <f>VLOOKUP(Tab_TOUS[[#This Row],[Ville/Nom d''aéroport]],Ville_Pays!A:B,2,FALSE)</f>
        <v>#N/A</v>
      </c>
      <c r="D836" s="98"/>
      <c r="E836" s="100"/>
      <c r="F836" s="42"/>
      <c r="G836" s="101"/>
      <c r="H836" s="102"/>
      <c r="I836" s="101"/>
      <c r="J836" s="102"/>
      <c r="K836" s="101"/>
      <c r="L836" s="103"/>
    </row>
    <row r="837" spans="1:12" x14ac:dyDescent="0.25">
      <c r="A837" s="110"/>
      <c r="B837" s="98" t="e">
        <f>VLOOKUP(Tab_TOUS[Pays],Pays_Continent!A:B,2,FALSE)</f>
        <v>#N/A</v>
      </c>
      <c r="C837" s="99" t="e">
        <f>VLOOKUP(Tab_TOUS[[#This Row],[Ville/Nom d''aéroport]],Ville_Pays!A:B,2,FALSE)</f>
        <v>#N/A</v>
      </c>
      <c r="D837" s="98"/>
      <c r="E837" s="100"/>
      <c r="F837" s="42"/>
      <c r="G837" s="101"/>
      <c r="H837" s="102"/>
      <c r="I837" s="101"/>
      <c r="J837" s="102"/>
      <c r="K837" s="101"/>
      <c r="L837" s="103"/>
    </row>
    <row r="838" spans="1:12" x14ac:dyDescent="0.25">
      <c r="A838" s="110"/>
      <c r="B838" s="98" t="e">
        <f>VLOOKUP(Tab_TOUS[Pays],Pays_Continent!A:B,2,FALSE)</f>
        <v>#N/A</v>
      </c>
      <c r="C838" s="99" t="e">
        <f>VLOOKUP(Tab_TOUS[[#This Row],[Ville/Nom d''aéroport]],Ville_Pays!A:B,2,FALSE)</f>
        <v>#N/A</v>
      </c>
      <c r="D838" s="98"/>
      <c r="E838" s="100"/>
      <c r="F838" s="42"/>
      <c r="G838" s="101"/>
      <c r="H838" s="102"/>
      <c r="I838" s="101"/>
      <c r="J838" s="102"/>
      <c r="K838" s="101"/>
      <c r="L838" s="103"/>
    </row>
    <row r="839" spans="1:12" x14ac:dyDescent="0.25">
      <c r="A839" s="110"/>
      <c r="B839" s="98" t="e">
        <f>VLOOKUP(Tab_TOUS[Pays],Pays_Continent!A:B,2,FALSE)</f>
        <v>#N/A</v>
      </c>
      <c r="C839" s="99" t="e">
        <f>VLOOKUP(Tab_TOUS[[#This Row],[Ville/Nom d''aéroport]],Ville_Pays!A:B,2,FALSE)</f>
        <v>#N/A</v>
      </c>
      <c r="D839" s="98"/>
      <c r="E839" s="100"/>
      <c r="F839" s="42"/>
      <c r="G839" s="101"/>
      <c r="H839" s="102"/>
      <c r="I839" s="101"/>
      <c r="J839" s="102"/>
      <c r="K839" s="101"/>
      <c r="L839" s="103"/>
    </row>
    <row r="840" spans="1:12" x14ac:dyDescent="0.25">
      <c r="A840" s="110"/>
      <c r="B840" s="98" t="e">
        <f>VLOOKUP(Tab_TOUS[Pays],Pays_Continent!A:B,2,FALSE)</f>
        <v>#N/A</v>
      </c>
      <c r="C840" s="99" t="e">
        <f>VLOOKUP(Tab_TOUS[[#This Row],[Ville/Nom d''aéroport]],Ville_Pays!A:B,2,FALSE)</f>
        <v>#N/A</v>
      </c>
      <c r="D840" s="98"/>
      <c r="E840" s="100"/>
      <c r="F840" s="42"/>
      <c r="G840" s="101"/>
      <c r="H840" s="102"/>
      <c r="I840" s="101"/>
      <c r="J840" s="102"/>
      <c r="K840" s="101"/>
      <c r="L840" s="103"/>
    </row>
    <row r="841" spans="1:12" x14ac:dyDescent="0.25">
      <c r="A841" s="110"/>
      <c r="B841" s="98" t="e">
        <f>VLOOKUP(Tab_TOUS[Pays],Pays_Continent!A:B,2,FALSE)</f>
        <v>#N/A</v>
      </c>
      <c r="C841" s="99" t="e">
        <f>VLOOKUP(Tab_TOUS[[#This Row],[Ville/Nom d''aéroport]],Ville_Pays!A:B,2,FALSE)</f>
        <v>#N/A</v>
      </c>
      <c r="D841" s="98"/>
      <c r="E841" s="100"/>
      <c r="F841" s="42"/>
      <c r="G841" s="101"/>
      <c r="H841" s="102"/>
      <c r="I841" s="101"/>
      <c r="J841" s="102"/>
      <c r="K841" s="101"/>
      <c r="L841" s="103"/>
    </row>
    <row r="842" spans="1:12" x14ac:dyDescent="0.25">
      <c r="A842" s="110"/>
      <c r="B842" s="98" t="e">
        <f>VLOOKUP(Tab_TOUS[Pays],Pays_Continent!A:B,2,FALSE)</f>
        <v>#N/A</v>
      </c>
      <c r="C842" s="99" t="e">
        <f>VLOOKUP(Tab_TOUS[[#This Row],[Ville/Nom d''aéroport]],Ville_Pays!A:B,2,FALSE)</f>
        <v>#N/A</v>
      </c>
      <c r="D842" s="98"/>
      <c r="E842" s="100"/>
      <c r="F842" s="42"/>
      <c r="G842" s="101"/>
      <c r="H842" s="102"/>
      <c r="I842" s="101"/>
      <c r="J842" s="102"/>
      <c r="K842" s="101"/>
      <c r="L842" s="103"/>
    </row>
    <row r="843" spans="1:12" x14ac:dyDescent="0.25">
      <c r="A843" s="110"/>
      <c r="B843" s="98" t="e">
        <f>VLOOKUP(Tab_TOUS[Pays],Pays_Continent!A:B,2,FALSE)</f>
        <v>#N/A</v>
      </c>
      <c r="C843" s="99" t="e">
        <f>VLOOKUP(Tab_TOUS[[#This Row],[Ville/Nom d''aéroport]],Ville_Pays!A:B,2,FALSE)</f>
        <v>#N/A</v>
      </c>
      <c r="D843" s="98"/>
      <c r="E843" s="100"/>
      <c r="F843" s="42"/>
      <c r="G843" s="101"/>
      <c r="H843" s="102"/>
      <c r="I843" s="101"/>
      <c r="J843" s="102"/>
      <c r="K843" s="101"/>
      <c r="L843" s="103"/>
    </row>
    <row r="844" spans="1:12" x14ac:dyDescent="0.25">
      <c r="A844" s="110"/>
      <c r="B844" s="98" t="e">
        <f>VLOOKUP(Tab_TOUS[Pays],Pays_Continent!A:B,2,FALSE)</f>
        <v>#N/A</v>
      </c>
      <c r="C844" s="99" t="e">
        <f>VLOOKUP(Tab_TOUS[[#This Row],[Ville/Nom d''aéroport]],Ville_Pays!A:B,2,FALSE)</f>
        <v>#N/A</v>
      </c>
      <c r="D844" s="98"/>
      <c r="E844" s="100"/>
      <c r="F844" s="42"/>
      <c r="G844" s="101"/>
      <c r="H844" s="102"/>
      <c r="I844" s="101"/>
      <c r="J844" s="102"/>
      <c r="K844" s="101"/>
      <c r="L844" s="103"/>
    </row>
    <row r="845" spans="1:12" x14ac:dyDescent="0.25">
      <c r="A845" s="110"/>
      <c r="B845" s="98" t="e">
        <f>VLOOKUP(Tab_TOUS[Pays],Pays_Continent!A:B,2,FALSE)</f>
        <v>#N/A</v>
      </c>
      <c r="C845" s="99" t="e">
        <f>VLOOKUP(Tab_TOUS[[#This Row],[Ville/Nom d''aéroport]],Ville_Pays!A:B,2,FALSE)</f>
        <v>#N/A</v>
      </c>
      <c r="D845" s="98"/>
      <c r="E845" s="100"/>
      <c r="F845" s="42"/>
      <c r="G845" s="101"/>
      <c r="H845" s="102"/>
      <c r="I845" s="101"/>
      <c r="J845" s="102"/>
      <c r="K845" s="101"/>
      <c r="L845" s="103"/>
    </row>
    <row r="846" spans="1:12" x14ac:dyDescent="0.25">
      <c r="A846" s="110"/>
      <c r="B846" s="98" t="e">
        <f>VLOOKUP(Tab_TOUS[Pays],Pays_Continent!A:B,2,FALSE)</f>
        <v>#N/A</v>
      </c>
      <c r="C846" s="99" t="e">
        <f>VLOOKUP(Tab_TOUS[[#This Row],[Ville/Nom d''aéroport]],Ville_Pays!A:B,2,FALSE)</f>
        <v>#N/A</v>
      </c>
      <c r="D846" s="98"/>
      <c r="E846" s="100"/>
      <c r="F846" s="42"/>
      <c r="G846" s="101"/>
      <c r="H846" s="102"/>
      <c r="I846" s="101"/>
      <c r="J846" s="102"/>
      <c r="K846" s="101"/>
      <c r="L846" s="103"/>
    </row>
    <row r="847" spans="1:12" x14ac:dyDescent="0.25">
      <c r="A847" s="110"/>
      <c r="B847" s="98" t="e">
        <f>VLOOKUP(Tab_TOUS[Pays],Pays_Continent!A:B,2,FALSE)</f>
        <v>#N/A</v>
      </c>
      <c r="C847" s="99" t="e">
        <f>VLOOKUP(Tab_TOUS[[#This Row],[Ville/Nom d''aéroport]],Ville_Pays!A:B,2,FALSE)</f>
        <v>#N/A</v>
      </c>
      <c r="D847" s="98"/>
      <c r="E847" s="100"/>
      <c r="F847" s="42"/>
      <c r="G847" s="101"/>
      <c r="H847" s="102"/>
      <c r="I847" s="101"/>
      <c r="J847" s="102"/>
      <c r="K847" s="101"/>
      <c r="L847" s="103"/>
    </row>
    <row r="848" spans="1:12" x14ac:dyDescent="0.25">
      <c r="A848" s="110"/>
      <c r="B848" s="98" t="e">
        <f>VLOOKUP(Tab_TOUS[Pays],Pays_Continent!A:B,2,FALSE)</f>
        <v>#N/A</v>
      </c>
      <c r="C848" s="99" t="e">
        <f>VLOOKUP(Tab_TOUS[[#This Row],[Ville/Nom d''aéroport]],Ville_Pays!A:B,2,FALSE)</f>
        <v>#N/A</v>
      </c>
      <c r="D848" s="98"/>
      <c r="E848" s="100"/>
      <c r="F848" s="42"/>
      <c r="G848" s="101"/>
      <c r="H848" s="102"/>
      <c r="I848" s="101"/>
      <c r="J848" s="102"/>
      <c r="K848" s="101"/>
      <c r="L848" s="103"/>
    </row>
    <row r="849" spans="1:12" x14ac:dyDescent="0.25">
      <c r="A849" s="110"/>
      <c r="B849" s="98" t="e">
        <f>VLOOKUP(Tab_TOUS[Pays],Pays_Continent!A:B,2,FALSE)</f>
        <v>#N/A</v>
      </c>
      <c r="C849" s="99" t="e">
        <f>VLOOKUP(Tab_TOUS[[#This Row],[Ville/Nom d''aéroport]],Ville_Pays!A:B,2,FALSE)</f>
        <v>#N/A</v>
      </c>
      <c r="D849" s="98"/>
      <c r="E849" s="100"/>
      <c r="F849" s="42"/>
      <c r="G849" s="101"/>
      <c r="H849" s="102"/>
      <c r="I849" s="101"/>
      <c r="J849" s="102"/>
      <c r="K849" s="101"/>
      <c r="L849" s="103"/>
    </row>
    <row r="850" spans="1:12" x14ac:dyDescent="0.25">
      <c r="A850" s="110"/>
      <c r="B850" s="98" t="e">
        <f>VLOOKUP(Tab_TOUS[Pays],Pays_Continent!A:B,2,FALSE)</f>
        <v>#N/A</v>
      </c>
      <c r="C850" s="99" t="e">
        <f>VLOOKUP(Tab_TOUS[[#This Row],[Ville/Nom d''aéroport]],Ville_Pays!A:B,2,FALSE)</f>
        <v>#N/A</v>
      </c>
      <c r="D850" s="98"/>
      <c r="E850" s="100"/>
      <c r="F850" s="42"/>
      <c r="G850" s="101"/>
      <c r="H850" s="102"/>
      <c r="I850" s="101"/>
      <c r="J850" s="102"/>
      <c r="K850" s="101"/>
      <c r="L850" s="103"/>
    </row>
    <row r="851" spans="1:12" x14ac:dyDescent="0.25">
      <c r="A851" s="110"/>
      <c r="B851" s="98" t="e">
        <f>VLOOKUP(Tab_TOUS[Pays],Pays_Continent!A:B,2,FALSE)</f>
        <v>#N/A</v>
      </c>
      <c r="C851" s="99" t="e">
        <f>VLOOKUP(Tab_TOUS[[#This Row],[Ville/Nom d''aéroport]],Ville_Pays!A:B,2,FALSE)</f>
        <v>#N/A</v>
      </c>
      <c r="D851" s="98"/>
      <c r="E851" s="100"/>
      <c r="F851" s="42"/>
      <c r="G851" s="101"/>
      <c r="H851" s="102"/>
      <c r="I851" s="101"/>
      <c r="J851" s="102"/>
      <c r="K851" s="101"/>
      <c r="L851" s="103"/>
    </row>
    <row r="852" spans="1:12" x14ac:dyDescent="0.25">
      <c r="A852" s="110"/>
      <c r="B852" s="98" t="e">
        <f>VLOOKUP(Tab_TOUS[Pays],Pays_Continent!A:B,2,FALSE)</f>
        <v>#N/A</v>
      </c>
      <c r="C852" s="99" t="e">
        <f>VLOOKUP(Tab_TOUS[[#This Row],[Ville/Nom d''aéroport]],Ville_Pays!A:B,2,FALSE)</f>
        <v>#N/A</v>
      </c>
      <c r="D852" s="98"/>
      <c r="E852" s="100"/>
      <c r="F852" s="42"/>
      <c r="G852" s="101"/>
      <c r="H852" s="102"/>
      <c r="I852" s="101"/>
      <c r="J852" s="102"/>
      <c r="K852" s="101"/>
      <c r="L852" s="103"/>
    </row>
    <row r="853" spans="1:12" x14ac:dyDescent="0.25">
      <c r="A853" s="110"/>
      <c r="B853" s="98" t="e">
        <f>VLOOKUP(Tab_TOUS[Pays],Pays_Continent!A:B,2,FALSE)</f>
        <v>#N/A</v>
      </c>
      <c r="C853" s="99" t="e">
        <f>VLOOKUP(Tab_TOUS[[#This Row],[Ville/Nom d''aéroport]],Ville_Pays!A:B,2,FALSE)</f>
        <v>#N/A</v>
      </c>
      <c r="D853" s="98"/>
      <c r="E853" s="100"/>
      <c r="F853" s="42"/>
      <c r="G853" s="101"/>
      <c r="H853" s="102"/>
      <c r="I853" s="101"/>
      <c r="J853" s="102"/>
      <c r="K853" s="101"/>
      <c r="L853" s="103"/>
    </row>
    <row r="854" spans="1:12" x14ac:dyDescent="0.25">
      <c r="A854" s="110"/>
      <c r="B854" s="98" t="e">
        <f>VLOOKUP(Tab_TOUS[Pays],Pays_Continent!A:B,2,FALSE)</f>
        <v>#N/A</v>
      </c>
      <c r="C854" s="99" t="e">
        <f>VLOOKUP(Tab_TOUS[[#This Row],[Ville/Nom d''aéroport]],Ville_Pays!A:B,2,FALSE)</f>
        <v>#N/A</v>
      </c>
      <c r="D854" s="98"/>
      <c r="E854" s="100"/>
      <c r="F854" s="42"/>
      <c r="G854" s="101"/>
      <c r="H854" s="102"/>
      <c r="I854" s="101"/>
      <c r="J854" s="102"/>
      <c r="K854" s="101"/>
      <c r="L854" s="103"/>
    </row>
    <row r="855" spans="1:12" x14ac:dyDescent="0.25">
      <c r="A855" s="110"/>
      <c r="B855" s="98" t="e">
        <f>VLOOKUP(Tab_TOUS[Pays],Pays_Continent!A:B,2,FALSE)</f>
        <v>#N/A</v>
      </c>
      <c r="C855" s="99" t="e">
        <f>VLOOKUP(Tab_TOUS[[#This Row],[Ville/Nom d''aéroport]],Ville_Pays!A:B,2,FALSE)</f>
        <v>#N/A</v>
      </c>
      <c r="D855" s="98"/>
      <c r="E855" s="100"/>
      <c r="F855" s="42"/>
      <c r="G855" s="101"/>
      <c r="H855" s="102"/>
      <c r="I855" s="101"/>
      <c r="J855" s="102"/>
      <c r="K855" s="101"/>
      <c r="L855" s="103"/>
    </row>
    <row r="856" spans="1:12" x14ac:dyDescent="0.25">
      <c r="A856" s="110"/>
      <c r="B856" s="98" t="e">
        <f>VLOOKUP(Tab_TOUS[Pays],Pays_Continent!A:B,2,FALSE)</f>
        <v>#N/A</v>
      </c>
      <c r="C856" s="99" t="e">
        <f>VLOOKUP(Tab_TOUS[[#This Row],[Ville/Nom d''aéroport]],Ville_Pays!A:B,2,FALSE)</f>
        <v>#N/A</v>
      </c>
      <c r="D856" s="98"/>
      <c r="E856" s="100"/>
      <c r="F856" s="42"/>
      <c r="G856" s="101"/>
      <c r="H856" s="102"/>
      <c r="I856" s="101"/>
      <c r="J856" s="102"/>
      <c r="K856" s="101"/>
      <c r="L856" s="103"/>
    </row>
    <row r="857" spans="1:12" x14ac:dyDescent="0.25">
      <c r="A857" s="110"/>
      <c r="B857" s="98" t="e">
        <f>VLOOKUP(Tab_TOUS[Pays],Pays_Continent!A:B,2,FALSE)</f>
        <v>#N/A</v>
      </c>
      <c r="C857" s="99" t="e">
        <f>VLOOKUP(Tab_TOUS[[#This Row],[Ville/Nom d''aéroport]],Ville_Pays!A:B,2,FALSE)</f>
        <v>#N/A</v>
      </c>
      <c r="D857" s="98"/>
      <c r="E857" s="100"/>
      <c r="F857" s="42"/>
      <c r="G857" s="101"/>
      <c r="H857" s="102"/>
      <c r="I857" s="101"/>
      <c r="J857" s="102"/>
      <c r="K857" s="101"/>
      <c r="L857" s="103"/>
    </row>
    <row r="858" spans="1:12" x14ac:dyDescent="0.25">
      <c r="A858" s="110"/>
      <c r="B858" s="98" t="e">
        <f>VLOOKUP(Tab_TOUS[Pays],Pays_Continent!A:B,2,FALSE)</f>
        <v>#N/A</v>
      </c>
      <c r="C858" s="99" t="e">
        <f>VLOOKUP(Tab_TOUS[[#This Row],[Ville/Nom d''aéroport]],Ville_Pays!A:B,2,FALSE)</f>
        <v>#N/A</v>
      </c>
      <c r="D858" s="98"/>
      <c r="E858" s="100"/>
      <c r="F858" s="42"/>
      <c r="G858" s="101"/>
      <c r="H858" s="102"/>
      <c r="I858" s="101"/>
      <c r="J858" s="102"/>
      <c r="K858" s="101"/>
      <c r="L858" s="103"/>
    </row>
    <row r="859" spans="1:12" x14ac:dyDescent="0.25">
      <c r="A859" s="110"/>
      <c r="B859" s="98" t="e">
        <f>VLOOKUP(Tab_TOUS[Pays],Pays_Continent!A:B,2,FALSE)</f>
        <v>#N/A</v>
      </c>
      <c r="C859" s="99" t="e">
        <f>VLOOKUP(Tab_TOUS[[#This Row],[Ville/Nom d''aéroport]],Ville_Pays!A:B,2,FALSE)</f>
        <v>#N/A</v>
      </c>
      <c r="D859" s="98"/>
      <c r="E859" s="100"/>
      <c r="F859" s="42"/>
      <c r="G859" s="101"/>
      <c r="H859" s="102"/>
      <c r="I859" s="101"/>
      <c r="J859" s="102"/>
      <c r="K859" s="101"/>
      <c r="L859" s="103"/>
    </row>
    <row r="860" spans="1:12" x14ac:dyDescent="0.25">
      <c r="A860" s="110"/>
      <c r="B860" s="98" t="e">
        <f>VLOOKUP(Tab_TOUS[Pays],Pays_Continent!A:B,2,FALSE)</f>
        <v>#N/A</v>
      </c>
      <c r="C860" s="99" t="e">
        <f>VLOOKUP(Tab_TOUS[[#This Row],[Ville/Nom d''aéroport]],Ville_Pays!A:B,2,FALSE)</f>
        <v>#N/A</v>
      </c>
      <c r="D860" s="98"/>
      <c r="E860" s="100"/>
      <c r="F860" s="42"/>
      <c r="G860" s="101"/>
      <c r="H860" s="102"/>
      <c r="I860" s="101"/>
      <c r="J860" s="102"/>
      <c r="K860" s="101"/>
      <c r="L860" s="103"/>
    </row>
    <row r="861" spans="1:12" x14ac:dyDescent="0.25">
      <c r="A861" s="110"/>
      <c r="B861" s="98" t="e">
        <f>VLOOKUP(Tab_TOUS[Pays],Pays_Continent!A:B,2,FALSE)</f>
        <v>#N/A</v>
      </c>
      <c r="C861" s="99" t="e">
        <f>VLOOKUP(Tab_TOUS[[#This Row],[Ville/Nom d''aéroport]],Ville_Pays!A:B,2,FALSE)</f>
        <v>#N/A</v>
      </c>
      <c r="D861" s="98"/>
      <c r="E861" s="100"/>
      <c r="F861" s="42"/>
      <c r="G861" s="101"/>
      <c r="H861" s="102"/>
      <c r="I861" s="101"/>
      <c r="J861" s="102"/>
      <c r="K861" s="101"/>
      <c r="L861" s="103"/>
    </row>
    <row r="862" spans="1:12" x14ac:dyDescent="0.25">
      <c r="A862" s="110"/>
      <c r="B862" s="98" t="e">
        <f>VLOOKUP(Tab_TOUS[Pays],Pays_Continent!A:B,2,FALSE)</f>
        <v>#N/A</v>
      </c>
      <c r="C862" s="99" t="e">
        <f>VLOOKUP(Tab_TOUS[[#This Row],[Ville/Nom d''aéroport]],Ville_Pays!A:B,2,FALSE)</f>
        <v>#N/A</v>
      </c>
      <c r="D862" s="98"/>
      <c r="E862" s="100"/>
      <c r="F862" s="42"/>
      <c r="G862" s="101"/>
      <c r="H862" s="102"/>
      <c r="I862" s="101"/>
      <c r="J862" s="102"/>
      <c r="K862" s="101"/>
      <c r="L862" s="103"/>
    </row>
    <row r="863" spans="1:12" x14ac:dyDescent="0.25">
      <c r="A863" s="110"/>
      <c r="B863" s="98" t="e">
        <f>VLOOKUP(Tab_TOUS[Pays],Pays_Continent!A:B,2,FALSE)</f>
        <v>#N/A</v>
      </c>
      <c r="C863" s="99" t="e">
        <f>VLOOKUP(Tab_TOUS[[#This Row],[Ville/Nom d''aéroport]],Ville_Pays!A:B,2,FALSE)</f>
        <v>#N/A</v>
      </c>
      <c r="D863" s="98"/>
      <c r="E863" s="100"/>
      <c r="F863" s="42"/>
      <c r="G863" s="101"/>
      <c r="H863" s="102"/>
      <c r="I863" s="101"/>
      <c r="J863" s="102"/>
      <c r="K863" s="101"/>
      <c r="L863" s="103"/>
    </row>
    <row r="864" spans="1:12" x14ac:dyDescent="0.25">
      <c r="A864" s="110"/>
      <c r="B864" s="98" t="e">
        <f>VLOOKUP(Tab_TOUS[Pays],Pays_Continent!A:B,2,FALSE)</f>
        <v>#N/A</v>
      </c>
      <c r="C864" s="99" t="e">
        <f>VLOOKUP(Tab_TOUS[[#This Row],[Ville/Nom d''aéroport]],Ville_Pays!A:B,2,FALSE)</f>
        <v>#N/A</v>
      </c>
      <c r="D864" s="98"/>
      <c r="E864" s="100"/>
      <c r="F864" s="42"/>
      <c r="G864" s="101"/>
      <c r="H864" s="102"/>
      <c r="I864" s="101"/>
      <c r="J864" s="102"/>
      <c r="K864" s="101"/>
      <c r="L864" s="103"/>
    </row>
    <row r="865" spans="1:12" x14ac:dyDescent="0.25">
      <c r="A865" s="110"/>
      <c r="B865" s="98" t="e">
        <f>VLOOKUP(Tab_TOUS[Pays],Pays_Continent!A:B,2,FALSE)</f>
        <v>#N/A</v>
      </c>
      <c r="C865" s="99" t="e">
        <f>VLOOKUP(Tab_TOUS[[#This Row],[Ville/Nom d''aéroport]],Ville_Pays!A:B,2,FALSE)</f>
        <v>#N/A</v>
      </c>
      <c r="D865" s="98"/>
      <c r="E865" s="100"/>
      <c r="F865" s="42"/>
      <c r="G865" s="101"/>
      <c r="H865" s="102"/>
      <c r="I865" s="101"/>
      <c r="J865" s="102"/>
      <c r="K865" s="101"/>
      <c r="L865" s="103"/>
    </row>
    <row r="866" spans="1:12" x14ac:dyDescent="0.25">
      <c r="A866" s="110"/>
      <c r="B866" s="98" t="e">
        <f>VLOOKUP(Tab_TOUS[Pays],Pays_Continent!A:B,2,FALSE)</f>
        <v>#N/A</v>
      </c>
      <c r="C866" s="99" t="e">
        <f>VLOOKUP(Tab_TOUS[[#This Row],[Ville/Nom d''aéroport]],Ville_Pays!A:B,2,FALSE)</f>
        <v>#N/A</v>
      </c>
      <c r="D866" s="98"/>
      <c r="E866" s="100"/>
      <c r="F866" s="42"/>
      <c r="G866" s="101"/>
      <c r="H866" s="102"/>
      <c r="I866" s="101"/>
      <c r="J866" s="102"/>
      <c r="K866" s="101"/>
      <c r="L866" s="103"/>
    </row>
    <row r="867" spans="1:12" x14ac:dyDescent="0.25">
      <c r="A867" s="110"/>
      <c r="B867" s="98" t="e">
        <f>VLOOKUP(Tab_TOUS[Pays],Pays_Continent!A:B,2,FALSE)</f>
        <v>#N/A</v>
      </c>
      <c r="C867" s="99" t="e">
        <f>VLOOKUP(Tab_TOUS[[#This Row],[Ville/Nom d''aéroport]],Ville_Pays!A:B,2,FALSE)</f>
        <v>#N/A</v>
      </c>
      <c r="D867" s="98"/>
      <c r="E867" s="100"/>
      <c r="F867" s="42"/>
      <c r="G867" s="101"/>
      <c r="H867" s="102"/>
      <c r="I867" s="101"/>
      <c r="J867" s="102"/>
      <c r="K867" s="101"/>
      <c r="L867" s="103"/>
    </row>
    <row r="868" spans="1:12" x14ac:dyDescent="0.25">
      <c r="A868" s="110"/>
      <c r="B868" s="98" t="e">
        <f>VLOOKUP(Tab_TOUS[Pays],Pays_Continent!A:B,2,FALSE)</f>
        <v>#N/A</v>
      </c>
      <c r="C868" s="99" t="e">
        <f>VLOOKUP(Tab_TOUS[[#This Row],[Ville/Nom d''aéroport]],Ville_Pays!A:B,2,FALSE)</f>
        <v>#N/A</v>
      </c>
      <c r="D868" s="98"/>
      <c r="E868" s="100"/>
      <c r="F868" s="42"/>
      <c r="G868" s="101"/>
      <c r="H868" s="102"/>
      <c r="I868" s="101"/>
      <c r="J868" s="102"/>
      <c r="K868" s="101"/>
      <c r="L868" s="103"/>
    </row>
    <row r="869" spans="1:12" x14ac:dyDescent="0.25">
      <c r="A869" s="110"/>
      <c r="B869" s="98" t="e">
        <f>VLOOKUP(Tab_TOUS[Pays],Pays_Continent!A:B,2,FALSE)</f>
        <v>#N/A</v>
      </c>
      <c r="C869" s="99" t="e">
        <f>VLOOKUP(Tab_TOUS[[#This Row],[Ville/Nom d''aéroport]],Ville_Pays!A:B,2,FALSE)</f>
        <v>#N/A</v>
      </c>
      <c r="D869" s="98"/>
      <c r="E869" s="100"/>
      <c r="F869" s="42"/>
      <c r="G869" s="101"/>
      <c r="H869" s="102"/>
      <c r="I869" s="101"/>
      <c r="J869" s="102"/>
      <c r="K869" s="101"/>
      <c r="L869" s="103"/>
    </row>
    <row r="870" spans="1:12" x14ac:dyDescent="0.25">
      <c r="A870" s="110"/>
      <c r="B870" s="98" t="e">
        <f>VLOOKUP(Tab_TOUS[Pays],Pays_Continent!A:B,2,FALSE)</f>
        <v>#N/A</v>
      </c>
      <c r="C870" s="99" t="e">
        <f>VLOOKUP(Tab_TOUS[[#This Row],[Ville/Nom d''aéroport]],Ville_Pays!A:B,2,FALSE)</f>
        <v>#N/A</v>
      </c>
      <c r="D870" s="98"/>
      <c r="E870" s="100"/>
      <c r="F870" s="42"/>
      <c r="G870" s="101"/>
      <c r="H870" s="102"/>
      <c r="I870" s="101"/>
      <c r="J870" s="102"/>
      <c r="K870" s="101"/>
      <c r="L870" s="103"/>
    </row>
    <row r="871" spans="1:12" x14ac:dyDescent="0.25">
      <c r="A871" s="110"/>
      <c r="B871" s="98" t="e">
        <f>VLOOKUP(Tab_TOUS[Pays],Pays_Continent!A:B,2,FALSE)</f>
        <v>#N/A</v>
      </c>
      <c r="C871" s="99" t="e">
        <f>VLOOKUP(Tab_TOUS[[#This Row],[Ville/Nom d''aéroport]],Ville_Pays!A:B,2,FALSE)</f>
        <v>#N/A</v>
      </c>
      <c r="D871" s="98"/>
      <c r="E871" s="100"/>
      <c r="F871" s="42"/>
      <c r="G871" s="101"/>
      <c r="H871" s="102"/>
      <c r="I871" s="101"/>
      <c r="J871" s="102"/>
      <c r="K871" s="101"/>
      <c r="L871" s="103"/>
    </row>
    <row r="872" spans="1:12" x14ac:dyDescent="0.25">
      <c r="A872" s="110"/>
      <c r="B872" s="98" t="e">
        <f>VLOOKUP(Tab_TOUS[Pays],Pays_Continent!A:B,2,FALSE)</f>
        <v>#N/A</v>
      </c>
      <c r="C872" s="99" t="e">
        <f>VLOOKUP(Tab_TOUS[[#This Row],[Ville/Nom d''aéroport]],Ville_Pays!A:B,2,FALSE)</f>
        <v>#N/A</v>
      </c>
      <c r="D872" s="98"/>
      <c r="E872" s="100"/>
      <c r="F872" s="42"/>
      <c r="G872" s="101"/>
      <c r="H872" s="102"/>
      <c r="I872" s="101"/>
      <c r="J872" s="102"/>
      <c r="K872" s="101"/>
      <c r="L872" s="103"/>
    </row>
    <row r="873" spans="1:12" x14ac:dyDescent="0.25">
      <c r="A873" s="110"/>
      <c r="B873" s="98" t="e">
        <f>VLOOKUP(Tab_TOUS[Pays],Pays_Continent!A:B,2,FALSE)</f>
        <v>#N/A</v>
      </c>
      <c r="C873" s="99" t="e">
        <f>VLOOKUP(Tab_TOUS[[#This Row],[Ville/Nom d''aéroport]],Ville_Pays!A:B,2,FALSE)</f>
        <v>#N/A</v>
      </c>
      <c r="D873" s="98"/>
      <c r="E873" s="100"/>
      <c r="F873" s="42"/>
      <c r="G873" s="101"/>
      <c r="H873" s="102"/>
      <c r="I873" s="101"/>
      <c r="J873" s="102"/>
      <c r="K873" s="101"/>
      <c r="L873" s="103"/>
    </row>
    <row r="874" spans="1:12" x14ac:dyDescent="0.25">
      <c r="A874" s="110"/>
      <c r="B874" s="98" t="e">
        <f>VLOOKUP(Tab_TOUS[Pays],Pays_Continent!A:B,2,FALSE)</f>
        <v>#N/A</v>
      </c>
      <c r="C874" s="99" t="e">
        <f>VLOOKUP(Tab_TOUS[[#This Row],[Ville/Nom d''aéroport]],Ville_Pays!A:B,2,FALSE)</f>
        <v>#N/A</v>
      </c>
      <c r="D874" s="98"/>
      <c r="E874" s="100"/>
      <c r="F874" s="42"/>
      <c r="G874" s="101"/>
      <c r="H874" s="102"/>
      <c r="I874" s="101"/>
      <c r="J874" s="102"/>
      <c r="K874" s="101"/>
      <c r="L874" s="103"/>
    </row>
    <row r="875" spans="1:12" x14ac:dyDescent="0.25">
      <c r="A875" s="110"/>
      <c r="B875" s="98" t="e">
        <f>VLOOKUP(Tab_TOUS[Pays],Pays_Continent!A:B,2,FALSE)</f>
        <v>#N/A</v>
      </c>
      <c r="C875" s="99" t="e">
        <f>VLOOKUP(Tab_TOUS[[#This Row],[Ville/Nom d''aéroport]],Ville_Pays!A:B,2,FALSE)</f>
        <v>#N/A</v>
      </c>
      <c r="D875" s="98"/>
      <c r="E875" s="100"/>
      <c r="F875" s="42"/>
      <c r="G875" s="101"/>
      <c r="H875" s="102"/>
      <c r="I875" s="101"/>
      <c r="J875" s="102"/>
      <c r="K875" s="101"/>
      <c r="L875" s="103"/>
    </row>
    <row r="876" spans="1:12" x14ac:dyDescent="0.25">
      <c r="A876" s="110"/>
      <c r="B876" s="98" t="e">
        <f>VLOOKUP(Tab_TOUS[Pays],Pays_Continent!A:B,2,FALSE)</f>
        <v>#N/A</v>
      </c>
      <c r="C876" s="99" t="e">
        <f>VLOOKUP(Tab_TOUS[[#This Row],[Ville/Nom d''aéroport]],Ville_Pays!A:B,2,FALSE)</f>
        <v>#N/A</v>
      </c>
      <c r="D876" s="98"/>
      <c r="E876" s="100"/>
      <c r="F876" s="42"/>
      <c r="G876" s="101"/>
      <c r="H876" s="102"/>
      <c r="I876" s="101"/>
      <c r="J876" s="102"/>
      <c r="K876" s="101"/>
      <c r="L876" s="103"/>
    </row>
    <row r="877" spans="1:12" x14ac:dyDescent="0.25">
      <c r="A877" s="110"/>
      <c r="B877" s="98" t="e">
        <f>VLOOKUP(Tab_TOUS[Pays],Pays_Continent!A:B,2,FALSE)</f>
        <v>#N/A</v>
      </c>
      <c r="C877" s="99" t="e">
        <f>VLOOKUP(Tab_TOUS[[#This Row],[Ville/Nom d''aéroport]],Ville_Pays!A:B,2,FALSE)</f>
        <v>#N/A</v>
      </c>
      <c r="D877" s="98"/>
      <c r="E877" s="100"/>
      <c r="F877" s="42"/>
      <c r="G877" s="101"/>
      <c r="H877" s="102"/>
      <c r="I877" s="101"/>
      <c r="J877" s="102"/>
      <c r="K877" s="101"/>
      <c r="L877" s="103"/>
    </row>
    <row r="878" spans="1:12" x14ac:dyDescent="0.25">
      <c r="A878" s="110"/>
      <c r="B878" s="98" t="e">
        <f>VLOOKUP(Tab_TOUS[Pays],Pays_Continent!A:B,2,FALSE)</f>
        <v>#N/A</v>
      </c>
      <c r="C878" s="99" t="e">
        <f>VLOOKUP(Tab_TOUS[[#This Row],[Ville/Nom d''aéroport]],Ville_Pays!A:B,2,FALSE)</f>
        <v>#N/A</v>
      </c>
      <c r="D878" s="98"/>
      <c r="E878" s="100"/>
      <c r="F878" s="42"/>
      <c r="G878" s="101"/>
      <c r="H878" s="102"/>
      <c r="I878" s="101"/>
      <c r="J878" s="102"/>
      <c r="K878" s="101"/>
      <c r="L878" s="103"/>
    </row>
    <row r="879" spans="1:12" x14ac:dyDescent="0.25">
      <c r="A879" s="110"/>
      <c r="B879" s="98" t="e">
        <f>VLOOKUP(Tab_TOUS[Pays],Pays_Continent!A:B,2,FALSE)</f>
        <v>#N/A</v>
      </c>
      <c r="C879" s="99" t="e">
        <f>VLOOKUP(Tab_TOUS[[#This Row],[Ville/Nom d''aéroport]],Ville_Pays!A:B,2,FALSE)</f>
        <v>#N/A</v>
      </c>
      <c r="D879" s="98"/>
      <c r="E879" s="100"/>
      <c r="F879" s="42"/>
      <c r="G879" s="101"/>
      <c r="H879" s="102"/>
      <c r="I879" s="101"/>
      <c r="J879" s="102"/>
      <c r="K879" s="101"/>
      <c r="L879" s="103"/>
    </row>
    <row r="880" spans="1:12" x14ac:dyDescent="0.25">
      <c r="A880" s="110"/>
      <c r="B880" s="98" t="e">
        <f>VLOOKUP(Tab_TOUS[Pays],Pays_Continent!A:B,2,FALSE)</f>
        <v>#N/A</v>
      </c>
      <c r="C880" s="99" t="e">
        <f>VLOOKUP(Tab_TOUS[[#This Row],[Ville/Nom d''aéroport]],Ville_Pays!A:B,2,FALSE)</f>
        <v>#N/A</v>
      </c>
      <c r="D880" s="98"/>
      <c r="E880" s="100"/>
      <c r="F880" s="42"/>
      <c r="G880" s="101"/>
      <c r="H880" s="102"/>
      <c r="I880" s="101"/>
      <c r="J880" s="102"/>
      <c r="K880" s="101"/>
      <c r="L880" s="103"/>
    </row>
    <row r="881" spans="1:12" x14ac:dyDescent="0.25">
      <c r="A881" s="110"/>
      <c r="B881" s="98" t="e">
        <f>VLOOKUP(Tab_TOUS[Pays],Pays_Continent!A:B,2,FALSE)</f>
        <v>#N/A</v>
      </c>
      <c r="C881" s="99" t="e">
        <f>VLOOKUP(Tab_TOUS[[#This Row],[Ville/Nom d''aéroport]],Ville_Pays!A:B,2,FALSE)</f>
        <v>#N/A</v>
      </c>
      <c r="D881" s="98"/>
      <c r="E881" s="100"/>
      <c r="F881" s="42"/>
      <c r="G881" s="101"/>
      <c r="H881" s="102"/>
      <c r="I881" s="101"/>
      <c r="J881" s="102"/>
      <c r="K881" s="101"/>
      <c r="L881" s="103"/>
    </row>
    <row r="882" spans="1:12" x14ac:dyDescent="0.25">
      <c r="A882" s="110"/>
      <c r="B882" s="98" t="e">
        <f>VLOOKUP(Tab_TOUS[Pays],Pays_Continent!A:B,2,FALSE)</f>
        <v>#N/A</v>
      </c>
      <c r="C882" s="99" t="e">
        <f>VLOOKUP(Tab_TOUS[[#This Row],[Ville/Nom d''aéroport]],Ville_Pays!A:B,2,FALSE)</f>
        <v>#N/A</v>
      </c>
      <c r="D882" s="98"/>
      <c r="E882" s="100"/>
      <c r="F882" s="42"/>
      <c r="G882" s="101"/>
      <c r="H882" s="102"/>
      <c r="I882" s="101"/>
      <c r="J882" s="102"/>
      <c r="K882" s="101"/>
      <c r="L882" s="103"/>
    </row>
    <row r="883" spans="1:12" x14ac:dyDescent="0.25">
      <c r="A883" s="110"/>
      <c r="B883" s="98" t="e">
        <f>VLOOKUP(Tab_TOUS[Pays],Pays_Continent!A:B,2,FALSE)</f>
        <v>#N/A</v>
      </c>
      <c r="C883" s="99" t="e">
        <f>VLOOKUP(Tab_TOUS[[#This Row],[Ville/Nom d''aéroport]],Ville_Pays!A:B,2,FALSE)</f>
        <v>#N/A</v>
      </c>
      <c r="D883" s="98"/>
      <c r="E883" s="100"/>
      <c r="F883" s="42"/>
      <c r="G883" s="101"/>
      <c r="H883" s="102"/>
      <c r="I883" s="101"/>
      <c r="J883" s="102"/>
      <c r="K883" s="101"/>
      <c r="L883" s="103"/>
    </row>
    <row r="884" spans="1:12" x14ac:dyDescent="0.25">
      <c r="A884" s="110"/>
      <c r="B884" s="98" t="e">
        <f>VLOOKUP(Tab_TOUS[Pays],Pays_Continent!A:B,2,FALSE)</f>
        <v>#N/A</v>
      </c>
      <c r="C884" s="99" t="e">
        <f>VLOOKUP(Tab_TOUS[[#This Row],[Ville/Nom d''aéroport]],Ville_Pays!A:B,2,FALSE)</f>
        <v>#N/A</v>
      </c>
      <c r="D884" s="98"/>
      <c r="E884" s="100"/>
      <c r="F884" s="42"/>
      <c r="G884" s="101"/>
      <c r="H884" s="102"/>
      <c r="I884" s="101"/>
      <c r="J884" s="102"/>
      <c r="K884" s="101"/>
      <c r="L884" s="103"/>
    </row>
    <row r="885" spans="1:12" x14ac:dyDescent="0.25">
      <c r="A885" s="110"/>
      <c r="B885" s="98" t="e">
        <f>VLOOKUP(Tab_TOUS[Pays],Pays_Continent!A:B,2,FALSE)</f>
        <v>#N/A</v>
      </c>
      <c r="C885" s="99" t="e">
        <f>VLOOKUP(Tab_TOUS[[#This Row],[Ville/Nom d''aéroport]],Ville_Pays!A:B,2,FALSE)</f>
        <v>#N/A</v>
      </c>
      <c r="D885" s="98"/>
      <c r="E885" s="100"/>
      <c r="F885" s="42"/>
      <c r="G885" s="101"/>
      <c r="H885" s="102"/>
      <c r="I885" s="101"/>
      <c r="J885" s="102"/>
      <c r="K885" s="101"/>
      <c r="L885" s="103"/>
    </row>
    <row r="886" spans="1:12" x14ac:dyDescent="0.25">
      <c r="A886" s="110"/>
      <c r="B886" s="98" t="e">
        <f>VLOOKUP(Tab_TOUS[Pays],Pays_Continent!A:B,2,FALSE)</f>
        <v>#N/A</v>
      </c>
      <c r="C886" s="99" t="e">
        <f>VLOOKUP(Tab_TOUS[[#This Row],[Ville/Nom d''aéroport]],Ville_Pays!A:B,2,FALSE)</f>
        <v>#N/A</v>
      </c>
      <c r="D886" s="98"/>
      <c r="E886" s="100"/>
      <c r="F886" s="42"/>
      <c r="G886" s="101"/>
      <c r="H886" s="102"/>
      <c r="I886" s="101"/>
      <c r="J886" s="102"/>
      <c r="K886" s="101"/>
      <c r="L886" s="103"/>
    </row>
    <row r="887" spans="1:12" x14ac:dyDescent="0.25">
      <c r="A887" s="110"/>
      <c r="B887" s="98" t="e">
        <f>VLOOKUP(Tab_TOUS[Pays],Pays_Continent!A:B,2,FALSE)</f>
        <v>#N/A</v>
      </c>
      <c r="C887" s="99" t="e">
        <f>VLOOKUP(Tab_TOUS[[#This Row],[Ville/Nom d''aéroport]],Ville_Pays!A:B,2,FALSE)</f>
        <v>#N/A</v>
      </c>
      <c r="D887" s="98"/>
      <c r="E887" s="100"/>
      <c r="F887" s="42"/>
      <c r="G887" s="101"/>
      <c r="H887" s="102"/>
      <c r="I887" s="101"/>
      <c r="J887" s="102"/>
      <c r="K887" s="101"/>
      <c r="L887" s="103"/>
    </row>
    <row r="888" spans="1:12" x14ac:dyDescent="0.25">
      <c r="A888" s="110"/>
      <c r="B888" s="98" t="e">
        <f>VLOOKUP(Tab_TOUS[Pays],Pays_Continent!A:B,2,FALSE)</f>
        <v>#N/A</v>
      </c>
      <c r="C888" s="99" t="e">
        <f>VLOOKUP(Tab_TOUS[[#This Row],[Ville/Nom d''aéroport]],Ville_Pays!A:B,2,FALSE)</f>
        <v>#N/A</v>
      </c>
      <c r="D888" s="98"/>
      <c r="E888" s="100"/>
      <c r="F888" s="42"/>
      <c r="G888" s="101"/>
      <c r="H888" s="102"/>
      <c r="I888" s="101"/>
      <c r="J888" s="102"/>
      <c r="K888" s="101"/>
      <c r="L888" s="103"/>
    </row>
    <row r="889" spans="1:12" x14ac:dyDescent="0.25">
      <c r="A889" s="110"/>
      <c r="B889" s="98" t="e">
        <f>VLOOKUP(Tab_TOUS[Pays],Pays_Continent!A:B,2,FALSE)</f>
        <v>#N/A</v>
      </c>
      <c r="C889" s="99" t="e">
        <f>VLOOKUP(Tab_TOUS[[#This Row],[Ville/Nom d''aéroport]],Ville_Pays!A:B,2,FALSE)</f>
        <v>#N/A</v>
      </c>
      <c r="D889" s="98"/>
      <c r="E889" s="100"/>
      <c r="F889" s="42"/>
      <c r="G889" s="101"/>
      <c r="H889" s="102"/>
      <c r="I889" s="101"/>
      <c r="J889" s="102"/>
      <c r="K889" s="101"/>
      <c r="L889" s="103"/>
    </row>
    <row r="890" spans="1:12" x14ac:dyDescent="0.25">
      <c r="A890" s="110"/>
      <c r="B890" s="98" t="e">
        <f>VLOOKUP(Tab_TOUS[Pays],Pays_Continent!A:B,2,FALSE)</f>
        <v>#N/A</v>
      </c>
      <c r="C890" s="99" t="e">
        <f>VLOOKUP(Tab_TOUS[[#This Row],[Ville/Nom d''aéroport]],Ville_Pays!A:B,2,FALSE)</f>
        <v>#N/A</v>
      </c>
      <c r="D890" s="98"/>
      <c r="E890" s="100"/>
      <c r="F890" s="42"/>
      <c r="G890" s="101"/>
      <c r="H890" s="102"/>
      <c r="I890" s="101"/>
      <c r="J890" s="102"/>
      <c r="K890" s="101"/>
      <c r="L890" s="103"/>
    </row>
    <row r="891" spans="1:12" x14ac:dyDescent="0.25">
      <c r="A891" s="110"/>
      <c r="B891" s="98" t="e">
        <f>VLOOKUP(Tab_TOUS[Pays],Pays_Continent!A:B,2,FALSE)</f>
        <v>#N/A</v>
      </c>
      <c r="C891" s="99" t="e">
        <f>VLOOKUP(Tab_TOUS[[#This Row],[Ville/Nom d''aéroport]],Ville_Pays!A:B,2,FALSE)</f>
        <v>#N/A</v>
      </c>
      <c r="D891" s="98"/>
      <c r="E891" s="100"/>
      <c r="F891" s="42"/>
      <c r="G891" s="101"/>
      <c r="H891" s="102"/>
      <c r="I891" s="101"/>
      <c r="J891" s="102"/>
      <c r="K891" s="101"/>
      <c r="L891" s="103"/>
    </row>
    <row r="892" spans="1:12" x14ac:dyDescent="0.25">
      <c r="A892" s="110"/>
      <c r="B892" s="98" t="e">
        <f>VLOOKUP(Tab_TOUS[Pays],Pays_Continent!A:B,2,FALSE)</f>
        <v>#N/A</v>
      </c>
      <c r="C892" s="99" t="e">
        <f>VLOOKUP(Tab_TOUS[[#This Row],[Ville/Nom d''aéroport]],Ville_Pays!A:B,2,FALSE)</f>
        <v>#N/A</v>
      </c>
      <c r="D892" s="98"/>
      <c r="E892" s="100"/>
      <c r="F892" s="42"/>
      <c r="G892" s="101"/>
      <c r="H892" s="102"/>
      <c r="I892" s="101"/>
      <c r="J892" s="102"/>
      <c r="K892" s="101"/>
      <c r="L892" s="103"/>
    </row>
    <row r="893" spans="1:12" x14ac:dyDescent="0.25">
      <c r="A893" s="110"/>
      <c r="B893" s="98" t="e">
        <f>VLOOKUP(Tab_TOUS[Pays],Pays_Continent!A:B,2,FALSE)</f>
        <v>#N/A</v>
      </c>
      <c r="C893" s="99" t="e">
        <f>VLOOKUP(Tab_TOUS[[#This Row],[Ville/Nom d''aéroport]],Ville_Pays!A:B,2,FALSE)</f>
        <v>#N/A</v>
      </c>
      <c r="D893" s="98"/>
      <c r="E893" s="100"/>
      <c r="F893" s="42"/>
      <c r="G893" s="101"/>
      <c r="H893" s="102"/>
      <c r="I893" s="101"/>
      <c r="J893" s="102"/>
      <c r="K893" s="101"/>
      <c r="L893" s="103"/>
    </row>
    <row r="894" spans="1:12" x14ac:dyDescent="0.25">
      <c r="A894" s="110"/>
      <c r="B894" s="98" t="e">
        <f>VLOOKUP(Tab_TOUS[Pays],Pays_Continent!A:B,2,FALSE)</f>
        <v>#N/A</v>
      </c>
      <c r="C894" s="99" t="e">
        <f>VLOOKUP(Tab_TOUS[[#This Row],[Ville/Nom d''aéroport]],Ville_Pays!A:B,2,FALSE)</f>
        <v>#N/A</v>
      </c>
      <c r="D894" s="98"/>
      <c r="E894" s="100"/>
      <c r="F894" s="42"/>
      <c r="G894" s="101"/>
      <c r="H894" s="102"/>
      <c r="I894" s="101"/>
      <c r="J894" s="102"/>
      <c r="K894" s="101"/>
      <c r="L894" s="103"/>
    </row>
    <row r="895" spans="1:12" x14ac:dyDescent="0.25">
      <c r="A895" s="110"/>
      <c r="B895" s="98" t="e">
        <f>VLOOKUP(Tab_TOUS[Pays],Pays_Continent!A:B,2,FALSE)</f>
        <v>#N/A</v>
      </c>
      <c r="C895" s="99" t="e">
        <f>VLOOKUP(Tab_TOUS[[#This Row],[Ville/Nom d''aéroport]],Ville_Pays!A:B,2,FALSE)</f>
        <v>#N/A</v>
      </c>
      <c r="D895" s="98"/>
      <c r="E895" s="100"/>
      <c r="F895" s="42"/>
      <c r="G895" s="101"/>
      <c r="H895" s="102"/>
      <c r="I895" s="101"/>
      <c r="J895" s="102"/>
      <c r="K895" s="101"/>
      <c r="L895" s="103"/>
    </row>
    <row r="896" spans="1:12" x14ac:dyDescent="0.25">
      <c r="A896" s="110"/>
      <c r="B896" s="98" t="e">
        <f>VLOOKUP(Tab_TOUS[Pays],Pays_Continent!A:B,2,FALSE)</f>
        <v>#N/A</v>
      </c>
      <c r="C896" s="99" t="e">
        <f>VLOOKUP(Tab_TOUS[[#This Row],[Ville/Nom d''aéroport]],Ville_Pays!A:B,2,FALSE)</f>
        <v>#N/A</v>
      </c>
      <c r="D896" s="98"/>
      <c r="E896" s="100"/>
      <c r="F896" s="42"/>
      <c r="G896" s="101"/>
      <c r="H896" s="102"/>
      <c r="I896" s="101"/>
      <c r="J896" s="102"/>
      <c r="K896" s="101"/>
      <c r="L896" s="103"/>
    </row>
    <row r="897" spans="1:12" x14ac:dyDescent="0.25">
      <c r="A897" s="110"/>
      <c r="B897" s="98" t="e">
        <f>VLOOKUP(Tab_TOUS[Pays],Pays_Continent!A:B,2,FALSE)</f>
        <v>#N/A</v>
      </c>
      <c r="C897" s="99" t="e">
        <f>VLOOKUP(Tab_TOUS[[#This Row],[Ville/Nom d''aéroport]],Ville_Pays!A:B,2,FALSE)</f>
        <v>#N/A</v>
      </c>
      <c r="D897" s="98"/>
      <c r="E897" s="100"/>
      <c r="F897" s="42"/>
      <c r="G897" s="101"/>
      <c r="H897" s="102"/>
      <c r="I897" s="101"/>
      <c r="J897" s="102"/>
      <c r="K897" s="101"/>
      <c r="L897" s="103"/>
    </row>
    <row r="898" spans="1:12" x14ac:dyDescent="0.25">
      <c r="A898" s="110"/>
      <c r="B898" s="98" t="e">
        <f>VLOOKUP(Tab_TOUS[Pays],Pays_Continent!A:B,2,FALSE)</f>
        <v>#N/A</v>
      </c>
      <c r="C898" s="99" t="e">
        <f>VLOOKUP(Tab_TOUS[[#This Row],[Ville/Nom d''aéroport]],Ville_Pays!A:B,2,FALSE)</f>
        <v>#N/A</v>
      </c>
      <c r="D898" s="98"/>
      <c r="E898" s="100"/>
      <c r="F898" s="42"/>
      <c r="G898" s="101"/>
      <c r="H898" s="102"/>
      <c r="I898" s="101"/>
      <c r="J898" s="102"/>
      <c r="K898" s="101"/>
      <c r="L898" s="103"/>
    </row>
    <row r="899" spans="1:12" x14ac:dyDescent="0.25">
      <c r="A899" s="110"/>
      <c r="B899" s="98" t="e">
        <f>VLOOKUP(Tab_TOUS[Pays],Pays_Continent!A:B,2,FALSE)</f>
        <v>#N/A</v>
      </c>
      <c r="C899" s="99" t="e">
        <f>VLOOKUP(Tab_TOUS[[#This Row],[Ville/Nom d''aéroport]],Ville_Pays!A:B,2,FALSE)</f>
        <v>#N/A</v>
      </c>
      <c r="D899" s="98"/>
      <c r="E899" s="100"/>
      <c r="F899" s="42"/>
      <c r="G899" s="101"/>
      <c r="H899" s="102"/>
      <c r="I899" s="101"/>
      <c r="J899" s="102"/>
      <c r="K899" s="101"/>
      <c r="L899" s="103"/>
    </row>
    <row r="900" spans="1:12" x14ac:dyDescent="0.25">
      <c r="A900" s="110"/>
      <c r="B900" s="98" t="e">
        <f>VLOOKUP(Tab_TOUS[Pays],Pays_Continent!A:B,2,FALSE)</f>
        <v>#N/A</v>
      </c>
      <c r="C900" s="99" t="e">
        <f>VLOOKUP(Tab_TOUS[[#This Row],[Ville/Nom d''aéroport]],Ville_Pays!A:B,2,FALSE)</f>
        <v>#N/A</v>
      </c>
      <c r="D900" s="98"/>
      <c r="E900" s="100"/>
      <c r="F900" s="42"/>
      <c r="G900" s="101"/>
      <c r="H900" s="102"/>
      <c r="I900" s="101"/>
      <c r="J900" s="102"/>
      <c r="K900" s="101"/>
      <c r="L900" s="103"/>
    </row>
    <row r="901" spans="1:12" x14ac:dyDescent="0.25">
      <c r="A901" s="110"/>
      <c r="B901" s="98" t="e">
        <f>VLOOKUP(Tab_TOUS[Pays],Pays_Continent!A:B,2,FALSE)</f>
        <v>#N/A</v>
      </c>
      <c r="C901" s="99" t="e">
        <f>VLOOKUP(Tab_TOUS[[#This Row],[Ville/Nom d''aéroport]],Ville_Pays!A:B,2,FALSE)</f>
        <v>#N/A</v>
      </c>
      <c r="D901" s="98"/>
      <c r="E901" s="100"/>
      <c r="F901" s="42"/>
      <c r="G901" s="101"/>
      <c r="H901" s="102"/>
      <c r="I901" s="101"/>
      <c r="J901" s="102"/>
      <c r="K901" s="101"/>
      <c r="L901" s="103"/>
    </row>
    <row r="902" spans="1:12" x14ac:dyDescent="0.25">
      <c r="A902" s="110"/>
      <c r="B902" s="98" t="e">
        <f>VLOOKUP(Tab_TOUS[Pays],Pays_Continent!A:B,2,FALSE)</f>
        <v>#N/A</v>
      </c>
      <c r="C902" s="99" t="e">
        <f>VLOOKUP(Tab_TOUS[[#This Row],[Ville/Nom d''aéroport]],Ville_Pays!A:B,2,FALSE)</f>
        <v>#N/A</v>
      </c>
      <c r="D902" s="98"/>
      <c r="E902" s="100"/>
      <c r="F902" s="42"/>
      <c r="G902" s="101"/>
      <c r="H902" s="102"/>
      <c r="I902" s="101"/>
      <c r="J902" s="102"/>
      <c r="K902" s="101"/>
      <c r="L902" s="103"/>
    </row>
    <row r="903" spans="1:12" x14ac:dyDescent="0.25">
      <c r="A903" s="110"/>
      <c r="B903" s="98" t="e">
        <f>VLOOKUP(Tab_TOUS[Pays],Pays_Continent!A:B,2,FALSE)</f>
        <v>#N/A</v>
      </c>
      <c r="C903" s="99" t="e">
        <f>VLOOKUP(Tab_TOUS[[#This Row],[Ville/Nom d''aéroport]],Ville_Pays!A:B,2,FALSE)</f>
        <v>#N/A</v>
      </c>
      <c r="D903" s="98"/>
      <c r="E903" s="100"/>
      <c r="F903" s="42"/>
      <c r="G903" s="101"/>
      <c r="H903" s="102"/>
      <c r="I903" s="101"/>
      <c r="J903" s="102"/>
      <c r="K903" s="101"/>
      <c r="L903" s="103"/>
    </row>
    <row r="904" spans="1:12" x14ac:dyDescent="0.25">
      <c r="A904" s="110"/>
      <c r="B904" s="98" t="e">
        <f>VLOOKUP(Tab_TOUS[Pays],Pays_Continent!A:B,2,FALSE)</f>
        <v>#N/A</v>
      </c>
      <c r="C904" s="99" t="e">
        <f>VLOOKUP(Tab_TOUS[[#This Row],[Ville/Nom d''aéroport]],Ville_Pays!A:B,2,FALSE)</f>
        <v>#N/A</v>
      </c>
      <c r="D904" s="98"/>
      <c r="E904" s="100"/>
      <c r="F904" s="42"/>
      <c r="G904" s="101"/>
      <c r="H904" s="102"/>
      <c r="I904" s="101"/>
      <c r="J904" s="102"/>
      <c r="K904" s="101"/>
      <c r="L904" s="103"/>
    </row>
    <row r="905" spans="1:12" x14ac:dyDescent="0.25">
      <c r="A905" s="110"/>
      <c r="B905" s="98" t="e">
        <f>VLOOKUP(Tab_TOUS[Pays],Pays_Continent!A:B,2,FALSE)</f>
        <v>#N/A</v>
      </c>
      <c r="C905" s="99" t="e">
        <f>VLOOKUP(Tab_TOUS[[#This Row],[Ville/Nom d''aéroport]],Ville_Pays!A:B,2,FALSE)</f>
        <v>#N/A</v>
      </c>
      <c r="D905" s="98"/>
      <c r="E905" s="100"/>
      <c r="F905" s="42"/>
      <c r="G905" s="101"/>
      <c r="H905" s="102"/>
      <c r="I905" s="101"/>
      <c r="J905" s="102"/>
      <c r="K905" s="101"/>
      <c r="L905" s="103"/>
    </row>
    <row r="906" spans="1:12" x14ac:dyDescent="0.25">
      <c r="A906" s="110"/>
      <c r="B906" s="98" t="e">
        <f>VLOOKUP(Tab_TOUS[Pays],Pays_Continent!A:B,2,FALSE)</f>
        <v>#N/A</v>
      </c>
      <c r="C906" s="99" t="e">
        <f>VLOOKUP(Tab_TOUS[[#This Row],[Ville/Nom d''aéroport]],Ville_Pays!A:B,2,FALSE)</f>
        <v>#N/A</v>
      </c>
      <c r="D906" s="98"/>
      <c r="E906" s="100"/>
      <c r="F906" s="42"/>
      <c r="G906" s="101"/>
      <c r="H906" s="102"/>
      <c r="I906" s="101"/>
      <c r="J906" s="102"/>
      <c r="K906" s="101"/>
      <c r="L906" s="103"/>
    </row>
    <row r="907" spans="1:12" x14ac:dyDescent="0.25">
      <c r="A907" s="110"/>
      <c r="B907" s="98" t="e">
        <f>VLOOKUP(Tab_TOUS[Pays],Pays_Continent!A:B,2,FALSE)</f>
        <v>#N/A</v>
      </c>
      <c r="C907" s="99" t="e">
        <f>VLOOKUP(Tab_TOUS[[#This Row],[Ville/Nom d''aéroport]],Ville_Pays!A:B,2,FALSE)</f>
        <v>#N/A</v>
      </c>
      <c r="D907" s="98"/>
      <c r="E907" s="100"/>
      <c r="F907" s="42"/>
      <c r="G907" s="101"/>
      <c r="H907" s="102"/>
      <c r="I907" s="101"/>
      <c r="J907" s="102"/>
      <c r="K907" s="101"/>
      <c r="L907" s="103"/>
    </row>
    <row r="908" spans="1:12" x14ac:dyDescent="0.25">
      <c r="A908" s="110"/>
      <c r="B908" s="98" t="e">
        <f>VLOOKUP(Tab_TOUS[Pays],Pays_Continent!A:B,2,FALSE)</f>
        <v>#N/A</v>
      </c>
      <c r="C908" s="99" t="e">
        <f>VLOOKUP(Tab_TOUS[[#This Row],[Ville/Nom d''aéroport]],Ville_Pays!A:B,2,FALSE)</f>
        <v>#N/A</v>
      </c>
      <c r="D908" s="98"/>
      <c r="E908" s="100"/>
      <c r="F908" s="42"/>
      <c r="G908" s="101"/>
      <c r="H908" s="102"/>
      <c r="I908" s="101"/>
      <c r="J908" s="102"/>
      <c r="K908" s="101"/>
      <c r="L908" s="103"/>
    </row>
    <row r="909" spans="1:12" x14ac:dyDescent="0.25">
      <c r="A909" s="110"/>
      <c r="B909" s="98" t="e">
        <f>VLOOKUP(Tab_TOUS[Pays],Pays_Continent!A:B,2,FALSE)</f>
        <v>#N/A</v>
      </c>
      <c r="C909" s="99" t="e">
        <f>VLOOKUP(Tab_TOUS[[#This Row],[Ville/Nom d''aéroport]],Ville_Pays!A:B,2,FALSE)</f>
        <v>#N/A</v>
      </c>
      <c r="D909" s="98"/>
      <c r="E909" s="100"/>
      <c r="F909" s="42"/>
      <c r="G909" s="101"/>
      <c r="H909" s="102"/>
      <c r="I909" s="101"/>
      <c r="J909" s="102"/>
      <c r="K909" s="101"/>
      <c r="L909" s="103"/>
    </row>
    <row r="910" spans="1:12" x14ac:dyDescent="0.25">
      <c r="A910" s="110"/>
      <c r="B910" s="98" t="e">
        <f>VLOOKUP(Tab_TOUS[Pays],Pays_Continent!A:B,2,FALSE)</f>
        <v>#N/A</v>
      </c>
      <c r="C910" s="99" t="e">
        <f>VLOOKUP(Tab_TOUS[[#This Row],[Ville/Nom d''aéroport]],Ville_Pays!A:B,2,FALSE)</f>
        <v>#N/A</v>
      </c>
      <c r="D910" s="98"/>
      <c r="E910" s="100"/>
      <c r="F910" s="42"/>
      <c r="G910" s="101"/>
      <c r="H910" s="102"/>
      <c r="I910" s="101"/>
      <c r="J910" s="102"/>
      <c r="K910" s="101"/>
      <c r="L910" s="103"/>
    </row>
    <row r="911" spans="1:12" x14ac:dyDescent="0.25">
      <c r="A911" s="110"/>
      <c r="B911" s="98" t="e">
        <f>VLOOKUP(Tab_TOUS[Pays],Pays_Continent!A:B,2,FALSE)</f>
        <v>#N/A</v>
      </c>
      <c r="C911" s="99" t="e">
        <f>VLOOKUP(Tab_TOUS[[#This Row],[Ville/Nom d''aéroport]],Ville_Pays!A:B,2,FALSE)</f>
        <v>#N/A</v>
      </c>
      <c r="D911" s="98"/>
      <c r="E911" s="100"/>
      <c r="F911" s="42"/>
      <c r="G911" s="101"/>
      <c r="H911" s="102"/>
      <c r="I911" s="101"/>
      <c r="J911" s="102"/>
      <c r="K911" s="101"/>
      <c r="L911" s="103"/>
    </row>
    <row r="912" spans="1:12" x14ac:dyDescent="0.25">
      <c r="A912" s="110"/>
      <c r="B912" s="98" t="e">
        <f>VLOOKUP(Tab_TOUS[Pays],Pays_Continent!A:B,2,FALSE)</f>
        <v>#N/A</v>
      </c>
      <c r="C912" s="99" t="e">
        <f>VLOOKUP(Tab_TOUS[[#This Row],[Ville/Nom d''aéroport]],Ville_Pays!A:B,2,FALSE)</f>
        <v>#N/A</v>
      </c>
      <c r="D912" s="98"/>
      <c r="E912" s="100"/>
      <c r="F912" s="42"/>
      <c r="G912" s="101"/>
      <c r="H912" s="102"/>
      <c r="I912" s="101"/>
      <c r="J912" s="102"/>
      <c r="K912" s="101"/>
      <c r="L912" s="103"/>
    </row>
    <row r="913" spans="1:12" x14ac:dyDescent="0.25">
      <c r="A913" s="110"/>
      <c r="B913" s="98" t="e">
        <f>VLOOKUP(Tab_TOUS[Pays],Pays_Continent!A:B,2,FALSE)</f>
        <v>#N/A</v>
      </c>
      <c r="C913" s="99" t="e">
        <f>VLOOKUP(Tab_TOUS[[#This Row],[Ville/Nom d''aéroport]],Ville_Pays!A:B,2,FALSE)</f>
        <v>#N/A</v>
      </c>
      <c r="D913" s="98"/>
      <c r="E913" s="100"/>
      <c r="F913" s="42"/>
      <c r="G913" s="101"/>
      <c r="H913" s="102"/>
      <c r="I913" s="101"/>
      <c r="J913" s="102"/>
      <c r="K913" s="101"/>
      <c r="L913" s="103"/>
    </row>
    <row r="914" spans="1:12" x14ac:dyDescent="0.25">
      <c r="A914" s="110"/>
      <c r="B914" s="98" t="e">
        <f>VLOOKUP(Tab_TOUS[Pays],Pays_Continent!A:B,2,FALSE)</f>
        <v>#N/A</v>
      </c>
      <c r="C914" s="99" t="e">
        <f>VLOOKUP(Tab_TOUS[[#This Row],[Ville/Nom d''aéroport]],Ville_Pays!A:B,2,FALSE)</f>
        <v>#N/A</v>
      </c>
      <c r="D914" s="98"/>
      <c r="E914" s="100"/>
      <c r="F914" s="42"/>
      <c r="G914" s="101"/>
      <c r="H914" s="102"/>
      <c r="I914" s="101"/>
      <c r="J914" s="102"/>
      <c r="K914" s="101"/>
      <c r="L914" s="103"/>
    </row>
    <row r="915" spans="1:12" x14ac:dyDescent="0.25">
      <c r="A915" s="110"/>
      <c r="B915" s="98" t="e">
        <f>VLOOKUP(Tab_TOUS[Pays],Pays_Continent!A:B,2,FALSE)</f>
        <v>#N/A</v>
      </c>
      <c r="C915" s="99" t="e">
        <f>VLOOKUP(Tab_TOUS[[#This Row],[Ville/Nom d''aéroport]],Ville_Pays!A:B,2,FALSE)</f>
        <v>#N/A</v>
      </c>
      <c r="D915" s="98"/>
      <c r="E915" s="100"/>
      <c r="F915" s="42"/>
      <c r="G915" s="101"/>
      <c r="H915" s="102"/>
      <c r="I915" s="101"/>
      <c r="J915" s="102"/>
      <c r="K915" s="101"/>
      <c r="L915" s="103"/>
    </row>
    <row r="916" spans="1:12" x14ac:dyDescent="0.25">
      <c r="A916" s="110"/>
      <c r="B916" s="98" t="e">
        <f>VLOOKUP(Tab_TOUS[Pays],Pays_Continent!A:B,2,FALSE)</f>
        <v>#N/A</v>
      </c>
      <c r="C916" s="99" t="e">
        <f>VLOOKUP(Tab_TOUS[[#This Row],[Ville/Nom d''aéroport]],Ville_Pays!A:B,2,FALSE)</f>
        <v>#N/A</v>
      </c>
      <c r="D916" s="98"/>
      <c r="E916" s="100"/>
      <c r="F916" s="42"/>
      <c r="G916" s="101"/>
      <c r="H916" s="102"/>
      <c r="I916" s="101"/>
      <c r="J916" s="102"/>
      <c r="K916" s="101"/>
      <c r="L916" s="103"/>
    </row>
    <row r="917" spans="1:12" x14ac:dyDescent="0.25">
      <c r="A917" s="110"/>
      <c r="B917" s="98" t="e">
        <f>VLOOKUP(Tab_TOUS[Pays],Pays_Continent!A:B,2,FALSE)</f>
        <v>#N/A</v>
      </c>
      <c r="C917" s="99" t="e">
        <f>VLOOKUP(Tab_TOUS[[#This Row],[Ville/Nom d''aéroport]],Ville_Pays!A:B,2,FALSE)</f>
        <v>#N/A</v>
      </c>
      <c r="D917" s="98"/>
      <c r="E917" s="100"/>
      <c r="F917" s="42"/>
      <c r="G917" s="101"/>
      <c r="H917" s="102"/>
      <c r="I917" s="101"/>
      <c r="J917" s="102"/>
      <c r="K917" s="101"/>
      <c r="L917" s="103"/>
    </row>
    <row r="918" spans="1:12" x14ac:dyDescent="0.25">
      <c r="A918" s="110"/>
      <c r="B918" s="98" t="e">
        <f>VLOOKUP(Tab_TOUS[Pays],Pays_Continent!A:B,2,FALSE)</f>
        <v>#N/A</v>
      </c>
      <c r="C918" s="99" t="e">
        <f>VLOOKUP(Tab_TOUS[[#This Row],[Ville/Nom d''aéroport]],Ville_Pays!A:B,2,FALSE)</f>
        <v>#N/A</v>
      </c>
      <c r="D918" s="98"/>
      <c r="E918" s="100"/>
      <c r="F918" s="42"/>
      <c r="G918" s="101"/>
      <c r="H918" s="102"/>
      <c r="I918" s="101"/>
      <c r="J918" s="102"/>
      <c r="K918" s="101"/>
      <c r="L918" s="103"/>
    </row>
    <row r="919" spans="1:12" x14ac:dyDescent="0.25">
      <c r="A919" s="110"/>
      <c r="B919" s="98" t="e">
        <f>VLOOKUP(Tab_TOUS[Pays],Pays_Continent!A:B,2,FALSE)</f>
        <v>#N/A</v>
      </c>
      <c r="C919" s="99" t="e">
        <f>VLOOKUP(Tab_TOUS[[#This Row],[Ville/Nom d''aéroport]],Ville_Pays!A:B,2,FALSE)</f>
        <v>#N/A</v>
      </c>
      <c r="D919" s="98"/>
      <c r="E919" s="100"/>
      <c r="F919" s="42"/>
      <c r="G919" s="101"/>
      <c r="H919" s="102"/>
      <c r="I919" s="101"/>
      <c r="J919" s="102"/>
      <c r="K919" s="101"/>
      <c r="L919" s="103"/>
    </row>
    <row r="920" spans="1:12" x14ac:dyDescent="0.25">
      <c r="A920" s="110"/>
      <c r="B920" s="98" t="e">
        <f>VLOOKUP(Tab_TOUS[Pays],Pays_Continent!A:B,2,FALSE)</f>
        <v>#N/A</v>
      </c>
      <c r="C920" s="99" t="e">
        <f>VLOOKUP(Tab_TOUS[[#This Row],[Ville/Nom d''aéroport]],Ville_Pays!A:B,2,FALSE)</f>
        <v>#N/A</v>
      </c>
      <c r="D920" s="98"/>
      <c r="E920" s="100"/>
      <c r="F920" s="42"/>
      <c r="G920" s="101"/>
      <c r="H920" s="102"/>
      <c r="I920" s="101"/>
      <c r="J920" s="102"/>
      <c r="K920" s="101"/>
      <c r="L920" s="103"/>
    </row>
    <row r="921" spans="1:12" x14ac:dyDescent="0.25">
      <c r="A921" s="110"/>
      <c r="B921" s="98" t="e">
        <f>VLOOKUP(Tab_TOUS[Pays],Pays_Continent!A:B,2,FALSE)</f>
        <v>#N/A</v>
      </c>
      <c r="C921" s="99" t="e">
        <f>VLOOKUP(Tab_TOUS[[#This Row],[Ville/Nom d''aéroport]],Ville_Pays!A:B,2,FALSE)</f>
        <v>#N/A</v>
      </c>
      <c r="D921" s="98"/>
      <c r="E921" s="100"/>
      <c r="F921" s="42"/>
      <c r="G921" s="101"/>
      <c r="H921" s="102"/>
      <c r="I921" s="101"/>
      <c r="J921" s="102"/>
      <c r="K921" s="101"/>
      <c r="L921" s="103"/>
    </row>
    <row r="922" spans="1:12" x14ac:dyDescent="0.25">
      <c r="A922" s="110"/>
      <c r="B922" s="98" t="e">
        <f>VLOOKUP(Tab_TOUS[Pays],Pays_Continent!A:B,2,FALSE)</f>
        <v>#N/A</v>
      </c>
      <c r="C922" s="99" t="e">
        <f>VLOOKUP(Tab_TOUS[[#This Row],[Ville/Nom d''aéroport]],Ville_Pays!A:B,2,FALSE)</f>
        <v>#N/A</v>
      </c>
      <c r="D922" s="98"/>
      <c r="E922" s="100"/>
      <c r="F922" s="42"/>
      <c r="G922" s="101"/>
      <c r="H922" s="102"/>
      <c r="I922" s="101"/>
      <c r="J922" s="102"/>
      <c r="K922" s="101"/>
      <c r="L922" s="103"/>
    </row>
    <row r="923" spans="1:12" x14ac:dyDescent="0.25">
      <c r="A923" s="110"/>
      <c r="B923" s="98" t="e">
        <f>VLOOKUP(Tab_TOUS[Pays],Pays_Continent!A:B,2,FALSE)</f>
        <v>#N/A</v>
      </c>
      <c r="C923" s="99" t="e">
        <f>VLOOKUP(Tab_TOUS[[#This Row],[Ville/Nom d''aéroport]],Ville_Pays!A:B,2,FALSE)</f>
        <v>#N/A</v>
      </c>
      <c r="D923" s="98"/>
      <c r="E923" s="100"/>
      <c r="F923" s="42"/>
      <c r="G923" s="101"/>
      <c r="H923" s="102"/>
      <c r="I923" s="101"/>
      <c r="J923" s="102"/>
      <c r="K923" s="101"/>
      <c r="L923" s="103"/>
    </row>
    <row r="924" spans="1:12" x14ac:dyDescent="0.25">
      <c r="A924" s="110"/>
      <c r="B924" s="98" t="e">
        <f>VLOOKUP(Tab_TOUS[Pays],Pays_Continent!A:B,2,FALSE)</f>
        <v>#N/A</v>
      </c>
      <c r="C924" s="99" t="e">
        <f>VLOOKUP(Tab_TOUS[[#This Row],[Ville/Nom d''aéroport]],Ville_Pays!A:B,2,FALSE)</f>
        <v>#N/A</v>
      </c>
      <c r="D924" s="98"/>
      <c r="E924" s="100"/>
      <c r="F924" s="42"/>
      <c r="G924" s="101"/>
      <c r="H924" s="102"/>
      <c r="I924" s="101"/>
      <c r="J924" s="102"/>
      <c r="K924" s="101"/>
      <c r="L924" s="103"/>
    </row>
    <row r="925" spans="1:12" x14ac:dyDescent="0.25">
      <c r="A925" s="110"/>
      <c r="B925" s="98" t="e">
        <f>VLOOKUP(Tab_TOUS[Pays],Pays_Continent!A:B,2,FALSE)</f>
        <v>#N/A</v>
      </c>
      <c r="C925" s="99" t="e">
        <f>VLOOKUP(Tab_TOUS[[#This Row],[Ville/Nom d''aéroport]],Ville_Pays!A:B,2,FALSE)</f>
        <v>#N/A</v>
      </c>
      <c r="D925" s="98"/>
      <c r="E925" s="100"/>
      <c r="F925" s="42"/>
      <c r="G925" s="101"/>
      <c r="H925" s="102"/>
      <c r="I925" s="101"/>
      <c r="J925" s="102"/>
      <c r="K925" s="101"/>
      <c r="L925" s="103"/>
    </row>
    <row r="926" spans="1:12" x14ac:dyDescent="0.25">
      <c r="A926" s="110"/>
      <c r="B926" s="98" t="e">
        <f>VLOOKUP(Tab_TOUS[Pays],Pays_Continent!A:B,2,FALSE)</f>
        <v>#N/A</v>
      </c>
      <c r="C926" s="99" t="e">
        <f>VLOOKUP(Tab_TOUS[[#This Row],[Ville/Nom d''aéroport]],Ville_Pays!A:B,2,FALSE)</f>
        <v>#N/A</v>
      </c>
      <c r="D926" s="98"/>
      <c r="E926" s="100"/>
      <c r="F926" s="42"/>
      <c r="G926" s="101"/>
      <c r="H926" s="102"/>
      <c r="I926" s="101"/>
      <c r="J926" s="102"/>
      <c r="K926" s="101"/>
      <c r="L926" s="103"/>
    </row>
    <row r="927" spans="1:12" x14ac:dyDescent="0.25">
      <c r="A927" s="110"/>
      <c r="B927" s="98" t="e">
        <f>VLOOKUP(Tab_TOUS[Pays],Pays_Continent!A:B,2,FALSE)</f>
        <v>#N/A</v>
      </c>
      <c r="C927" s="99" t="e">
        <f>VLOOKUP(Tab_TOUS[[#This Row],[Ville/Nom d''aéroport]],Ville_Pays!A:B,2,FALSE)</f>
        <v>#N/A</v>
      </c>
      <c r="D927" s="98"/>
      <c r="E927" s="100"/>
      <c r="F927" s="42"/>
      <c r="G927" s="101"/>
      <c r="H927" s="102"/>
      <c r="I927" s="101"/>
      <c r="J927" s="102"/>
      <c r="K927" s="101"/>
      <c r="L927" s="103"/>
    </row>
    <row r="928" spans="1:12" x14ac:dyDescent="0.25">
      <c r="A928" s="110"/>
      <c r="B928" s="98" t="e">
        <f>VLOOKUP(Tab_TOUS[Pays],Pays_Continent!A:B,2,FALSE)</f>
        <v>#N/A</v>
      </c>
      <c r="C928" s="99" t="e">
        <f>VLOOKUP(Tab_TOUS[[#This Row],[Ville/Nom d''aéroport]],Ville_Pays!A:B,2,FALSE)</f>
        <v>#N/A</v>
      </c>
      <c r="D928" s="98"/>
      <c r="E928" s="100"/>
      <c r="F928" s="42"/>
      <c r="G928" s="101"/>
      <c r="H928" s="102"/>
      <c r="I928" s="101"/>
      <c r="J928" s="102"/>
      <c r="K928" s="101"/>
      <c r="L928" s="103"/>
    </row>
    <row r="929" spans="1:12" x14ac:dyDescent="0.25">
      <c r="A929" s="110"/>
      <c r="B929" s="98" t="e">
        <f>VLOOKUP(Tab_TOUS[Pays],Pays_Continent!A:B,2,FALSE)</f>
        <v>#N/A</v>
      </c>
      <c r="C929" s="99" t="e">
        <f>VLOOKUP(Tab_TOUS[[#This Row],[Ville/Nom d''aéroport]],Ville_Pays!A:B,2,FALSE)</f>
        <v>#N/A</v>
      </c>
      <c r="D929" s="98"/>
      <c r="E929" s="100"/>
      <c r="F929" s="42"/>
      <c r="G929" s="101"/>
      <c r="H929" s="102"/>
      <c r="I929" s="101"/>
      <c r="J929" s="102"/>
      <c r="K929" s="101"/>
      <c r="L929" s="103"/>
    </row>
    <row r="930" spans="1:12" x14ac:dyDescent="0.25">
      <c r="A930" s="110"/>
      <c r="B930" s="98" t="e">
        <f>VLOOKUP(Tab_TOUS[Pays],Pays_Continent!A:B,2,FALSE)</f>
        <v>#N/A</v>
      </c>
      <c r="C930" s="99" t="e">
        <f>VLOOKUP(Tab_TOUS[[#This Row],[Ville/Nom d''aéroport]],Ville_Pays!A:B,2,FALSE)</f>
        <v>#N/A</v>
      </c>
      <c r="D930" s="98"/>
      <c r="E930" s="100"/>
      <c r="F930" s="42"/>
      <c r="G930" s="101"/>
      <c r="H930" s="102"/>
      <c r="I930" s="101"/>
      <c r="J930" s="102"/>
      <c r="K930" s="101"/>
      <c r="L930" s="103"/>
    </row>
    <row r="931" spans="1:12" x14ac:dyDescent="0.25">
      <c r="A931" s="110"/>
      <c r="B931" s="98" t="e">
        <f>VLOOKUP(Tab_TOUS[Pays],Pays_Continent!A:B,2,FALSE)</f>
        <v>#N/A</v>
      </c>
      <c r="C931" s="99" t="e">
        <f>VLOOKUP(Tab_TOUS[[#This Row],[Ville/Nom d''aéroport]],Ville_Pays!A:B,2,FALSE)</f>
        <v>#N/A</v>
      </c>
      <c r="D931" s="98"/>
      <c r="E931" s="100"/>
      <c r="F931" s="42"/>
      <c r="G931" s="101"/>
      <c r="H931" s="102"/>
      <c r="I931" s="101"/>
      <c r="J931" s="102"/>
      <c r="K931" s="101"/>
      <c r="L931" s="103"/>
    </row>
    <row r="932" spans="1:12" x14ac:dyDescent="0.25">
      <c r="A932" s="110"/>
      <c r="B932" s="98" t="e">
        <f>VLOOKUP(Tab_TOUS[Pays],Pays_Continent!A:B,2,FALSE)</f>
        <v>#N/A</v>
      </c>
      <c r="C932" s="99" t="e">
        <f>VLOOKUP(Tab_TOUS[[#This Row],[Ville/Nom d''aéroport]],Ville_Pays!A:B,2,FALSE)</f>
        <v>#N/A</v>
      </c>
      <c r="D932" s="98"/>
      <c r="E932" s="100"/>
      <c r="F932" s="42"/>
      <c r="G932" s="101"/>
      <c r="H932" s="102"/>
      <c r="I932" s="101"/>
      <c r="J932" s="102"/>
      <c r="K932" s="101"/>
      <c r="L932" s="103"/>
    </row>
    <row r="933" spans="1:12" x14ac:dyDescent="0.25">
      <c r="A933" s="110"/>
      <c r="B933" s="98" t="e">
        <f>VLOOKUP(Tab_TOUS[Pays],Pays_Continent!A:B,2,FALSE)</f>
        <v>#N/A</v>
      </c>
      <c r="C933" s="99" t="e">
        <f>VLOOKUP(Tab_TOUS[[#This Row],[Ville/Nom d''aéroport]],Ville_Pays!A:B,2,FALSE)</f>
        <v>#N/A</v>
      </c>
      <c r="D933" s="98"/>
      <c r="E933" s="100"/>
      <c r="F933" s="42"/>
      <c r="G933" s="101"/>
      <c r="H933" s="102"/>
      <c r="I933" s="101"/>
      <c r="J933" s="102"/>
      <c r="K933" s="101"/>
      <c r="L933" s="103"/>
    </row>
    <row r="934" spans="1:12" x14ac:dyDescent="0.25">
      <c r="A934" s="110"/>
      <c r="B934" s="98" t="e">
        <f>VLOOKUP(Tab_TOUS[Pays],Pays_Continent!A:B,2,FALSE)</f>
        <v>#N/A</v>
      </c>
      <c r="C934" s="99" t="e">
        <f>VLOOKUP(Tab_TOUS[[#This Row],[Ville/Nom d''aéroport]],Ville_Pays!A:B,2,FALSE)</f>
        <v>#N/A</v>
      </c>
      <c r="D934" s="98"/>
      <c r="E934" s="100"/>
      <c r="F934" s="42"/>
      <c r="G934" s="101"/>
      <c r="H934" s="102"/>
      <c r="I934" s="101"/>
      <c r="J934" s="102"/>
      <c r="K934" s="101"/>
      <c r="L934" s="103"/>
    </row>
    <row r="935" spans="1:12" x14ac:dyDescent="0.25">
      <c r="A935" s="110"/>
      <c r="B935" s="98" t="e">
        <f>VLOOKUP(Tab_TOUS[Pays],Pays_Continent!A:B,2,FALSE)</f>
        <v>#N/A</v>
      </c>
      <c r="C935" s="99" t="e">
        <f>VLOOKUP(Tab_TOUS[[#This Row],[Ville/Nom d''aéroport]],Ville_Pays!A:B,2,FALSE)</f>
        <v>#N/A</v>
      </c>
      <c r="D935" s="98"/>
      <c r="E935" s="100"/>
      <c r="F935" s="42"/>
      <c r="G935" s="101"/>
      <c r="H935" s="102"/>
      <c r="I935" s="101"/>
      <c r="J935" s="102"/>
      <c r="K935" s="101"/>
      <c r="L935" s="103"/>
    </row>
    <row r="936" spans="1:12" x14ac:dyDescent="0.25">
      <c r="A936" s="110"/>
      <c r="B936" s="98" t="e">
        <f>VLOOKUP(Tab_TOUS[Pays],Pays_Continent!A:B,2,FALSE)</f>
        <v>#N/A</v>
      </c>
      <c r="C936" s="99" t="e">
        <f>VLOOKUP(Tab_TOUS[[#This Row],[Ville/Nom d''aéroport]],Ville_Pays!A:B,2,FALSE)</f>
        <v>#N/A</v>
      </c>
      <c r="D936" s="98"/>
      <c r="E936" s="100"/>
      <c r="F936" s="42"/>
      <c r="G936" s="101"/>
      <c r="H936" s="102"/>
      <c r="I936" s="101"/>
      <c r="J936" s="102"/>
      <c r="K936" s="101"/>
      <c r="L936" s="103"/>
    </row>
    <row r="937" spans="1:12" x14ac:dyDescent="0.25">
      <c r="A937" s="110"/>
      <c r="B937" s="98" t="e">
        <f>VLOOKUP(Tab_TOUS[Pays],Pays_Continent!A:B,2,FALSE)</f>
        <v>#N/A</v>
      </c>
      <c r="C937" s="99" t="e">
        <f>VLOOKUP(Tab_TOUS[[#This Row],[Ville/Nom d''aéroport]],Ville_Pays!A:B,2,FALSE)</f>
        <v>#N/A</v>
      </c>
      <c r="D937" s="98"/>
      <c r="E937" s="100"/>
      <c r="F937" s="42"/>
      <c r="G937" s="101"/>
      <c r="H937" s="102"/>
      <c r="I937" s="101"/>
      <c r="J937" s="102"/>
      <c r="K937" s="101"/>
      <c r="L937" s="103"/>
    </row>
    <row r="938" spans="1:12" x14ac:dyDescent="0.25">
      <c r="A938" s="110"/>
      <c r="B938" s="98" t="e">
        <f>VLOOKUP(Tab_TOUS[Pays],Pays_Continent!A:B,2,FALSE)</f>
        <v>#N/A</v>
      </c>
      <c r="C938" s="99" t="e">
        <f>VLOOKUP(Tab_TOUS[[#This Row],[Ville/Nom d''aéroport]],Ville_Pays!A:B,2,FALSE)</f>
        <v>#N/A</v>
      </c>
      <c r="D938" s="98"/>
      <c r="E938" s="100"/>
      <c r="F938" s="42"/>
      <c r="G938" s="101"/>
      <c r="H938" s="102"/>
      <c r="I938" s="101"/>
      <c r="J938" s="102"/>
      <c r="K938" s="101"/>
      <c r="L938" s="103"/>
    </row>
    <row r="939" spans="1:12" x14ac:dyDescent="0.25">
      <c r="A939" s="110"/>
      <c r="B939" s="98" t="e">
        <f>VLOOKUP(Tab_TOUS[Pays],Pays_Continent!A:B,2,FALSE)</f>
        <v>#N/A</v>
      </c>
      <c r="C939" s="99" t="e">
        <f>VLOOKUP(Tab_TOUS[[#This Row],[Ville/Nom d''aéroport]],Ville_Pays!A:B,2,FALSE)</f>
        <v>#N/A</v>
      </c>
      <c r="D939" s="98"/>
      <c r="E939" s="100"/>
      <c r="F939" s="42"/>
      <c r="G939" s="101"/>
      <c r="H939" s="102"/>
      <c r="I939" s="101"/>
      <c r="J939" s="102"/>
      <c r="K939" s="101"/>
      <c r="L939" s="103"/>
    </row>
    <row r="940" spans="1:12" x14ac:dyDescent="0.25">
      <c r="A940" s="110"/>
      <c r="B940" s="98" t="e">
        <f>VLOOKUP(Tab_TOUS[Pays],Pays_Continent!A:B,2,FALSE)</f>
        <v>#N/A</v>
      </c>
      <c r="C940" s="99" t="e">
        <f>VLOOKUP(Tab_TOUS[[#This Row],[Ville/Nom d''aéroport]],Ville_Pays!A:B,2,FALSE)</f>
        <v>#N/A</v>
      </c>
      <c r="D940" s="98"/>
      <c r="E940" s="100"/>
      <c r="F940" s="42"/>
      <c r="G940" s="101"/>
      <c r="H940" s="102"/>
      <c r="I940" s="101"/>
      <c r="J940" s="102"/>
      <c r="K940" s="101"/>
      <c r="L940" s="103"/>
    </row>
    <row r="941" spans="1:12" x14ac:dyDescent="0.25">
      <c r="A941" s="110"/>
      <c r="B941" s="98" t="e">
        <f>VLOOKUP(Tab_TOUS[Pays],Pays_Continent!A:B,2,FALSE)</f>
        <v>#N/A</v>
      </c>
      <c r="C941" s="99" t="e">
        <f>VLOOKUP(Tab_TOUS[[#This Row],[Ville/Nom d''aéroport]],Ville_Pays!A:B,2,FALSE)</f>
        <v>#N/A</v>
      </c>
      <c r="D941" s="98"/>
      <c r="E941" s="100"/>
      <c r="F941" s="42"/>
      <c r="G941" s="101"/>
      <c r="H941" s="102"/>
      <c r="I941" s="101"/>
      <c r="J941" s="102"/>
      <c r="K941" s="101"/>
      <c r="L941" s="103"/>
    </row>
    <row r="942" spans="1:12" x14ac:dyDescent="0.25">
      <c r="A942" s="110"/>
      <c r="B942" s="98" t="e">
        <f>VLOOKUP(Tab_TOUS[Pays],Pays_Continent!A:B,2,FALSE)</f>
        <v>#N/A</v>
      </c>
      <c r="C942" s="99" t="e">
        <f>VLOOKUP(Tab_TOUS[[#This Row],[Ville/Nom d''aéroport]],Ville_Pays!A:B,2,FALSE)</f>
        <v>#N/A</v>
      </c>
      <c r="D942" s="98"/>
      <c r="E942" s="100"/>
      <c r="F942" s="42"/>
      <c r="G942" s="101"/>
      <c r="H942" s="102"/>
      <c r="I942" s="101"/>
      <c r="J942" s="102"/>
      <c r="K942" s="101"/>
      <c r="L942" s="103"/>
    </row>
    <row r="943" spans="1:12" x14ac:dyDescent="0.25">
      <c r="A943" s="110"/>
      <c r="B943" s="98" t="e">
        <f>VLOOKUP(Tab_TOUS[Pays],Pays_Continent!A:B,2,FALSE)</f>
        <v>#N/A</v>
      </c>
      <c r="C943" s="99" t="e">
        <f>VLOOKUP(Tab_TOUS[[#This Row],[Ville/Nom d''aéroport]],Ville_Pays!A:B,2,FALSE)</f>
        <v>#N/A</v>
      </c>
      <c r="D943" s="98"/>
      <c r="E943" s="100"/>
      <c r="F943" s="42"/>
      <c r="G943" s="101"/>
      <c r="H943" s="102"/>
      <c r="I943" s="101"/>
      <c r="J943" s="102"/>
      <c r="K943" s="101"/>
      <c r="L943" s="103"/>
    </row>
    <row r="944" spans="1:12" x14ac:dyDescent="0.25">
      <c r="A944" s="110"/>
      <c r="B944" s="98" t="e">
        <f>VLOOKUP(Tab_TOUS[Pays],Pays_Continent!A:B,2,FALSE)</f>
        <v>#N/A</v>
      </c>
      <c r="C944" s="99" t="e">
        <f>VLOOKUP(Tab_TOUS[[#This Row],[Ville/Nom d''aéroport]],Ville_Pays!A:B,2,FALSE)</f>
        <v>#N/A</v>
      </c>
      <c r="D944" s="98"/>
      <c r="E944" s="100"/>
      <c r="F944" s="42"/>
      <c r="G944" s="101"/>
      <c r="H944" s="102"/>
      <c r="I944" s="101"/>
      <c r="J944" s="102"/>
      <c r="K944" s="101"/>
      <c r="L944" s="103"/>
    </row>
    <row r="945" spans="1:12" x14ac:dyDescent="0.25">
      <c r="A945" s="110"/>
      <c r="B945" s="98" t="e">
        <f>VLOOKUP(Tab_TOUS[Pays],Pays_Continent!A:B,2,FALSE)</f>
        <v>#N/A</v>
      </c>
      <c r="C945" s="99" t="e">
        <f>VLOOKUP(Tab_TOUS[[#This Row],[Ville/Nom d''aéroport]],Ville_Pays!A:B,2,FALSE)</f>
        <v>#N/A</v>
      </c>
      <c r="D945" s="98"/>
      <c r="E945" s="100"/>
      <c r="F945" s="42"/>
      <c r="G945" s="101"/>
      <c r="H945" s="102"/>
      <c r="I945" s="101"/>
      <c r="J945" s="102"/>
      <c r="K945" s="101"/>
      <c r="L945" s="103"/>
    </row>
    <row r="946" spans="1:12" x14ac:dyDescent="0.25">
      <c r="A946" s="110"/>
      <c r="B946" s="98" t="e">
        <f>VLOOKUP(Tab_TOUS[Pays],Pays_Continent!A:B,2,FALSE)</f>
        <v>#N/A</v>
      </c>
      <c r="C946" s="99" t="e">
        <f>VLOOKUP(Tab_TOUS[[#This Row],[Ville/Nom d''aéroport]],Ville_Pays!A:B,2,FALSE)</f>
        <v>#N/A</v>
      </c>
      <c r="D946" s="98"/>
      <c r="E946" s="100"/>
      <c r="F946" s="42"/>
      <c r="G946" s="101"/>
      <c r="H946" s="102"/>
      <c r="I946" s="101"/>
      <c r="J946" s="102"/>
      <c r="K946" s="101"/>
      <c r="L946" s="103"/>
    </row>
    <row r="947" spans="1:12" x14ac:dyDescent="0.25">
      <c r="A947" s="110"/>
      <c r="B947" s="98" t="e">
        <f>VLOOKUP(Tab_TOUS[Pays],Pays_Continent!A:B,2,FALSE)</f>
        <v>#N/A</v>
      </c>
      <c r="C947" s="99" t="e">
        <f>VLOOKUP(Tab_TOUS[[#This Row],[Ville/Nom d''aéroport]],Ville_Pays!A:B,2,FALSE)</f>
        <v>#N/A</v>
      </c>
      <c r="D947" s="98"/>
      <c r="E947" s="100"/>
      <c r="F947" s="42"/>
      <c r="G947" s="101"/>
      <c r="H947" s="102"/>
      <c r="I947" s="101"/>
      <c r="J947" s="102"/>
      <c r="K947" s="101"/>
      <c r="L947" s="103"/>
    </row>
    <row r="948" spans="1:12" x14ac:dyDescent="0.25">
      <c r="A948" s="110"/>
      <c r="B948" s="98" t="e">
        <f>VLOOKUP(Tab_TOUS[Pays],Pays_Continent!A:B,2,FALSE)</f>
        <v>#N/A</v>
      </c>
      <c r="C948" s="99" t="e">
        <f>VLOOKUP(Tab_TOUS[[#This Row],[Ville/Nom d''aéroport]],Ville_Pays!A:B,2,FALSE)</f>
        <v>#N/A</v>
      </c>
      <c r="D948" s="98"/>
      <c r="E948" s="100"/>
      <c r="F948" s="42"/>
      <c r="G948" s="101"/>
      <c r="H948" s="102"/>
      <c r="I948" s="101"/>
      <c r="J948" s="102"/>
      <c r="K948" s="101"/>
      <c r="L948" s="103"/>
    </row>
    <row r="949" spans="1:12" x14ac:dyDescent="0.25">
      <c r="A949" s="110"/>
      <c r="B949" s="98" t="e">
        <f>VLOOKUP(Tab_TOUS[Pays],Pays_Continent!A:B,2,FALSE)</f>
        <v>#N/A</v>
      </c>
      <c r="C949" s="99" t="e">
        <f>VLOOKUP(Tab_TOUS[[#This Row],[Ville/Nom d''aéroport]],Ville_Pays!A:B,2,FALSE)</f>
        <v>#N/A</v>
      </c>
      <c r="D949" s="98"/>
      <c r="E949" s="100"/>
      <c r="F949" s="42"/>
      <c r="G949" s="101"/>
      <c r="H949" s="102"/>
      <c r="I949" s="101"/>
      <c r="J949" s="102"/>
      <c r="K949" s="101"/>
      <c r="L949" s="103"/>
    </row>
    <row r="950" spans="1:12" x14ac:dyDescent="0.25">
      <c r="A950" s="110"/>
      <c r="B950" s="98" t="e">
        <f>VLOOKUP(Tab_TOUS[Pays],Pays_Continent!A:B,2,FALSE)</f>
        <v>#N/A</v>
      </c>
      <c r="C950" s="99" t="e">
        <f>VLOOKUP(Tab_TOUS[[#This Row],[Ville/Nom d''aéroport]],Ville_Pays!A:B,2,FALSE)</f>
        <v>#N/A</v>
      </c>
      <c r="D950" s="98"/>
      <c r="E950" s="100"/>
      <c r="F950" s="42"/>
      <c r="G950" s="101"/>
      <c r="H950" s="102"/>
      <c r="I950" s="101"/>
      <c r="J950" s="102"/>
      <c r="K950" s="101"/>
      <c r="L950" s="103"/>
    </row>
    <row r="951" spans="1:12" x14ac:dyDescent="0.25">
      <c r="A951" s="110"/>
      <c r="B951" s="98" t="e">
        <f>VLOOKUP(Tab_TOUS[Pays],Pays_Continent!A:B,2,FALSE)</f>
        <v>#N/A</v>
      </c>
      <c r="C951" s="99" t="e">
        <f>VLOOKUP(Tab_TOUS[[#This Row],[Ville/Nom d''aéroport]],Ville_Pays!A:B,2,FALSE)</f>
        <v>#N/A</v>
      </c>
      <c r="D951" s="98"/>
      <c r="E951" s="100"/>
      <c r="F951" s="42"/>
      <c r="G951" s="101"/>
      <c r="H951" s="102"/>
      <c r="I951" s="101"/>
      <c r="J951" s="102"/>
      <c r="K951" s="101"/>
      <c r="L951" s="103"/>
    </row>
    <row r="952" spans="1:12" x14ac:dyDescent="0.25">
      <c r="A952" s="110"/>
      <c r="B952" s="98" t="e">
        <f>VLOOKUP(Tab_TOUS[Pays],Pays_Continent!A:B,2,FALSE)</f>
        <v>#N/A</v>
      </c>
      <c r="C952" s="99" t="e">
        <f>VLOOKUP(Tab_TOUS[[#This Row],[Ville/Nom d''aéroport]],Ville_Pays!A:B,2,FALSE)</f>
        <v>#N/A</v>
      </c>
      <c r="D952" s="98"/>
      <c r="E952" s="100"/>
      <c r="F952" s="42"/>
      <c r="G952" s="101"/>
      <c r="H952" s="102"/>
      <c r="I952" s="101"/>
      <c r="J952" s="102"/>
      <c r="K952" s="101"/>
      <c r="L952" s="103"/>
    </row>
    <row r="953" spans="1:12" x14ac:dyDescent="0.25">
      <c r="A953" s="110"/>
      <c r="B953" s="98" t="e">
        <f>VLOOKUP(Tab_TOUS[Pays],Pays_Continent!A:B,2,FALSE)</f>
        <v>#N/A</v>
      </c>
      <c r="C953" s="99" t="e">
        <f>VLOOKUP(Tab_TOUS[[#This Row],[Ville/Nom d''aéroport]],Ville_Pays!A:B,2,FALSE)</f>
        <v>#N/A</v>
      </c>
      <c r="D953" s="98"/>
      <c r="E953" s="100"/>
      <c r="F953" s="42"/>
      <c r="G953" s="101"/>
      <c r="H953" s="102"/>
      <c r="I953" s="101"/>
      <c r="J953" s="102"/>
      <c r="K953" s="101"/>
      <c r="L953" s="103"/>
    </row>
    <row r="954" spans="1:12" x14ac:dyDescent="0.25">
      <c r="A954" s="110"/>
      <c r="B954" s="98" t="e">
        <f>VLOOKUP(Tab_TOUS[Pays],Pays_Continent!A:B,2,FALSE)</f>
        <v>#N/A</v>
      </c>
      <c r="C954" s="99" t="e">
        <f>VLOOKUP(Tab_TOUS[[#This Row],[Ville/Nom d''aéroport]],Ville_Pays!A:B,2,FALSE)</f>
        <v>#N/A</v>
      </c>
      <c r="D954" s="98"/>
      <c r="E954" s="100"/>
      <c r="F954" s="42"/>
      <c r="G954" s="101"/>
      <c r="H954" s="102"/>
      <c r="I954" s="101"/>
      <c r="J954" s="102"/>
      <c r="K954" s="101"/>
      <c r="L954" s="103"/>
    </row>
    <row r="955" spans="1:12" x14ac:dyDescent="0.25">
      <c r="A955" s="110"/>
      <c r="B955" s="98" t="e">
        <f>VLOOKUP(Tab_TOUS[Pays],Pays_Continent!A:B,2,FALSE)</f>
        <v>#N/A</v>
      </c>
      <c r="C955" s="99" t="e">
        <f>VLOOKUP(Tab_TOUS[[#This Row],[Ville/Nom d''aéroport]],Ville_Pays!A:B,2,FALSE)</f>
        <v>#N/A</v>
      </c>
      <c r="D955" s="98"/>
      <c r="E955" s="100"/>
      <c r="F955" s="42"/>
      <c r="G955" s="101"/>
      <c r="H955" s="102"/>
      <c r="I955" s="101"/>
      <c r="J955" s="102"/>
      <c r="K955" s="101"/>
      <c r="L955" s="103"/>
    </row>
    <row r="956" spans="1:12" x14ac:dyDescent="0.25">
      <c r="A956" s="110"/>
      <c r="B956" s="98" t="e">
        <f>VLOOKUP(Tab_TOUS[Pays],Pays_Continent!A:B,2,FALSE)</f>
        <v>#N/A</v>
      </c>
      <c r="C956" s="99" t="e">
        <f>VLOOKUP(Tab_TOUS[[#This Row],[Ville/Nom d''aéroport]],Ville_Pays!A:B,2,FALSE)</f>
        <v>#N/A</v>
      </c>
      <c r="D956" s="98"/>
      <c r="E956" s="100"/>
      <c r="F956" s="42"/>
      <c r="G956" s="101"/>
      <c r="H956" s="102"/>
      <c r="I956" s="101"/>
      <c r="J956" s="102"/>
      <c r="K956" s="101"/>
      <c r="L956" s="103"/>
    </row>
    <row r="957" spans="1:12" x14ac:dyDescent="0.25">
      <c r="A957" s="110"/>
      <c r="B957" s="98" t="e">
        <f>VLOOKUP(Tab_TOUS[Pays],Pays_Continent!A:B,2,FALSE)</f>
        <v>#N/A</v>
      </c>
      <c r="C957" s="99" t="e">
        <f>VLOOKUP(Tab_TOUS[[#This Row],[Ville/Nom d''aéroport]],Ville_Pays!A:B,2,FALSE)</f>
        <v>#N/A</v>
      </c>
      <c r="D957" s="98"/>
      <c r="E957" s="100"/>
      <c r="F957" s="42"/>
      <c r="G957" s="101"/>
      <c r="H957" s="102"/>
      <c r="I957" s="101"/>
      <c r="J957" s="102"/>
      <c r="K957" s="101"/>
      <c r="L957" s="103"/>
    </row>
    <row r="958" spans="1:12" x14ac:dyDescent="0.25">
      <c r="A958" s="110"/>
      <c r="B958" s="98" t="e">
        <f>VLOOKUP(Tab_TOUS[Pays],Pays_Continent!A:B,2,FALSE)</f>
        <v>#N/A</v>
      </c>
      <c r="C958" s="99" t="e">
        <f>VLOOKUP(Tab_TOUS[[#This Row],[Ville/Nom d''aéroport]],Ville_Pays!A:B,2,FALSE)</f>
        <v>#N/A</v>
      </c>
      <c r="D958" s="98"/>
      <c r="E958" s="100"/>
      <c r="F958" s="42"/>
      <c r="G958" s="101"/>
      <c r="H958" s="102"/>
      <c r="I958" s="101"/>
      <c r="J958" s="102"/>
      <c r="K958" s="101"/>
      <c r="L958" s="103"/>
    </row>
    <row r="959" spans="1:12" x14ac:dyDescent="0.25">
      <c r="A959" s="110"/>
      <c r="B959" s="98" t="e">
        <f>VLOOKUP(Tab_TOUS[Pays],Pays_Continent!A:B,2,FALSE)</f>
        <v>#N/A</v>
      </c>
      <c r="C959" s="99" t="e">
        <f>VLOOKUP(Tab_TOUS[[#This Row],[Ville/Nom d''aéroport]],Ville_Pays!A:B,2,FALSE)</f>
        <v>#N/A</v>
      </c>
      <c r="D959" s="98"/>
      <c r="E959" s="100"/>
      <c r="F959" s="42"/>
      <c r="G959" s="101"/>
      <c r="H959" s="102"/>
      <c r="I959" s="101"/>
      <c r="J959" s="102"/>
      <c r="K959" s="101"/>
      <c r="L959" s="103"/>
    </row>
    <row r="960" spans="1:12" x14ac:dyDescent="0.25">
      <c r="A960" s="110"/>
      <c r="B960" s="98" t="e">
        <f>VLOOKUP(Tab_TOUS[Pays],Pays_Continent!A:B,2,FALSE)</f>
        <v>#N/A</v>
      </c>
      <c r="C960" s="99" t="e">
        <f>VLOOKUP(Tab_TOUS[[#This Row],[Ville/Nom d''aéroport]],Ville_Pays!A:B,2,FALSE)</f>
        <v>#N/A</v>
      </c>
      <c r="D960" s="98"/>
      <c r="E960" s="100"/>
      <c r="F960" s="42"/>
      <c r="G960" s="101"/>
      <c r="H960" s="102"/>
      <c r="I960" s="101"/>
      <c r="J960" s="102"/>
      <c r="K960" s="101"/>
      <c r="L960" s="103"/>
    </row>
    <row r="961" spans="1:12" x14ac:dyDescent="0.25">
      <c r="A961" s="110"/>
      <c r="B961" s="98" t="e">
        <f>VLOOKUP(Tab_TOUS[Pays],Pays_Continent!A:B,2,FALSE)</f>
        <v>#N/A</v>
      </c>
      <c r="C961" s="99" t="e">
        <f>VLOOKUP(Tab_TOUS[[#This Row],[Ville/Nom d''aéroport]],Ville_Pays!A:B,2,FALSE)</f>
        <v>#N/A</v>
      </c>
      <c r="D961" s="98"/>
      <c r="E961" s="100"/>
      <c r="F961" s="42"/>
      <c r="G961" s="101"/>
      <c r="H961" s="102"/>
      <c r="I961" s="101"/>
      <c r="J961" s="102"/>
      <c r="K961" s="101"/>
      <c r="L961" s="103"/>
    </row>
    <row r="962" spans="1:12" x14ac:dyDescent="0.25">
      <c r="A962" s="110"/>
      <c r="B962" s="98" t="e">
        <f>VLOOKUP(Tab_TOUS[Pays],Pays_Continent!A:B,2,FALSE)</f>
        <v>#N/A</v>
      </c>
      <c r="C962" s="99" t="e">
        <f>VLOOKUP(Tab_TOUS[[#This Row],[Ville/Nom d''aéroport]],Ville_Pays!A:B,2,FALSE)</f>
        <v>#N/A</v>
      </c>
      <c r="D962" s="98"/>
      <c r="E962" s="100"/>
      <c r="F962" s="42"/>
      <c r="G962" s="101"/>
      <c r="H962" s="102"/>
      <c r="I962" s="101"/>
      <c r="J962" s="102"/>
      <c r="K962" s="101"/>
      <c r="L962" s="103"/>
    </row>
    <row r="963" spans="1:12" x14ac:dyDescent="0.25">
      <c r="A963" s="110"/>
      <c r="B963" s="98" t="e">
        <f>VLOOKUP(Tab_TOUS[Pays],Pays_Continent!A:B,2,FALSE)</f>
        <v>#N/A</v>
      </c>
      <c r="C963" s="99" t="e">
        <f>VLOOKUP(Tab_TOUS[[#This Row],[Ville/Nom d''aéroport]],Ville_Pays!A:B,2,FALSE)</f>
        <v>#N/A</v>
      </c>
      <c r="D963" s="98"/>
      <c r="E963" s="100"/>
      <c r="F963" s="42"/>
      <c r="G963" s="101"/>
      <c r="H963" s="102"/>
      <c r="I963" s="101"/>
      <c r="J963" s="102"/>
      <c r="K963" s="101"/>
      <c r="L963" s="103"/>
    </row>
    <row r="964" spans="1:12" x14ac:dyDescent="0.25">
      <c r="A964" s="110"/>
      <c r="B964" s="98" t="e">
        <f>VLOOKUP(Tab_TOUS[Pays],Pays_Continent!A:B,2,FALSE)</f>
        <v>#N/A</v>
      </c>
      <c r="C964" s="99" t="e">
        <f>VLOOKUP(Tab_TOUS[[#This Row],[Ville/Nom d''aéroport]],Ville_Pays!A:B,2,FALSE)</f>
        <v>#N/A</v>
      </c>
      <c r="D964" s="98"/>
      <c r="E964" s="100"/>
      <c r="F964" s="42"/>
      <c r="G964" s="101"/>
      <c r="H964" s="102"/>
      <c r="I964" s="101"/>
      <c r="J964" s="102"/>
      <c r="K964" s="101"/>
      <c r="L964" s="103"/>
    </row>
    <row r="965" spans="1:12" x14ac:dyDescent="0.25">
      <c r="A965" s="110"/>
      <c r="B965" s="98" t="e">
        <f>VLOOKUP(Tab_TOUS[Pays],Pays_Continent!A:B,2,FALSE)</f>
        <v>#N/A</v>
      </c>
      <c r="C965" s="99" t="e">
        <f>VLOOKUP(Tab_TOUS[[#This Row],[Ville/Nom d''aéroport]],Ville_Pays!A:B,2,FALSE)</f>
        <v>#N/A</v>
      </c>
      <c r="D965" s="98"/>
      <c r="E965" s="100"/>
      <c r="F965" s="42"/>
      <c r="G965" s="101"/>
      <c r="H965" s="102"/>
      <c r="I965" s="101"/>
      <c r="J965" s="102"/>
      <c r="K965" s="101"/>
      <c r="L965" s="103"/>
    </row>
    <row r="966" spans="1:12" x14ac:dyDescent="0.25">
      <c r="A966" s="110"/>
      <c r="B966" s="98" t="e">
        <f>VLOOKUP(Tab_TOUS[Pays],Pays_Continent!A:B,2,FALSE)</f>
        <v>#N/A</v>
      </c>
      <c r="C966" s="99" t="e">
        <f>VLOOKUP(Tab_TOUS[[#This Row],[Ville/Nom d''aéroport]],Ville_Pays!A:B,2,FALSE)</f>
        <v>#N/A</v>
      </c>
      <c r="D966" s="98"/>
      <c r="E966" s="100"/>
      <c r="F966" s="42"/>
      <c r="G966" s="101"/>
      <c r="H966" s="102"/>
      <c r="I966" s="101"/>
      <c r="J966" s="102"/>
      <c r="K966" s="101"/>
      <c r="L966" s="103"/>
    </row>
    <row r="967" spans="1:12" x14ac:dyDescent="0.25">
      <c r="A967" s="110"/>
      <c r="B967" s="98" t="e">
        <f>VLOOKUP(Tab_TOUS[Pays],Pays_Continent!A:B,2,FALSE)</f>
        <v>#N/A</v>
      </c>
      <c r="C967" s="99" t="e">
        <f>VLOOKUP(Tab_TOUS[[#This Row],[Ville/Nom d''aéroport]],Ville_Pays!A:B,2,FALSE)</f>
        <v>#N/A</v>
      </c>
      <c r="D967" s="98"/>
      <c r="E967" s="100"/>
      <c r="F967" s="42"/>
      <c r="G967" s="101"/>
      <c r="H967" s="102"/>
      <c r="I967" s="101"/>
      <c r="J967" s="102"/>
      <c r="K967" s="101"/>
      <c r="L967" s="103"/>
    </row>
    <row r="968" spans="1:12" x14ac:dyDescent="0.25">
      <c r="A968" s="110"/>
      <c r="B968" s="98" t="e">
        <f>VLOOKUP(Tab_TOUS[Pays],Pays_Continent!A:B,2,FALSE)</f>
        <v>#N/A</v>
      </c>
      <c r="C968" s="99" t="e">
        <f>VLOOKUP(Tab_TOUS[[#This Row],[Ville/Nom d''aéroport]],Ville_Pays!A:B,2,FALSE)</f>
        <v>#N/A</v>
      </c>
      <c r="D968" s="98"/>
      <c r="E968" s="100"/>
      <c r="F968" s="42"/>
      <c r="G968" s="101"/>
      <c r="H968" s="102"/>
      <c r="I968" s="101"/>
      <c r="J968" s="102"/>
      <c r="K968" s="101"/>
      <c r="L968" s="103"/>
    </row>
    <row r="969" spans="1:12" x14ac:dyDescent="0.25">
      <c r="A969" s="110"/>
      <c r="B969" s="98" t="e">
        <f>VLOOKUP(Tab_TOUS[Pays],Pays_Continent!A:B,2,FALSE)</f>
        <v>#N/A</v>
      </c>
      <c r="C969" s="99" t="e">
        <f>VLOOKUP(Tab_TOUS[[#This Row],[Ville/Nom d''aéroport]],Ville_Pays!A:B,2,FALSE)</f>
        <v>#N/A</v>
      </c>
      <c r="D969" s="98"/>
      <c r="E969" s="100"/>
      <c r="F969" s="42"/>
      <c r="G969" s="101"/>
      <c r="H969" s="102"/>
      <c r="I969" s="101"/>
      <c r="J969" s="102"/>
      <c r="K969" s="101"/>
      <c r="L969" s="103"/>
    </row>
    <row r="970" spans="1:12" x14ac:dyDescent="0.25">
      <c r="A970" s="110"/>
      <c r="B970" s="98" t="e">
        <f>VLOOKUP(Tab_TOUS[Pays],Pays_Continent!A:B,2,FALSE)</f>
        <v>#N/A</v>
      </c>
      <c r="C970" s="99" t="e">
        <f>VLOOKUP(Tab_TOUS[[#This Row],[Ville/Nom d''aéroport]],Ville_Pays!A:B,2,FALSE)</f>
        <v>#N/A</v>
      </c>
      <c r="D970" s="98"/>
      <c r="E970" s="100"/>
      <c r="F970" s="42"/>
      <c r="G970" s="101"/>
      <c r="H970" s="102"/>
      <c r="I970" s="101"/>
      <c r="J970" s="102"/>
      <c r="K970" s="101"/>
      <c r="L970" s="103"/>
    </row>
    <row r="971" spans="1:12" x14ac:dyDescent="0.25">
      <c r="A971" s="110"/>
      <c r="B971" s="98" t="e">
        <f>VLOOKUP(Tab_TOUS[Pays],Pays_Continent!A:B,2,FALSE)</f>
        <v>#N/A</v>
      </c>
      <c r="C971" s="99" t="e">
        <f>VLOOKUP(Tab_TOUS[[#This Row],[Ville/Nom d''aéroport]],Ville_Pays!A:B,2,FALSE)</f>
        <v>#N/A</v>
      </c>
      <c r="D971" s="98"/>
      <c r="E971" s="100"/>
      <c r="F971" s="42"/>
      <c r="G971" s="101"/>
      <c r="H971" s="102"/>
      <c r="I971" s="101"/>
      <c r="J971" s="102"/>
      <c r="K971" s="101"/>
      <c r="L971" s="103"/>
    </row>
    <row r="972" spans="1:12" x14ac:dyDescent="0.25">
      <c r="A972" s="110"/>
      <c r="B972" s="98" t="e">
        <f>VLOOKUP(Tab_TOUS[Pays],Pays_Continent!A:B,2,FALSE)</f>
        <v>#N/A</v>
      </c>
      <c r="C972" s="99" t="e">
        <f>VLOOKUP(Tab_TOUS[[#This Row],[Ville/Nom d''aéroport]],Ville_Pays!A:B,2,FALSE)</f>
        <v>#N/A</v>
      </c>
      <c r="D972" s="98"/>
      <c r="E972" s="100"/>
      <c r="F972" s="42"/>
      <c r="G972" s="101"/>
      <c r="H972" s="102"/>
      <c r="I972" s="101"/>
      <c r="J972" s="102"/>
      <c r="K972" s="101"/>
      <c r="L972" s="103"/>
    </row>
    <row r="973" spans="1:12" x14ac:dyDescent="0.25">
      <c r="A973" s="110"/>
      <c r="B973" s="98" t="e">
        <f>VLOOKUP(Tab_TOUS[Pays],Pays_Continent!A:B,2,FALSE)</f>
        <v>#N/A</v>
      </c>
      <c r="C973" s="99" t="e">
        <f>VLOOKUP(Tab_TOUS[[#This Row],[Ville/Nom d''aéroport]],Ville_Pays!A:B,2,FALSE)</f>
        <v>#N/A</v>
      </c>
      <c r="D973" s="98"/>
      <c r="E973" s="100"/>
      <c r="F973" s="42"/>
      <c r="G973" s="101"/>
      <c r="H973" s="102"/>
      <c r="I973" s="101"/>
      <c r="J973" s="102"/>
      <c r="K973" s="101"/>
      <c r="L973" s="103"/>
    </row>
    <row r="974" spans="1:12" x14ac:dyDescent="0.25">
      <c r="A974" s="110"/>
      <c r="B974" s="98" t="e">
        <f>VLOOKUP(Tab_TOUS[Pays],Pays_Continent!A:B,2,FALSE)</f>
        <v>#N/A</v>
      </c>
      <c r="C974" s="99" t="e">
        <f>VLOOKUP(Tab_TOUS[[#This Row],[Ville/Nom d''aéroport]],Ville_Pays!A:B,2,FALSE)</f>
        <v>#N/A</v>
      </c>
      <c r="D974" s="98"/>
      <c r="E974" s="100"/>
      <c r="F974" s="42"/>
      <c r="G974" s="101"/>
      <c r="H974" s="102"/>
      <c r="I974" s="101"/>
      <c r="J974" s="102"/>
      <c r="K974" s="101"/>
      <c r="L974" s="103"/>
    </row>
    <row r="975" spans="1:12" x14ac:dyDescent="0.25">
      <c r="A975" s="110"/>
      <c r="B975" s="98" t="e">
        <f>VLOOKUP(Tab_TOUS[Pays],Pays_Continent!A:B,2,FALSE)</f>
        <v>#N/A</v>
      </c>
      <c r="C975" s="99" t="e">
        <f>VLOOKUP(Tab_TOUS[[#This Row],[Ville/Nom d''aéroport]],Ville_Pays!A:B,2,FALSE)</f>
        <v>#N/A</v>
      </c>
      <c r="D975" s="98"/>
      <c r="E975" s="100"/>
      <c r="F975" s="42"/>
      <c r="G975" s="101"/>
      <c r="H975" s="102"/>
      <c r="I975" s="101"/>
      <c r="J975" s="102"/>
      <c r="K975" s="101"/>
      <c r="L975" s="103"/>
    </row>
    <row r="976" spans="1:12" x14ac:dyDescent="0.25">
      <c r="A976" s="110"/>
      <c r="B976" s="98" t="e">
        <f>VLOOKUP(Tab_TOUS[Pays],Pays_Continent!A:B,2,FALSE)</f>
        <v>#N/A</v>
      </c>
      <c r="C976" s="99" t="e">
        <f>VLOOKUP(Tab_TOUS[[#This Row],[Ville/Nom d''aéroport]],Ville_Pays!A:B,2,FALSE)</f>
        <v>#N/A</v>
      </c>
      <c r="D976" s="98"/>
      <c r="E976" s="100"/>
      <c r="F976" s="42"/>
      <c r="G976" s="101"/>
      <c r="H976" s="102"/>
      <c r="I976" s="101"/>
      <c r="J976" s="102"/>
      <c r="K976" s="101"/>
      <c r="L976" s="103"/>
    </row>
    <row r="977" spans="1:12" x14ac:dyDescent="0.25">
      <c r="A977" s="110"/>
      <c r="B977" s="98" t="e">
        <f>VLOOKUP(Tab_TOUS[Pays],Pays_Continent!A:B,2,FALSE)</f>
        <v>#N/A</v>
      </c>
      <c r="C977" s="99" t="e">
        <f>VLOOKUP(Tab_TOUS[[#This Row],[Ville/Nom d''aéroport]],Ville_Pays!A:B,2,FALSE)</f>
        <v>#N/A</v>
      </c>
      <c r="D977" s="98"/>
      <c r="E977" s="100"/>
      <c r="F977" s="42"/>
      <c r="G977" s="101"/>
      <c r="H977" s="102"/>
      <c r="I977" s="101"/>
      <c r="J977" s="102"/>
      <c r="K977" s="101"/>
      <c r="L977" s="103"/>
    </row>
    <row r="978" spans="1:12" x14ac:dyDescent="0.25">
      <c r="A978" s="110"/>
      <c r="B978" s="98" t="e">
        <f>VLOOKUP(Tab_TOUS[Pays],Pays_Continent!A:B,2,FALSE)</f>
        <v>#N/A</v>
      </c>
      <c r="C978" s="99" t="e">
        <f>VLOOKUP(Tab_TOUS[[#This Row],[Ville/Nom d''aéroport]],Ville_Pays!A:B,2,FALSE)</f>
        <v>#N/A</v>
      </c>
      <c r="D978" s="98"/>
      <c r="E978" s="100"/>
      <c r="F978" s="42"/>
      <c r="G978" s="101"/>
      <c r="H978" s="102"/>
      <c r="I978" s="101"/>
      <c r="J978" s="102"/>
      <c r="K978" s="101"/>
      <c r="L978" s="103"/>
    </row>
    <row r="979" spans="1:12" x14ac:dyDescent="0.25">
      <c r="A979" s="110"/>
      <c r="B979" s="98" t="e">
        <f>VLOOKUP(Tab_TOUS[Pays],Pays_Continent!A:B,2,FALSE)</f>
        <v>#N/A</v>
      </c>
      <c r="C979" s="99" t="e">
        <f>VLOOKUP(Tab_TOUS[[#This Row],[Ville/Nom d''aéroport]],Ville_Pays!A:B,2,FALSE)</f>
        <v>#N/A</v>
      </c>
      <c r="D979" s="98"/>
      <c r="E979" s="100"/>
      <c r="F979" s="42"/>
      <c r="G979" s="101"/>
      <c r="H979" s="102"/>
      <c r="I979" s="101"/>
      <c r="J979" s="102"/>
      <c r="K979" s="101"/>
      <c r="L979" s="103"/>
    </row>
    <row r="980" spans="1:12" x14ac:dyDescent="0.25">
      <c r="A980" s="110"/>
      <c r="B980" s="98" t="e">
        <f>VLOOKUP(Tab_TOUS[Pays],Pays_Continent!A:B,2,FALSE)</f>
        <v>#N/A</v>
      </c>
      <c r="C980" s="99" t="e">
        <f>VLOOKUP(Tab_TOUS[[#This Row],[Ville/Nom d''aéroport]],Ville_Pays!A:B,2,FALSE)</f>
        <v>#N/A</v>
      </c>
      <c r="D980" s="98"/>
      <c r="E980" s="100"/>
      <c r="F980" s="42"/>
      <c r="G980" s="101"/>
      <c r="H980" s="102"/>
      <c r="I980" s="101"/>
      <c r="J980" s="102"/>
      <c r="K980" s="101"/>
      <c r="L980" s="103"/>
    </row>
    <row r="981" spans="1:12" x14ac:dyDescent="0.25">
      <c r="A981" s="110"/>
      <c r="B981" s="98" t="e">
        <f>VLOOKUP(Tab_TOUS[Pays],Pays_Continent!A:B,2,FALSE)</f>
        <v>#N/A</v>
      </c>
      <c r="C981" s="99" t="e">
        <f>VLOOKUP(Tab_TOUS[[#This Row],[Ville/Nom d''aéroport]],Ville_Pays!A:B,2,FALSE)</f>
        <v>#N/A</v>
      </c>
      <c r="D981" s="98"/>
      <c r="E981" s="100"/>
      <c r="F981" s="42"/>
      <c r="G981" s="101"/>
      <c r="H981" s="102"/>
      <c r="I981" s="101"/>
      <c r="J981" s="102"/>
      <c r="K981" s="101"/>
      <c r="L981" s="103"/>
    </row>
    <row r="982" spans="1:12" x14ac:dyDescent="0.25">
      <c r="A982" s="110"/>
      <c r="B982" s="98" t="e">
        <f>VLOOKUP(Tab_TOUS[Pays],Pays_Continent!A:B,2,FALSE)</f>
        <v>#N/A</v>
      </c>
      <c r="C982" s="99" t="e">
        <f>VLOOKUP(Tab_TOUS[[#This Row],[Ville/Nom d''aéroport]],Ville_Pays!A:B,2,FALSE)</f>
        <v>#N/A</v>
      </c>
      <c r="D982" s="98"/>
      <c r="E982" s="100"/>
      <c r="F982" s="42"/>
      <c r="G982" s="101"/>
      <c r="H982" s="102"/>
      <c r="I982" s="101"/>
      <c r="J982" s="102"/>
      <c r="K982" s="101"/>
      <c r="L982" s="103"/>
    </row>
    <row r="983" spans="1:12" x14ac:dyDescent="0.25">
      <c r="A983" s="110"/>
      <c r="B983" s="98" t="e">
        <f>VLOOKUP(Tab_TOUS[Pays],Pays_Continent!A:B,2,FALSE)</f>
        <v>#N/A</v>
      </c>
      <c r="C983" s="99" t="e">
        <f>VLOOKUP(Tab_TOUS[[#This Row],[Ville/Nom d''aéroport]],Ville_Pays!A:B,2,FALSE)</f>
        <v>#N/A</v>
      </c>
      <c r="D983" s="98"/>
      <c r="E983" s="100"/>
      <c r="F983" s="42"/>
      <c r="G983" s="101"/>
      <c r="H983" s="102"/>
      <c r="I983" s="101"/>
      <c r="J983" s="102"/>
      <c r="K983" s="101"/>
      <c r="L983" s="103"/>
    </row>
    <row r="984" spans="1:12" x14ac:dyDescent="0.25">
      <c r="A984" s="110"/>
      <c r="B984" s="98" t="e">
        <f>VLOOKUP(Tab_TOUS[Pays],Pays_Continent!A:B,2,FALSE)</f>
        <v>#N/A</v>
      </c>
      <c r="C984" s="99" t="e">
        <f>VLOOKUP(Tab_TOUS[[#This Row],[Ville/Nom d''aéroport]],Ville_Pays!A:B,2,FALSE)</f>
        <v>#N/A</v>
      </c>
      <c r="D984" s="98"/>
      <c r="E984" s="100"/>
      <c r="F984" s="42"/>
      <c r="G984" s="101"/>
      <c r="H984" s="102"/>
      <c r="I984" s="101"/>
      <c r="J984" s="102"/>
      <c r="K984" s="101"/>
      <c r="L984" s="103"/>
    </row>
    <row r="985" spans="1:12" x14ac:dyDescent="0.25">
      <c r="A985" s="110"/>
      <c r="B985" s="98" t="e">
        <f>VLOOKUP(Tab_TOUS[Pays],Pays_Continent!A:B,2,FALSE)</f>
        <v>#N/A</v>
      </c>
      <c r="C985" s="99" t="e">
        <f>VLOOKUP(Tab_TOUS[[#This Row],[Ville/Nom d''aéroport]],Ville_Pays!A:B,2,FALSE)</f>
        <v>#N/A</v>
      </c>
      <c r="D985" s="98"/>
      <c r="E985" s="100"/>
      <c r="F985" s="42"/>
      <c r="G985" s="101"/>
      <c r="H985" s="102"/>
      <c r="I985" s="101"/>
      <c r="J985" s="102"/>
      <c r="K985" s="101"/>
      <c r="L985" s="103"/>
    </row>
    <row r="986" spans="1:12" x14ac:dyDescent="0.25">
      <c r="A986" s="110"/>
      <c r="B986" s="98" t="e">
        <f>VLOOKUP(Tab_TOUS[Pays],Pays_Continent!A:B,2,FALSE)</f>
        <v>#N/A</v>
      </c>
      <c r="C986" s="99" t="e">
        <f>VLOOKUP(Tab_TOUS[[#This Row],[Ville/Nom d''aéroport]],Ville_Pays!A:B,2,FALSE)</f>
        <v>#N/A</v>
      </c>
      <c r="D986" s="98"/>
      <c r="E986" s="100"/>
      <c r="F986" s="42"/>
      <c r="G986" s="101"/>
      <c r="H986" s="102"/>
      <c r="I986" s="101"/>
      <c r="J986" s="102"/>
      <c r="K986" s="101"/>
      <c r="L986" s="103"/>
    </row>
    <row r="987" spans="1:12" x14ac:dyDescent="0.25">
      <c r="A987" s="110"/>
      <c r="B987" s="98" t="e">
        <f>VLOOKUP(Tab_TOUS[Pays],Pays_Continent!A:B,2,FALSE)</f>
        <v>#N/A</v>
      </c>
      <c r="C987" s="99" t="e">
        <f>VLOOKUP(Tab_TOUS[[#This Row],[Ville/Nom d''aéroport]],Ville_Pays!A:B,2,FALSE)</f>
        <v>#N/A</v>
      </c>
      <c r="D987" s="98"/>
      <c r="E987" s="100"/>
      <c r="F987" s="42"/>
      <c r="G987" s="101"/>
      <c r="H987" s="102"/>
      <c r="I987" s="101"/>
      <c r="J987" s="102"/>
      <c r="K987" s="101"/>
      <c r="L987" s="103"/>
    </row>
    <row r="988" spans="1:12" x14ac:dyDescent="0.25">
      <c r="A988" s="110"/>
      <c r="B988" s="98" t="e">
        <f>VLOOKUP(Tab_TOUS[Pays],Pays_Continent!A:B,2,FALSE)</f>
        <v>#N/A</v>
      </c>
      <c r="C988" s="99" t="e">
        <f>VLOOKUP(Tab_TOUS[[#This Row],[Ville/Nom d''aéroport]],Ville_Pays!A:B,2,FALSE)</f>
        <v>#N/A</v>
      </c>
      <c r="D988" s="98"/>
      <c r="E988" s="100"/>
      <c r="F988" s="42"/>
      <c r="G988" s="101"/>
      <c r="H988" s="102"/>
      <c r="I988" s="101"/>
      <c r="J988" s="102"/>
      <c r="K988" s="101"/>
      <c r="L988" s="103"/>
    </row>
    <row r="989" spans="1:12" x14ac:dyDescent="0.25">
      <c r="A989" s="110"/>
      <c r="B989" s="98" t="e">
        <f>VLOOKUP(Tab_TOUS[Pays],Pays_Continent!A:B,2,FALSE)</f>
        <v>#N/A</v>
      </c>
      <c r="C989" s="99" t="e">
        <f>VLOOKUP(Tab_TOUS[[#This Row],[Ville/Nom d''aéroport]],Ville_Pays!A:B,2,FALSE)</f>
        <v>#N/A</v>
      </c>
      <c r="D989" s="98"/>
      <c r="E989" s="100"/>
      <c r="F989" s="42"/>
      <c r="G989" s="101"/>
      <c r="H989" s="102"/>
      <c r="I989" s="101"/>
      <c r="J989" s="102"/>
      <c r="K989" s="101"/>
      <c r="L989" s="103"/>
    </row>
    <row r="990" spans="1:12" x14ac:dyDescent="0.25">
      <c r="A990" s="110"/>
      <c r="B990" s="98" t="e">
        <f>VLOOKUP(Tab_TOUS[Pays],Pays_Continent!A:B,2,FALSE)</f>
        <v>#N/A</v>
      </c>
      <c r="C990" s="99" t="e">
        <f>VLOOKUP(Tab_TOUS[[#This Row],[Ville/Nom d''aéroport]],Ville_Pays!A:B,2,FALSE)</f>
        <v>#N/A</v>
      </c>
      <c r="D990" s="98"/>
      <c r="E990" s="100"/>
      <c r="F990" s="42"/>
      <c r="G990" s="101"/>
      <c r="H990" s="102"/>
      <c r="I990" s="101"/>
      <c r="J990" s="102"/>
      <c r="K990" s="101"/>
      <c r="L990" s="103"/>
    </row>
    <row r="991" spans="1:12" x14ac:dyDescent="0.25">
      <c r="A991" s="110"/>
      <c r="B991" s="98" t="e">
        <f>VLOOKUP(Tab_TOUS[Pays],Pays_Continent!A:B,2,FALSE)</f>
        <v>#N/A</v>
      </c>
      <c r="C991" s="99" t="e">
        <f>VLOOKUP(Tab_TOUS[[#This Row],[Ville/Nom d''aéroport]],Ville_Pays!A:B,2,FALSE)</f>
        <v>#N/A</v>
      </c>
      <c r="D991" s="98"/>
      <c r="E991" s="100"/>
      <c r="F991" s="42"/>
      <c r="G991" s="101"/>
      <c r="H991" s="102"/>
      <c r="I991" s="101"/>
      <c r="J991" s="102"/>
      <c r="K991" s="101"/>
      <c r="L991" s="103"/>
    </row>
    <row r="992" spans="1:12" x14ac:dyDescent="0.25">
      <c r="A992" s="110"/>
      <c r="B992" s="98" t="e">
        <f>VLOOKUP(Tab_TOUS[Pays],Pays_Continent!A:B,2,FALSE)</f>
        <v>#N/A</v>
      </c>
      <c r="C992" s="99" t="e">
        <f>VLOOKUP(Tab_TOUS[[#This Row],[Ville/Nom d''aéroport]],Ville_Pays!A:B,2,FALSE)</f>
        <v>#N/A</v>
      </c>
      <c r="D992" s="98"/>
      <c r="E992" s="100"/>
      <c r="F992" s="42"/>
      <c r="G992" s="101"/>
      <c r="H992" s="102"/>
      <c r="I992" s="101"/>
      <c r="J992" s="102"/>
      <c r="K992" s="101"/>
      <c r="L992" s="103"/>
    </row>
    <row r="993" spans="1:12" x14ac:dyDescent="0.25">
      <c r="A993" s="110"/>
      <c r="B993" s="98" t="e">
        <f>VLOOKUP(Tab_TOUS[Pays],Pays_Continent!A:B,2,FALSE)</f>
        <v>#N/A</v>
      </c>
      <c r="C993" s="99" t="e">
        <f>VLOOKUP(Tab_TOUS[[#This Row],[Ville/Nom d''aéroport]],Ville_Pays!A:B,2,FALSE)</f>
        <v>#N/A</v>
      </c>
      <c r="D993" s="98"/>
      <c r="E993" s="100"/>
      <c r="F993" s="42"/>
      <c r="G993" s="101"/>
      <c r="H993" s="102"/>
      <c r="I993" s="101"/>
      <c r="J993" s="102"/>
      <c r="K993" s="101"/>
      <c r="L993" s="103"/>
    </row>
    <row r="994" spans="1:12" x14ac:dyDescent="0.25">
      <c r="A994" s="110"/>
      <c r="B994" s="98" t="e">
        <f>VLOOKUP(Tab_TOUS[Pays],Pays_Continent!A:B,2,FALSE)</f>
        <v>#N/A</v>
      </c>
      <c r="C994" s="99" t="e">
        <f>VLOOKUP(Tab_TOUS[[#This Row],[Ville/Nom d''aéroport]],Ville_Pays!A:B,2,FALSE)</f>
        <v>#N/A</v>
      </c>
      <c r="D994" s="98"/>
      <c r="E994" s="100"/>
      <c r="F994" s="42"/>
      <c r="G994" s="101"/>
      <c r="H994" s="102"/>
      <c r="I994" s="101"/>
      <c r="J994" s="102"/>
      <c r="K994" s="101"/>
      <c r="L994" s="103"/>
    </row>
    <row r="995" spans="1:12" x14ac:dyDescent="0.25">
      <c r="A995" s="110"/>
      <c r="B995" s="98" t="e">
        <f>VLOOKUP(Tab_TOUS[Pays],Pays_Continent!A:B,2,FALSE)</f>
        <v>#N/A</v>
      </c>
      <c r="C995" s="99" t="e">
        <f>VLOOKUP(Tab_TOUS[[#This Row],[Ville/Nom d''aéroport]],Ville_Pays!A:B,2,FALSE)</f>
        <v>#N/A</v>
      </c>
      <c r="D995" s="98"/>
      <c r="E995" s="100"/>
      <c r="F995" s="42"/>
      <c r="G995" s="101"/>
      <c r="H995" s="102"/>
      <c r="I995" s="101"/>
      <c r="J995" s="102"/>
      <c r="K995" s="101"/>
      <c r="L995" s="103"/>
    </row>
    <row r="996" spans="1:12" x14ac:dyDescent="0.25">
      <c r="A996" s="110"/>
      <c r="B996" s="98" t="e">
        <f>VLOOKUP(Tab_TOUS[Pays],Pays_Continent!A:B,2,FALSE)</f>
        <v>#N/A</v>
      </c>
      <c r="C996" s="99" t="e">
        <f>VLOOKUP(Tab_TOUS[[#This Row],[Ville/Nom d''aéroport]],Ville_Pays!A:B,2,FALSE)</f>
        <v>#N/A</v>
      </c>
      <c r="D996" s="98"/>
      <c r="E996" s="100"/>
      <c r="F996" s="42"/>
      <c r="G996" s="101"/>
      <c r="H996" s="102"/>
      <c r="I996" s="101"/>
      <c r="J996" s="102"/>
      <c r="K996" s="101"/>
      <c r="L996" s="103"/>
    </row>
    <row r="997" spans="1:12" x14ac:dyDescent="0.25">
      <c r="A997" s="110"/>
      <c r="B997" s="98" t="e">
        <f>VLOOKUP(Tab_TOUS[Pays],Pays_Continent!A:B,2,FALSE)</f>
        <v>#N/A</v>
      </c>
      <c r="C997" s="99" t="e">
        <f>VLOOKUP(Tab_TOUS[[#This Row],[Ville/Nom d''aéroport]],Ville_Pays!A:B,2,FALSE)</f>
        <v>#N/A</v>
      </c>
      <c r="D997" s="98"/>
      <c r="E997" s="100"/>
      <c r="F997" s="42"/>
      <c r="G997" s="101"/>
      <c r="H997" s="102"/>
      <c r="I997" s="101"/>
      <c r="J997" s="102"/>
      <c r="K997" s="101"/>
      <c r="L997" s="103"/>
    </row>
    <row r="998" spans="1:12" x14ac:dyDescent="0.25">
      <c r="A998" s="110"/>
      <c r="B998" s="98" t="e">
        <f>VLOOKUP(Tab_TOUS[Pays],Pays_Continent!A:B,2,FALSE)</f>
        <v>#N/A</v>
      </c>
      <c r="C998" s="99" t="e">
        <f>VLOOKUP(Tab_TOUS[[#This Row],[Ville/Nom d''aéroport]],Ville_Pays!A:B,2,FALSE)</f>
        <v>#N/A</v>
      </c>
      <c r="D998" s="98"/>
      <c r="E998" s="100"/>
      <c r="F998" s="42"/>
      <c r="G998" s="101"/>
      <c r="H998" s="102"/>
      <c r="I998" s="101"/>
      <c r="J998" s="102"/>
      <c r="K998" s="101"/>
      <c r="L998" s="103"/>
    </row>
    <row r="999" spans="1:12" x14ac:dyDescent="0.25">
      <c r="A999" s="110"/>
      <c r="B999" s="98" t="e">
        <f>VLOOKUP(Tab_TOUS[Pays],Pays_Continent!A:B,2,FALSE)</f>
        <v>#N/A</v>
      </c>
      <c r="C999" s="99" t="e">
        <f>VLOOKUP(Tab_TOUS[[#This Row],[Ville/Nom d''aéroport]],Ville_Pays!A:B,2,FALSE)</f>
        <v>#N/A</v>
      </c>
      <c r="D999" s="98"/>
      <c r="E999" s="100"/>
      <c r="F999" s="42"/>
      <c r="G999" s="101"/>
      <c r="H999" s="102"/>
      <c r="I999" s="101"/>
      <c r="J999" s="102"/>
      <c r="K999" s="101"/>
      <c r="L999" s="103"/>
    </row>
    <row r="1000" spans="1:12" x14ac:dyDescent="0.25">
      <c r="A1000" s="110"/>
      <c r="B1000" s="104" t="e">
        <f>VLOOKUP(Tab_TOUS[Pays],Pays_Continent!A:B,2,FALSE)</f>
        <v>#N/A</v>
      </c>
      <c r="C1000" s="105" t="e">
        <f>VLOOKUP(Tab_TOUS[[#This Row],[Ville/Nom d''aéroport]],Ville_Pays!A:B,2,FALSE)</f>
        <v>#N/A</v>
      </c>
      <c r="D1000" s="104"/>
      <c r="E1000" s="106"/>
      <c r="F1000" s="48"/>
      <c r="G1000" s="107"/>
      <c r="H1000" s="108"/>
      <c r="I1000" s="107"/>
      <c r="J1000" s="108"/>
      <c r="K1000" s="107"/>
      <c r="L1000" s="109"/>
    </row>
  </sheetData>
  <sortState ref="D2:L301">
    <sortCondition ref="E3"/>
  </sortState>
  <conditionalFormatting sqref="F302:F303 F603:F1048576">
    <cfRule type="duplicateValues" dxfId="2" priority="8"/>
  </conditionalFormatting>
  <conditionalFormatting sqref="D302:D303 D603:D1048576">
    <cfRule type="duplicateValues" dxfId="1" priority="11"/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6469F-173B-4C45-BC57-282E537B7E9E}">
  <sheetPr codeName="Feuil5"/>
  <dimension ref="A1:K301"/>
  <sheetViews>
    <sheetView workbookViewId="0">
      <selection activeCell="K316" sqref="K316"/>
    </sheetView>
  </sheetViews>
  <sheetFormatPr baseColWidth="10" defaultColWidth="11.5703125" defaultRowHeight="15" x14ac:dyDescent="0.25"/>
  <cols>
    <col min="1" max="1" width="11.5703125" style="31" bestFit="1" customWidth="1"/>
    <col min="2" max="2" width="11.42578125" style="31" bestFit="1" customWidth="1"/>
    <col min="3" max="3" width="11" style="31" customWidth="1"/>
    <col min="4" max="4" width="12.28515625" style="31" customWidth="1"/>
    <col min="5" max="5" width="30" style="31" customWidth="1"/>
    <col min="6" max="6" width="10.85546875" style="31" bestFit="1" customWidth="1"/>
    <col min="7" max="7" width="12.28515625" style="31" bestFit="1" customWidth="1"/>
    <col min="8" max="8" width="13" style="31" bestFit="1" customWidth="1"/>
    <col min="9" max="9" width="12.7109375" style="31" bestFit="1" customWidth="1"/>
    <col min="10" max="10" width="10.140625" style="31" bestFit="1" customWidth="1"/>
    <col min="11" max="11" width="11.28515625" style="31" bestFit="1" customWidth="1"/>
    <col min="12" max="16384" width="11.5703125" style="31"/>
  </cols>
  <sheetData>
    <row r="1" spans="1:11" ht="51" x14ac:dyDescent="0.25">
      <c r="A1" s="35" t="s">
        <v>880</v>
      </c>
      <c r="B1" s="35" t="s">
        <v>662</v>
      </c>
      <c r="C1" s="37" t="s">
        <v>661</v>
      </c>
      <c r="D1" s="26" t="s">
        <v>954</v>
      </c>
      <c r="E1" s="26" t="s">
        <v>955</v>
      </c>
      <c r="F1" s="26" t="s">
        <v>956</v>
      </c>
      <c r="G1" s="35" t="s">
        <v>1124</v>
      </c>
      <c r="H1" s="26" t="s">
        <v>957</v>
      </c>
      <c r="I1" s="35" t="s">
        <v>1127</v>
      </c>
      <c r="J1" s="26" t="s">
        <v>1004</v>
      </c>
      <c r="K1" s="38" t="s">
        <v>1126</v>
      </c>
    </row>
    <row r="2" spans="1:11" ht="25.5" hidden="1" x14ac:dyDescent="0.25">
      <c r="A2" s="51" t="str">
        <f>VLOOKUP(aéroports_2014[Pays],Pays_Continent!A:B,2,FALSE)</f>
        <v>Asie</v>
      </c>
      <c r="B2" s="51" t="str">
        <f>VLOOKUP(aéroports_2014[[#This Row],[Ville/Nom d''aéroport]],Ville_Pays!A:B,2,FALSE)</f>
        <v>Arabie Saoudite</v>
      </c>
      <c r="C2" s="52" t="s">
        <v>45</v>
      </c>
      <c r="D2" s="30" t="s">
        <v>45</v>
      </c>
      <c r="E2" s="30" t="s">
        <v>621</v>
      </c>
      <c r="F2" s="50">
        <v>2635065</v>
      </c>
      <c r="G2" s="30">
        <v>13.8</v>
      </c>
      <c r="H2" s="50">
        <v>22221</v>
      </c>
      <c r="I2" s="30">
        <v>10.5</v>
      </c>
      <c r="J2" s="50">
        <v>3192</v>
      </c>
      <c r="K2" s="53">
        <v>-16.899999999999999</v>
      </c>
    </row>
    <row r="3" spans="1:11" ht="25.5" x14ac:dyDescent="0.25">
      <c r="A3" s="51" t="str">
        <f>VLOOKUP(aéroports_2014[Pays],Pays_Continent!A:B,2,FALSE)</f>
        <v>Asie</v>
      </c>
      <c r="B3" s="51" t="str">
        <f>VLOOKUP(aéroports_2014[[#This Row],[Ville/Nom d''aéroport]],Ville_Pays!A:B,2,FALSE)</f>
        <v>Emirats Arabes Unis</v>
      </c>
      <c r="C3" s="52" t="s">
        <v>17</v>
      </c>
      <c r="D3" s="30" t="s">
        <v>17</v>
      </c>
      <c r="E3" s="30" t="s">
        <v>414</v>
      </c>
      <c r="F3" s="50">
        <v>19865127</v>
      </c>
      <c r="G3" s="30">
        <v>20.2</v>
      </c>
      <c r="H3" s="50">
        <v>154821</v>
      </c>
      <c r="I3" s="30">
        <v>14.5</v>
      </c>
      <c r="J3" s="50">
        <v>806068</v>
      </c>
      <c r="K3" s="53">
        <v>13.1</v>
      </c>
    </row>
    <row r="4" spans="1:11" hidden="1" x14ac:dyDescent="0.25">
      <c r="A4" s="51" t="str">
        <f>VLOOKUP(aéroports_2014[Pays],Pays_Continent!A:B,2,FALSE)</f>
        <v>Afrique</v>
      </c>
      <c r="B4" s="51" t="str">
        <f>VLOOKUP(aéroports_2014[[#This Row],[Ville/Nom d''aéroport]],Ville_Pays!A:B,2,FALSE)</f>
        <v>Nigéria</v>
      </c>
      <c r="C4" s="52" t="s">
        <v>43</v>
      </c>
      <c r="D4" s="30" t="s">
        <v>43</v>
      </c>
      <c r="E4" s="30" t="s">
        <v>436</v>
      </c>
      <c r="F4" s="50">
        <v>4159654</v>
      </c>
      <c r="G4" s="30">
        <v>34.6</v>
      </c>
      <c r="H4" s="50">
        <v>66022</v>
      </c>
      <c r="I4" s="30">
        <v>23.9</v>
      </c>
      <c r="J4" s="50">
        <v>8165</v>
      </c>
      <c r="K4" s="53">
        <v>9.3000000000000007</v>
      </c>
    </row>
    <row r="5" spans="1:11" hidden="1" x14ac:dyDescent="0.25">
      <c r="A5" s="51" t="str">
        <f>VLOOKUP(aéroports_2014[Pays],Pays_Continent!A:B,2,FALSE)</f>
        <v>Afrique</v>
      </c>
      <c r="B5" s="51" t="str">
        <f>VLOOKUP(aéroports_2014[[#This Row],[Ville/Nom d''aéroport]],Ville_Pays!A:B,2,FALSE)</f>
        <v>Ghana</v>
      </c>
      <c r="C5" s="52" t="s">
        <v>52</v>
      </c>
      <c r="D5" s="30" t="s">
        <v>52</v>
      </c>
      <c r="E5" s="30" t="s">
        <v>440</v>
      </c>
      <c r="F5" s="50">
        <v>2547527</v>
      </c>
      <c r="G5" s="30">
        <v>-2.4</v>
      </c>
      <c r="H5" s="50">
        <v>41849</v>
      </c>
      <c r="I5" s="30">
        <v>-0.2</v>
      </c>
      <c r="J5" s="50">
        <v>54390</v>
      </c>
      <c r="K5" s="53">
        <v>24.5</v>
      </c>
    </row>
    <row r="6" spans="1:11" hidden="1" x14ac:dyDescent="0.25">
      <c r="A6" s="51" t="str">
        <f>VLOOKUP(aéroports_2014[Pays],Pays_Continent!A:B,2,FALSE)</f>
        <v>Asie</v>
      </c>
      <c r="B6" s="51" t="str">
        <f>VLOOKUP(aéroports_2014[[#This Row],[Ville/Nom d''aéroport]],Ville_Pays!A:B,2,FALSE)</f>
        <v>Indonésie</v>
      </c>
      <c r="C6" s="52" t="s">
        <v>329</v>
      </c>
      <c r="D6" s="30" t="s">
        <v>329</v>
      </c>
      <c r="E6" s="30" t="s">
        <v>1058</v>
      </c>
      <c r="F6" s="50">
        <v>3497530</v>
      </c>
      <c r="G6" s="30">
        <v>6.1</v>
      </c>
      <c r="H6" s="50">
        <v>32220</v>
      </c>
      <c r="I6" s="30" t="s">
        <v>958</v>
      </c>
      <c r="J6" s="50">
        <v>13730</v>
      </c>
      <c r="K6" s="53" t="s">
        <v>958</v>
      </c>
    </row>
    <row r="7" spans="1:11" hidden="1" x14ac:dyDescent="0.25">
      <c r="A7" s="51" t="str">
        <f>VLOOKUP(aéroports_2014[Pays],Pays_Continent!A:B,2,FALSE)</f>
        <v>Afrique</v>
      </c>
      <c r="B7" s="51" t="str">
        <f>VLOOKUP(aéroports_2014[[#This Row],[Ville/Nom d''aéroport]],Ville_Pays!A:B,2,FALSE)</f>
        <v>Ethiopie</v>
      </c>
      <c r="C7" s="52" t="s">
        <v>34</v>
      </c>
      <c r="D7" s="30" t="s">
        <v>34</v>
      </c>
      <c r="E7" s="30" t="s">
        <v>1087</v>
      </c>
      <c r="F7" s="50">
        <v>8858349</v>
      </c>
      <c r="G7" s="30" t="s">
        <v>958</v>
      </c>
      <c r="H7" s="50">
        <v>73460</v>
      </c>
      <c r="I7" s="30" t="s">
        <v>958</v>
      </c>
      <c r="J7" s="50">
        <v>176484</v>
      </c>
      <c r="K7" s="53" t="s">
        <v>958</v>
      </c>
    </row>
    <row r="8" spans="1:11" x14ac:dyDescent="0.25">
      <c r="A8" s="51" t="str">
        <f>VLOOKUP(aéroports_2014[Pays],Pays_Continent!A:B,2,FALSE)</f>
        <v>Océanie</v>
      </c>
      <c r="B8" s="51" t="str">
        <f>VLOOKUP(aéroports_2014[[#This Row],[Ville/Nom d''aéroport]],Ville_Pays!A:B,2,FALSE)</f>
        <v>Australie</v>
      </c>
      <c r="C8" s="52" t="s">
        <v>320</v>
      </c>
      <c r="D8" s="30" t="s">
        <v>320</v>
      </c>
      <c r="E8" s="30" t="s">
        <v>584</v>
      </c>
      <c r="F8" s="50">
        <v>7864396</v>
      </c>
      <c r="G8" s="30">
        <v>4.0999999999999996</v>
      </c>
      <c r="H8" s="50">
        <v>104969</v>
      </c>
      <c r="I8" s="30">
        <v>2.9</v>
      </c>
      <c r="J8" s="30" t="s">
        <v>958</v>
      </c>
      <c r="K8" s="53" t="s">
        <v>958</v>
      </c>
    </row>
    <row r="9" spans="1:11" hidden="1" x14ac:dyDescent="0.25">
      <c r="A9" s="51" t="str">
        <f>VLOOKUP(aéroports_2014[Pays],Pays_Continent!A:B,2,FALSE)</f>
        <v>Afrique</v>
      </c>
      <c r="B9" s="51" t="str">
        <f>VLOOKUP(aéroports_2014[[#This Row],[Ville/Nom d''aéroport]],Ville_Pays!A:B,2,FALSE)</f>
        <v>Maroc</v>
      </c>
      <c r="C9" s="52" t="s">
        <v>381</v>
      </c>
      <c r="D9" s="30" t="s">
        <v>381</v>
      </c>
      <c r="E9" s="30" t="s">
        <v>453</v>
      </c>
      <c r="F9" s="50">
        <v>1476603</v>
      </c>
      <c r="G9" s="30">
        <v>-0.2</v>
      </c>
      <c r="H9" s="50">
        <v>14962</v>
      </c>
      <c r="I9" s="30">
        <v>1.6</v>
      </c>
      <c r="J9" s="30">
        <v>353</v>
      </c>
      <c r="K9" s="53" t="s">
        <v>958</v>
      </c>
    </row>
    <row r="10" spans="1:11" hidden="1" x14ac:dyDescent="0.25">
      <c r="A10" s="51" t="str">
        <f>VLOOKUP(aéroports_2014[Pays],Pays_Continent!A:B,2,FALSE)</f>
        <v>Asie</v>
      </c>
      <c r="B10" s="51" t="str">
        <f>VLOOKUP(aéroports_2014[[#This Row],[Ville/Nom d''aéroport]],Ville_Pays!A:B,2,FALSE)</f>
        <v>Iran</v>
      </c>
      <c r="C10" s="52" t="s">
        <v>54</v>
      </c>
      <c r="D10" s="30" t="s">
        <v>54</v>
      </c>
      <c r="E10" s="30" t="s">
        <v>444</v>
      </c>
      <c r="F10" s="50">
        <v>2172788</v>
      </c>
      <c r="G10" s="30">
        <v>11.5</v>
      </c>
      <c r="H10" s="50">
        <v>19102</v>
      </c>
      <c r="I10" s="30">
        <v>6</v>
      </c>
      <c r="J10" s="50">
        <v>19678</v>
      </c>
      <c r="K10" s="53">
        <v>25.4</v>
      </c>
    </row>
    <row r="11" spans="1:11" hidden="1" x14ac:dyDescent="0.25">
      <c r="A11" s="51" t="str">
        <f>VLOOKUP(aéroports_2014[Pays],Pays_Continent!A:B,2,FALSE)</f>
        <v>Afrique</v>
      </c>
      <c r="B11" s="51" t="str">
        <f>VLOOKUP(aéroports_2014[[#This Row],[Ville/Nom d''aéroport]],Ville_Pays!A:B,2,FALSE)</f>
        <v>Algérie</v>
      </c>
      <c r="C11" s="52" t="s">
        <v>36</v>
      </c>
      <c r="D11" s="30" t="s">
        <v>36</v>
      </c>
      <c r="E11" s="30" t="s">
        <v>429</v>
      </c>
      <c r="F11" s="50">
        <v>6460303</v>
      </c>
      <c r="G11" s="30">
        <v>9.1</v>
      </c>
      <c r="H11" s="50">
        <v>76764</v>
      </c>
      <c r="I11" s="30">
        <v>5.6</v>
      </c>
      <c r="J11" s="50">
        <v>36612</v>
      </c>
      <c r="K11" s="53">
        <v>20.8</v>
      </c>
    </row>
    <row r="12" spans="1:11" hidden="1" x14ac:dyDescent="0.25">
      <c r="A12" s="51" t="str">
        <f>VLOOKUP(aéroports_2014[Pays],Pays_Continent!A:B,2,FALSE)</f>
        <v>Europe</v>
      </c>
      <c r="B12" s="51" t="str">
        <f>VLOOKUP(aéroports_2014[[#This Row],[Ville/Nom d''aéroport]],Ville_Pays!A:B,2,FALSE)</f>
        <v>Espagne</v>
      </c>
      <c r="C12" s="52" t="s">
        <v>179</v>
      </c>
      <c r="D12" s="30" t="s">
        <v>179</v>
      </c>
      <c r="E12" s="30" t="s">
        <v>496</v>
      </c>
      <c r="F12" s="50">
        <v>10060846</v>
      </c>
      <c r="G12" s="30">
        <v>4.5</v>
      </c>
      <c r="H12" s="50">
        <v>71570</v>
      </c>
      <c r="I12" s="30">
        <v>4.8</v>
      </c>
      <c r="J12" s="50">
        <v>2639</v>
      </c>
      <c r="K12" s="53">
        <v>1.9</v>
      </c>
    </row>
    <row r="13" spans="1:11" hidden="1" x14ac:dyDescent="0.25">
      <c r="A13" s="51" t="str">
        <f>VLOOKUP(aéroports_2014[Pays],Pays_Continent!A:B,2,FALSE)</f>
        <v>Asie</v>
      </c>
      <c r="B13" s="51" t="str">
        <f>VLOOKUP(aéroports_2014[[#This Row],[Ville/Nom d''aéroport]],Ville_Pays!A:B,2,FALSE)</f>
        <v>Indonésie</v>
      </c>
      <c r="C13" s="52" t="s">
        <v>348</v>
      </c>
      <c r="D13" s="30" t="s">
        <v>348</v>
      </c>
      <c r="E13" s="30" t="s">
        <v>1088</v>
      </c>
      <c r="F13" s="50">
        <v>1020717</v>
      </c>
      <c r="G13" s="30" t="s">
        <v>958</v>
      </c>
      <c r="H13" s="50">
        <v>12898</v>
      </c>
      <c r="I13" s="30" t="s">
        <v>958</v>
      </c>
      <c r="J13" s="50">
        <v>3672</v>
      </c>
      <c r="K13" s="53" t="s">
        <v>958</v>
      </c>
    </row>
    <row r="14" spans="1:11" hidden="1" x14ac:dyDescent="0.25">
      <c r="A14" s="51" t="str">
        <f>VLOOKUP(aéroports_2014[Pays],Pays_Continent!A:B,2,FALSE)</f>
        <v>Asie</v>
      </c>
      <c r="B14" s="51" t="str">
        <f>VLOOKUP(aéroports_2014[[#This Row],[Ville/Nom d''aéroport]],Ville_Pays!A:B,2,FALSE)</f>
        <v>Jordanie</v>
      </c>
      <c r="C14" s="52" t="s">
        <v>33</v>
      </c>
      <c r="D14" s="30" t="s">
        <v>33</v>
      </c>
      <c r="E14" s="30" t="s">
        <v>427</v>
      </c>
      <c r="F14" s="50">
        <v>7089008</v>
      </c>
      <c r="G14" s="30">
        <v>9</v>
      </c>
      <c r="H14" s="50">
        <v>73125</v>
      </c>
      <c r="I14" s="30">
        <v>7.6</v>
      </c>
      <c r="J14" s="50">
        <v>93883</v>
      </c>
      <c r="K14" s="53">
        <v>-1.6</v>
      </c>
    </row>
    <row r="15" spans="1:11" x14ac:dyDescent="0.25">
      <c r="A15" s="51" t="str">
        <f>VLOOKUP(aéroports_2014[Pays],Pays_Continent!A:B,2,FALSE)</f>
        <v>Europe</v>
      </c>
      <c r="B15" s="51" t="str">
        <f>VLOOKUP(aéroports_2014[[#This Row],[Ville/Nom d''aéroport]],Ville_Pays!A:B,2,FALSE)</f>
        <v>Pays-Bas</v>
      </c>
      <c r="C15" s="52" t="s">
        <v>127</v>
      </c>
      <c r="D15" s="30" t="s">
        <v>127</v>
      </c>
      <c r="E15" s="30" t="s">
        <v>470</v>
      </c>
      <c r="F15" s="50">
        <v>54978023</v>
      </c>
      <c r="G15" s="30">
        <v>4.5999999999999996</v>
      </c>
      <c r="H15" s="50">
        <v>452687</v>
      </c>
      <c r="I15" s="30">
        <v>2.9</v>
      </c>
      <c r="J15" s="50">
        <v>1670676</v>
      </c>
      <c r="K15" s="53">
        <v>6.7</v>
      </c>
    </row>
    <row r="16" spans="1:11" hidden="1" x14ac:dyDescent="0.25">
      <c r="A16" s="51" t="str">
        <f>VLOOKUP(aéroports_2014[Pays],Pays_Continent!A:B,2,FALSE)</f>
        <v>Europe</v>
      </c>
      <c r="B16" s="51" t="str">
        <f>VLOOKUP(aéroports_2014[[#This Row],[Ville/Nom d''aéroport]],Ville_Pays!A:B,2,FALSE)</f>
        <v>Turquie</v>
      </c>
      <c r="C16" s="52" t="s">
        <v>169</v>
      </c>
      <c r="D16" s="30" t="s">
        <v>170</v>
      </c>
      <c r="E16" s="30" t="s">
        <v>1002</v>
      </c>
      <c r="F16" s="50">
        <v>11073749</v>
      </c>
      <c r="G16" s="30">
        <v>0.9</v>
      </c>
      <c r="H16" s="50">
        <v>94418</v>
      </c>
      <c r="I16" s="30">
        <v>-2.5</v>
      </c>
      <c r="J16" s="50">
        <v>20694</v>
      </c>
      <c r="K16" s="53">
        <v>30.4</v>
      </c>
    </row>
    <row r="17" spans="1:11" x14ac:dyDescent="0.25">
      <c r="A17" s="51" t="str">
        <f>VLOOKUP(aéroports_2014[Pays],Pays_Continent!A:B,2,FALSE)</f>
        <v>Europe</v>
      </c>
      <c r="B17" s="51" t="str">
        <f>VLOOKUP(aéroports_2014[[#This Row],[Ville/Nom d''aéroport]],Ville_Pays!A:B,2,FALSE)</f>
        <v>Turquie</v>
      </c>
      <c r="C17" s="52" t="s">
        <v>140</v>
      </c>
      <c r="D17" s="30" t="s">
        <v>140</v>
      </c>
      <c r="E17" s="30" t="s">
        <v>474</v>
      </c>
      <c r="F17" s="50">
        <v>28498790</v>
      </c>
      <c r="G17" s="30">
        <v>4.5</v>
      </c>
      <c r="H17" s="50">
        <v>177884</v>
      </c>
      <c r="I17" s="30">
        <v>3.7</v>
      </c>
      <c r="J17" s="50">
        <v>8535</v>
      </c>
      <c r="K17" s="53">
        <v>17</v>
      </c>
    </row>
    <row r="18" spans="1:11" ht="25.5" hidden="1" x14ac:dyDescent="0.25">
      <c r="A18" s="51" t="str">
        <f>VLOOKUP(aéroports_2014[Pays],Pays_Continent!A:B,2,FALSE)</f>
        <v>Amérique du Sud</v>
      </c>
      <c r="B18" s="51" t="str">
        <f>VLOOKUP(aéroports_2014[[#This Row],[Ville/Nom d''aéroport]],Ville_Pays!A:B,2,FALSE)</f>
        <v>Chili</v>
      </c>
      <c r="C18" s="52" t="s">
        <v>363</v>
      </c>
      <c r="D18" s="30" t="s">
        <v>363</v>
      </c>
      <c r="E18" s="30" t="s">
        <v>1006</v>
      </c>
      <c r="F18" s="50">
        <v>2078124</v>
      </c>
      <c r="G18" s="30">
        <v>11.5</v>
      </c>
      <c r="H18" s="50">
        <v>28370</v>
      </c>
      <c r="I18" s="30">
        <v>3.4</v>
      </c>
      <c r="J18" s="50">
        <v>4216</v>
      </c>
      <c r="K18" s="53">
        <v>-5.9</v>
      </c>
    </row>
    <row r="19" spans="1:11" x14ac:dyDescent="0.25">
      <c r="A19" s="51" t="str">
        <f>VLOOKUP(aéroports_2014[Pays],Pays_Continent!A:B,2,FALSE)</f>
        <v>Europe</v>
      </c>
      <c r="B19" s="51" t="str">
        <f>VLOOKUP(aéroports_2014[[#This Row],[Ville/Nom d''aéroport]],Ville_Pays!A:B,2,FALSE)</f>
        <v>Suède</v>
      </c>
      <c r="C19" s="52" t="s">
        <v>150</v>
      </c>
      <c r="D19" s="30" t="s">
        <v>151</v>
      </c>
      <c r="E19" s="30" t="s">
        <v>888</v>
      </c>
      <c r="F19" s="50">
        <v>22419413</v>
      </c>
      <c r="G19" s="30">
        <v>8.4</v>
      </c>
      <c r="H19" s="50">
        <v>114091</v>
      </c>
      <c r="I19" s="30">
        <v>3.9</v>
      </c>
      <c r="J19" s="50">
        <v>85309</v>
      </c>
      <c r="K19" s="53">
        <v>19.399999999999999</v>
      </c>
    </row>
    <row r="20" spans="1:11" hidden="1" x14ac:dyDescent="0.25">
      <c r="A20" s="51" t="str">
        <f>VLOOKUP(aéroports_2014[Pays],Pays_Continent!A:B,2,FALSE)</f>
        <v>Europe</v>
      </c>
      <c r="B20" s="51" t="str">
        <f>VLOOKUP(aéroports_2014[[#This Row],[Ville/Nom d''aéroport]],Ville_Pays!A:B,2,FALSE)</f>
        <v>Pays-Bas</v>
      </c>
      <c r="C20" s="52" t="s">
        <v>236</v>
      </c>
      <c r="D20" s="30" t="s">
        <v>236</v>
      </c>
      <c r="E20" s="30" t="s">
        <v>537</v>
      </c>
      <c r="F20" s="50">
        <v>2528337</v>
      </c>
      <c r="G20" s="30">
        <v>10.1</v>
      </c>
      <c r="H20" s="50">
        <v>46301</v>
      </c>
      <c r="I20" s="30">
        <v>5.4</v>
      </c>
      <c r="J20" s="30" t="s">
        <v>958</v>
      </c>
      <c r="K20" s="53" t="s">
        <v>958</v>
      </c>
    </row>
    <row r="21" spans="1:11" x14ac:dyDescent="0.25">
      <c r="A21" s="51" t="str">
        <f>VLOOKUP(aéroports_2014[Pays],Pays_Continent!A:B,2,FALSE)</f>
        <v>Europe</v>
      </c>
      <c r="B21" s="51" t="str">
        <f>VLOOKUP(aéroports_2014[[#This Row],[Ville/Nom d''aéroport]],Ville_Pays!A:B,2,FALSE)</f>
        <v>Grèce</v>
      </c>
      <c r="C21" s="52" t="s">
        <v>161</v>
      </c>
      <c r="D21" s="30" t="s">
        <v>161</v>
      </c>
      <c r="E21" s="30" t="s">
        <v>386</v>
      </c>
      <c r="F21" s="50">
        <v>15190090</v>
      </c>
      <c r="G21" s="30">
        <v>21.3</v>
      </c>
      <c r="H21" s="50">
        <v>156629</v>
      </c>
      <c r="I21" s="30">
        <v>19</v>
      </c>
      <c r="J21" s="50">
        <v>77340</v>
      </c>
      <c r="K21" s="53">
        <v>3.3</v>
      </c>
    </row>
    <row r="22" spans="1:11" ht="25.5" x14ac:dyDescent="0.25">
      <c r="A22" s="51" t="str">
        <f>VLOOKUP(aéroports_2014[Pays],Pays_Continent!A:B,2,FALSE)</f>
        <v>Amérique du Nord</v>
      </c>
      <c r="B22" s="51" t="str">
        <f>VLOOKUP(aéroports_2014[[#This Row],[Ville/Nom d''aéroport]],Ville_Pays!A:B,2,FALSE)</f>
        <v>États-Unis</v>
      </c>
      <c r="C22" s="52" t="s">
        <v>242</v>
      </c>
      <c r="D22" s="30" t="s">
        <v>242</v>
      </c>
      <c r="E22" s="30" t="s">
        <v>540</v>
      </c>
      <c r="F22" s="50">
        <v>96178898</v>
      </c>
      <c r="G22" s="30">
        <v>1.9</v>
      </c>
      <c r="H22" s="50">
        <v>868121</v>
      </c>
      <c r="I22" s="30">
        <v>-4.7</v>
      </c>
      <c r="J22" s="50">
        <v>601269</v>
      </c>
      <c r="K22" s="53">
        <v>-2.4</v>
      </c>
    </row>
    <row r="23" spans="1:11" ht="25.5" x14ac:dyDescent="0.25">
      <c r="A23" s="51" t="str">
        <f>VLOOKUP(aéroports_2014[Pays],Pays_Continent!A:B,2,FALSE)</f>
        <v>Océanie</v>
      </c>
      <c r="B23" s="51" t="str">
        <f>VLOOKUP(aéroports_2014[[#This Row],[Ville/Nom d''aéroport]],Ville_Pays!A:B,2,FALSE)</f>
        <v>Nouvelle-Zélande</v>
      </c>
      <c r="C23" s="52" t="s">
        <v>315</v>
      </c>
      <c r="D23" s="30" t="s">
        <v>315</v>
      </c>
      <c r="E23" s="30" t="s">
        <v>582</v>
      </c>
      <c r="F23" s="50">
        <v>15393150</v>
      </c>
      <c r="G23" s="30">
        <v>5.0999999999999996</v>
      </c>
      <c r="H23" s="50">
        <v>151185</v>
      </c>
      <c r="I23" s="30">
        <v>-3</v>
      </c>
      <c r="J23" s="30" t="s">
        <v>958</v>
      </c>
      <c r="K23" s="53" t="s">
        <v>958</v>
      </c>
    </row>
    <row r="24" spans="1:11" ht="25.5" x14ac:dyDescent="0.25">
      <c r="A24" s="51" t="str">
        <f>VLOOKUP(aéroports_2014[Pays],Pays_Continent!A:B,2,FALSE)</f>
        <v>Amérique du Nord</v>
      </c>
      <c r="B24" s="51" t="str">
        <f>VLOOKUP(aéroports_2014[[#This Row],[Ville/Nom d''aéroport]],Ville_Pays!A:B,2,FALSE)</f>
        <v>États-Unis</v>
      </c>
      <c r="C24" s="52" t="s">
        <v>291</v>
      </c>
      <c r="D24" s="30" t="s">
        <v>291</v>
      </c>
      <c r="E24" s="30" t="s">
        <v>567</v>
      </c>
      <c r="F24" s="50">
        <v>10718854</v>
      </c>
      <c r="G24" s="30">
        <v>7</v>
      </c>
      <c r="H24" s="50">
        <v>182468</v>
      </c>
      <c r="I24" s="30">
        <v>3.3</v>
      </c>
      <c r="J24" s="50">
        <v>70494</v>
      </c>
      <c r="K24" s="53">
        <v>-2</v>
      </c>
    </row>
    <row r="25" spans="1:11" hidden="1" x14ac:dyDescent="0.25">
      <c r="A25" s="51" t="str">
        <f>VLOOKUP(aéroports_2014[Pays],Pays_Continent!A:B,2,FALSE)</f>
        <v>Asie</v>
      </c>
      <c r="B25" s="51" t="str">
        <f>VLOOKUP(aéroports_2014[[#This Row],[Ville/Nom d''aéroport]],Ville_Pays!A:B,2,FALSE)</f>
        <v>Bahreïn</v>
      </c>
      <c r="C25" s="52" t="s">
        <v>27</v>
      </c>
      <c r="D25" s="30" t="s">
        <v>27</v>
      </c>
      <c r="E25" s="30" t="s">
        <v>419</v>
      </c>
      <c r="F25" s="50">
        <v>8102502</v>
      </c>
      <c r="G25" s="30">
        <v>9.9</v>
      </c>
      <c r="H25" s="50">
        <v>96193</v>
      </c>
      <c r="I25" s="30">
        <v>5.9</v>
      </c>
      <c r="J25" s="50">
        <v>219332</v>
      </c>
      <c r="K25" s="53">
        <v>-10.5</v>
      </c>
    </row>
    <row r="26" spans="1:11" hidden="1" x14ac:dyDescent="0.25">
      <c r="A26" s="51" t="str">
        <f>VLOOKUP(aéroports_2014[Pays],Pays_Continent!A:B,2,FALSE)</f>
        <v>Asie</v>
      </c>
      <c r="B26" s="51" t="str">
        <f>VLOOKUP(aéroports_2014[[#This Row],[Ville/Nom d''aéroport]],Ville_Pays!A:B,2,FALSE)</f>
        <v>Indonésie</v>
      </c>
      <c r="C26" s="52" t="s">
        <v>319</v>
      </c>
      <c r="D26" s="30" t="s">
        <v>319</v>
      </c>
      <c r="E26" s="30" t="s">
        <v>1082</v>
      </c>
      <c r="F26" s="50">
        <v>7700880</v>
      </c>
      <c r="G26" s="30">
        <v>7</v>
      </c>
      <c r="H26" s="50">
        <v>69539</v>
      </c>
      <c r="I26" s="30">
        <v>-9.9</v>
      </c>
      <c r="J26" s="50">
        <v>59005</v>
      </c>
      <c r="K26" s="53">
        <v>0.7</v>
      </c>
    </row>
    <row r="27" spans="1:11" ht="25.5" x14ac:dyDescent="0.25">
      <c r="A27" s="51" t="str">
        <f>VLOOKUP(aéroports_2014[Pays],Pays_Continent!A:B,2,FALSE)</f>
        <v>Amérique du Nord</v>
      </c>
      <c r="B27" s="51" t="str">
        <f>VLOOKUP(aéroports_2014[[#This Row],[Ville/Nom d''aéroport]],Ville_Pays!A:B,2,FALSE)</f>
        <v>États-Unis</v>
      </c>
      <c r="C27" s="52" t="s">
        <v>274</v>
      </c>
      <c r="D27" s="30" t="s">
        <v>274</v>
      </c>
      <c r="E27" s="30" t="s">
        <v>556</v>
      </c>
      <c r="F27" s="50">
        <v>22312676</v>
      </c>
      <c r="G27" s="30">
        <v>-0.8</v>
      </c>
      <c r="H27" s="50">
        <v>245121</v>
      </c>
      <c r="I27" s="30">
        <v>-5.6</v>
      </c>
      <c r="J27" s="50">
        <v>105154</v>
      </c>
      <c r="K27" s="53">
        <v>-3.5</v>
      </c>
    </row>
    <row r="28" spans="1:11" hidden="1" x14ac:dyDescent="0.25">
      <c r="A28" s="51" t="str">
        <f>VLOOKUP(aéroports_2014[Pays],Pays_Continent!A:B,2,FALSE)</f>
        <v>Asie</v>
      </c>
      <c r="B28" s="51" t="str">
        <f>VLOOKUP(aéroports_2014[[#This Row],[Ville/Nom d''aéroport]],Ville_Pays!A:B,2,FALSE)</f>
        <v>Indonésie</v>
      </c>
      <c r="C28" s="52" t="s">
        <v>368</v>
      </c>
      <c r="D28" s="30" t="s">
        <v>368</v>
      </c>
      <c r="E28" s="30" t="s">
        <v>1089</v>
      </c>
      <c r="F28" s="50">
        <v>1540889</v>
      </c>
      <c r="G28" s="30" t="s">
        <v>958</v>
      </c>
      <c r="H28" s="50">
        <v>11041</v>
      </c>
      <c r="I28" s="30" t="s">
        <v>958</v>
      </c>
      <c r="J28" s="50">
        <v>2885</v>
      </c>
      <c r="K28" s="53" t="s">
        <v>958</v>
      </c>
    </row>
    <row r="29" spans="1:11" x14ac:dyDescent="0.25">
      <c r="A29" s="51" t="str">
        <f>VLOOKUP(aéroports_2014[Pays],Pays_Continent!A:B,2,FALSE)</f>
        <v>Asie</v>
      </c>
      <c r="B29" s="51" t="str">
        <f>VLOOKUP(aéroports_2014[[#This Row],[Ville/Nom d''aéroport]],Ville_Pays!A:B,2,FALSE)</f>
        <v>Thaïlande</v>
      </c>
      <c r="C29" s="52" t="s">
        <v>73</v>
      </c>
      <c r="D29" s="30" t="s">
        <v>88</v>
      </c>
      <c r="E29" s="27" t="s">
        <v>1067</v>
      </c>
      <c r="F29" s="50">
        <v>21546338</v>
      </c>
      <c r="G29" s="30">
        <v>30.7</v>
      </c>
      <c r="H29" s="50">
        <v>192442</v>
      </c>
      <c r="I29" s="30">
        <v>33.5</v>
      </c>
      <c r="J29" s="50">
        <v>29086</v>
      </c>
      <c r="K29" s="53">
        <v>58.4</v>
      </c>
    </row>
    <row r="30" spans="1:11" x14ac:dyDescent="0.25">
      <c r="A30" s="51" t="str">
        <f>VLOOKUP(aéroports_2014[Pays],Pays_Continent!A:B,2,FALSE)</f>
        <v>Asie</v>
      </c>
      <c r="B30" s="51" t="str">
        <f>VLOOKUP(aéroports_2014[[#This Row],[Ville/Nom d''aéroport]],Ville_Pays!A:B,2,FALSE)</f>
        <v>Thaïlande</v>
      </c>
      <c r="C30" s="52" t="s">
        <v>73</v>
      </c>
      <c r="D30" s="30" t="s">
        <v>73</v>
      </c>
      <c r="E30" s="27" t="s">
        <v>1003</v>
      </c>
      <c r="F30" s="50">
        <v>46423352</v>
      </c>
      <c r="G30" s="30">
        <v>-9.8000000000000007</v>
      </c>
      <c r="H30" s="50">
        <v>293534</v>
      </c>
      <c r="I30" s="30">
        <v>-2.7</v>
      </c>
      <c r="J30" s="50">
        <v>1231445</v>
      </c>
      <c r="K30" s="53">
        <v>-0.5</v>
      </c>
    </row>
    <row r="31" spans="1:11" hidden="1" x14ac:dyDescent="0.25">
      <c r="A31" s="51" t="str">
        <f>VLOOKUP(aéroports_2014[Pays],Pays_Continent!A:B,2,FALSE)</f>
        <v>Asie</v>
      </c>
      <c r="B31" s="51" t="str">
        <f>VLOOKUP(aéroports_2014[[#This Row],[Ville/Nom d''aéroport]],Ville_Pays!A:B,2,FALSE)</f>
        <v>Indonésie</v>
      </c>
      <c r="C31" s="52" t="s">
        <v>326</v>
      </c>
      <c r="D31" s="30" t="s">
        <v>326</v>
      </c>
      <c r="E31" s="30" t="s">
        <v>1090</v>
      </c>
      <c r="F31" s="50">
        <v>3898993</v>
      </c>
      <c r="G31" s="30" t="s">
        <v>958</v>
      </c>
      <c r="H31" s="50">
        <v>32013</v>
      </c>
      <c r="I31" s="30" t="s">
        <v>958</v>
      </c>
      <c r="J31" s="50">
        <v>12200</v>
      </c>
      <c r="K31" s="53" t="s">
        <v>958</v>
      </c>
    </row>
    <row r="32" spans="1:11" x14ac:dyDescent="0.25">
      <c r="A32" s="51" t="str">
        <f>VLOOKUP(aéroports_2014[Pays],Pays_Continent!A:B,2,FALSE)</f>
        <v>Europe</v>
      </c>
      <c r="B32" s="51" t="str">
        <f>VLOOKUP(aéroports_2014[[#This Row],[Ville/Nom d''aéroport]],Ville_Pays!A:B,2,FALSE)</f>
        <v>Espagne</v>
      </c>
      <c r="C32" s="52" t="s">
        <v>134</v>
      </c>
      <c r="D32" s="30" t="s">
        <v>134</v>
      </c>
      <c r="E32" s="30" t="s">
        <v>473</v>
      </c>
      <c r="F32" s="50">
        <v>37540326</v>
      </c>
      <c r="G32" s="30">
        <v>6.6</v>
      </c>
      <c r="H32" s="50">
        <v>283850</v>
      </c>
      <c r="I32" s="30">
        <v>2.7</v>
      </c>
      <c r="J32" s="50">
        <v>103454</v>
      </c>
      <c r="K32" s="53">
        <v>2.6</v>
      </c>
    </row>
    <row r="33" spans="1:11" ht="25.5" hidden="1" x14ac:dyDescent="0.25">
      <c r="A33" s="51" t="str">
        <f>VLOOKUP(aéroports_2014[Pays],Pays_Continent!A:B,2,FALSE)</f>
        <v>Amérique du Sud</v>
      </c>
      <c r="B33" s="51" t="str">
        <f>VLOOKUP(aéroports_2014[[#This Row],[Ville/Nom d''aéroport]],Ville_Pays!A:B,2,FALSE)</f>
        <v>Colombie</v>
      </c>
      <c r="C33" s="52" t="s">
        <v>238</v>
      </c>
      <c r="D33" s="30" t="s">
        <v>238</v>
      </c>
      <c r="E33" s="30" t="s">
        <v>889</v>
      </c>
      <c r="F33" s="50">
        <v>2393568</v>
      </c>
      <c r="G33" s="30">
        <v>9.1</v>
      </c>
      <c r="H33" s="50">
        <v>51241</v>
      </c>
      <c r="I33" s="30">
        <v>15.1</v>
      </c>
      <c r="J33" s="50">
        <v>33045</v>
      </c>
      <c r="K33" s="53">
        <v>23.4</v>
      </c>
    </row>
    <row r="34" spans="1:11" hidden="1" x14ac:dyDescent="0.25">
      <c r="A34" s="51" t="str">
        <f>VLOOKUP(aéroports_2014[Pays],Pays_Continent!A:B,2,FALSE)</f>
        <v>Asie</v>
      </c>
      <c r="B34" s="51" t="str">
        <f>VLOOKUP(aéroports_2014[[#This Row],[Ville/Nom d''aéroport]],Ville_Pays!A:B,2,FALSE)</f>
        <v>Indonésie</v>
      </c>
      <c r="C34" s="52" t="s">
        <v>364</v>
      </c>
      <c r="D34" s="30" t="s">
        <v>364</v>
      </c>
      <c r="E34" s="30" t="s">
        <v>1091</v>
      </c>
      <c r="F34" s="50">
        <v>5747170</v>
      </c>
      <c r="G34" s="30" t="s">
        <v>958</v>
      </c>
      <c r="H34" s="50">
        <v>48080</v>
      </c>
      <c r="I34" s="30" t="s">
        <v>958</v>
      </c>
      <c r="J34" s="50">
        <v>36090</v>
      </c>
      <c r="K34" s="53">
        <v>-0.2</v>
      </c>
    </row>
    <row r="35" spans="1:11" x14ac:dyDescent="0.25">
      <c r="A35" s="51" t="str">
        <f>VLOOKUP(aéroports_2014[Pays],Pays_Continent!A:B,2,FALSE)</f>
        <v>Asie</v>
      </c>
      <c r="B35" s="51" t="str">
        <f>VLOOKUP(aéroports_2014[[#This Row],[Ville/Nom d''aéroport]],Ville_Pays!A:B,2,FALSE)</f>
        <v>Chine</v>
      </c>
      <c r="C35" s="52" t="s">
        <v>64</v>
      </c>
      <c r="D35" s="30" t="s">
        <v>65</v>
      </c>
      <c r="E35" s="30" t="s">
        <v>970</v>
      </c>
      <c r="F35" s="50">
        <v>86128313</v>
      </c>
      <c r="G35" s="30">
        <v>2.9</v>
      </c>
      <c r="H35" s="50">
        <v>581952</v>
      </c>
      <c r="I35" s="30">
        <v>2.5</v>
      </c>
      <c r="J35" s="50">
        <v>1848251</v>
      </c>
      <c r="K35" s="53">
        <v>0.2</v>
      </c>
    </row>
    <row r="36" spans="1:11" hidden="1" x14ac:dyDescent="0.25">
      <c r="A36" s="51" t="str">
        <f>VLOOKUP(aéroports_2014[Pays],Pays_Continent!A:B,2,FALSE)</f>
        <v>Asie</v>
      </c>
      <c r="B36" s="51" t="str">
        <f>VLOOKUP(aéroports_2014[[#This Row],[Ville/Nom d''aéroport]],Ville_Pays!A:B,2,FALSE)</f>
        <v>Liban</v>
      </c>
      <c r="C36" s="52" t="s">
        <v>32</v>
      </c>
      <c r="D36" s="30" t="s">
        <v>32</v>
      </c>
      <c r="E36" s="30" t="s">
        <v>428</v>
      </c>
      <c r="F36" s="50">
        <v>6567877</v>
      </c>
      <c r="G36" s="30">
        <v>4.8</v>
      </c>
      <c r="H36" s="50">
        <v>64579</v>
      </c>
      <c r="I36" s="30">
        <v>2.5</v>
      </c>
      <c r="J36" s="50">
        <v>92943</v>
      </c>
      <c r="K36" s="53">
        <v>-12.6</v>
      </c>
    </row>
    <row r="37" spans="1:11" ht="25.5" hidden="1" x14ac:dyDescent="0.25">
      <c r="A37" s="51" t="str">
        <f>VLOOKUP(aéroports_2014[Pays],Pays_Continent!A:B,2,FALSE)</f>
        <v>Amérique du Sud</v>
      </c>
      <c r="B37" s="51" t="str">
        <f>VLOOKUP(aéroports_2014[[#This Row],[Ville/Nom d''aéroport]],Ville_Pays!A:B,2,FALSE)</f>
        <v>Brésil</v>
      </c>
      <c r="C37" s="52" t="s">
        <v>220</v>
      </c>
      <c r="D37" s="30" t="s">
        <v>221</v>
      </c>
      <c r="E37" s="30" t="s">
        <v>521</v>
      </c>
      <c r="F37" s="50">
        <v>3886914</v>
      </c>
      <c r="G37" s="30">
        <v>0.2</v>
      </c>
      <c r="H37" s="50">
        <v>55218</v>
      </c>
      <c r="I37" s="30">
        <v>2.2000000000000002</v>
      </c>
      <c r="J37" s="50">
        <v>9403</v>
      </c>
      <c r="K37" s="53" t="s">
        <v>958</v>
      </c>
    </row>
    <row r="38" spans="1:11" ht="25.5" x14ac:dyDescent="0.25">
      <c r="A38" s="51" t="str">
        <f>VLOOKUP(aéroports_2014[Pays],Pays_Continent!A:B,2,FALSE)</f>
        <v>Amérique du Sud</v>
      </c>
      <c r="B38" s="51" t="str">
        <f>VLOOKUP(aéroports_2014[[#This Row],[Ville/Nom d''aéroport]],Ville_Pays!A:B,2,FALSE)</f>
        <v>Brésil</v>
      </c>
      <c r="C38" s="52" t="s">
        <v>197</v>
      </c>
      <c r="D38" s="30" t="s">
        <v>198</v>
      </c>
      <c r="E38" s="30" t="s">
        <v>1092</v>
      </c>
      <c r="F38" s="50">
        <v>10792242</v>
      </c>
      <c r="G38" s="30">
        <v>2.6</v>
      </c>
      <c r="H38" s="50">
        <v>104293</v>
      </c>
      <c r="I38" s="30">
        <v>-4.5</v>
      </c>
      <c r="J38" s="50">
        <v>14227</v>
      </c>
      <c r="K38" s="53">
        <v>-16</v>
      </c>
    </row>
    <row r="39" spans="1:11" x14ac:dyDescent="0.25">
      <c r="A39" s="51" t="str">
        <f>VLOOKUP(aéroports_2014[Pays],Pays_Continent!A:B,2,FALSE)</f>
        <v>Europe</v>
      </c>
      <c r="B39" s="51" t="str">
        <f>VLOOKUP(aéroports_2014[[#This Row],[Ville/Nom d''aéroport]],Ville_Pays!A:B,2,FALSE)</f>
        <v>Allemagne</v>
      </c>
      <c r="C39" s="52" t="s">
        <v>156</v>
      </c>
      <c r="D39" s="30" t="s">
        <v>157</v>
      </c>
      <c r="E39" s="30" t="s">
        <v>994</v>
      </c>
      <c r="F39" s="50">
        <v>20688016</v>
      </c>
      <c r="G39" s="30">
        <v>5.6</v>
      </c>
      <c r="H39" s="50">
        <v>182197</v>
      </c>
      <c r="I39" s="30">
        <v>4.3</v>
      </c>
      <c r="J39" s="50">
        <v>40908</v>
      </c>
      <c r="K39" s="53">
        <v>22.8</v>
      </c>
    </row>
    <row r="40" spans="1:11" hidden="1" x14ac:dyDescent="0.25">
      <c r="A40" s="51" t="str">
        <f>VLOOKUP(aéroports_2014[Pays],Pays_Continent!A:B,2,FALSE)</f>
        <v>Europe</v>
      </c>
      <c r="B40" s="51" t="str">
        <f>VLOOKUP(aéroports_2014[[#This Row],[Ville/Nom d''aéroport]],Ville_Pays!A:B,2,FALSE)</f>
        <v>Royaume-Uni</v>
      </c>
      <c r="C40" s="52" t="s">
        <v>184</v>
      </c>
      <c r="D40" s="30" t="s">
        <v>184</v>
      </c>
      <c r="E40" s="30" t="s">
        <v>495</v>
      </c>
      <c r="F40" s="50">
        <v>9705955</v>
      </c>
      <c r="G40" s="30">
        <v>6.4</v>
      </c>
      <c r="H40" s="50">
        <v>96717</v>
      </c>
      <c r="I40" s="30">
        <v>3.1</v>
      </c>
      <c r="J40" s="50">
        <v>5143</v>
      </c>
      <c r="K40" s="53" t="s">
        <v>958</v>
      </c>
    </row>
    <row r="41" spans="1:11" ht="25.5" x14ac:dyDescent="0.25">
      <c r="A41" s="51" t="str">
        <f>VLOOKUP(aéroports_2014[Pays],Pays_Continent!A:B,2,FALSE)</f>
        <v>Amérique du Sud</v>
      </c>
      <c r="B41" s="51" t="str">
        <f>VLOOKUP(aéroports_2014[[#This Row],[Ville/Nom d''aéroport]],Ville_Pays!A:B,2,FALSE)</f>
        <v>Colombie</v>
      </c>
      <c r="C41" s="52" t="s">
        <v>188</v>
      </c>
      <c r="D41" s="30" t="s">
        <v>188</v>
      </c>
      <c r="E41" s="30" t="s">
        <v>499</v>
      </c>
      <c r="F41" s="50">
        <v>27410908</v>
      </c>
      <c r="G41" s="30">
        <v>9.6</v>
      </c>
      <c r="H41" s="50">
        <v>335160</v>
      </c>
      <c r="I41" s="30">
        <v>3.9</v>
      </c>
      <c r="J41" s="50">
        <v>631402</v>
      </c>
      <c r="K41" s="53">
        <v>1.5</v>
      </c>
    </row>
    <row r="42" spans="1:11" hidden="1" x14ac:dyDescent="0.25">
      <c r="A42" s="51" t="str">
        <f>VLOOKUP(aéroports_2014[Pays],Pays_Continent!A:B,2,FALSE)</f>
        <v>Afrique</v>
      </c>
      <c r="B42" s="51" t="str">
        <f>VLOOKUP(aéroports_2014[[#This Row],[Ville/Nom d''aéroport]],Ville_Pays!A:B,2,FALSE)</f>
        <v>Egypte</v>
      </c>
      <c r="C42" s="52" t="s">
        <v>47</v>
      </c>
      <c r="D42" s="30" t="s">
        <v>47</v>
      </c>
      <c r="E42" s="30" t="s">
        <v>448</v>
      </c>
      <c r="F42" s="50">
        <v>2499032</v>
      </c>
      <c r="G42" s="30">
        <v>11</v>
      </c>
      <c r="H42" s="50">
        <v>26518</v>
      </c>
      <c r="I42" s="30">
        <v>2</v>
      </c>
      <c r="J42" s="50">
        <v>6588</v>
      </c>
      <c r="K42" s="53">
        <v>34.299999999999997</v>
      </c>
    </row>
    <row r="43" spans="1:11" ht="25.5" x14ac:dyDescent="0.25">
      <c r="A43" s="51" t="str">
        <f>VLOOKUP(aéroports_2014[Pays],Pays_Continent!A:B,2,FALSE)</f>
        <v>Amérique du Nord</v>
      </c>
      <c r="B43" s="51" t="str">
        <f>VLOOKUP(aéroports_2014[[#This Row],[Ville/Nom d''aéroport]],Ville_Pays!A:B,2,FALSE)</f>
        <v>États-Unis</v>
      </c>
      <c r="C43" s="52" t="s">
        <v>268</v>
      </c>
      <c r="D43" s="30" t="s">
        <v>268</v>
      </c>
      <c r="E43" s="30" t="s">
        <v>553</v>
      </c>
      <c r="F43" s="50">
        <v>31634445</v>
      </c>
      <c r="G43" s="30">
        <v>4.5999999999999996</v>
      </c>
      <c r="H43" s="50">
        <v>363797</v>
      </c>
      <c r="I43" s="30">
        <v>0.7</v>
      </c>
      <c r="J43" s="50">
        <v>274917</v>
      </c>
      <c r="K43" s="53">
        <v>8.6999999999999993</v>
      </c>
    </row>
    <row r="44" spans="1:11" ht="25.5" x14ac:dyDescent="0.25">
      <c r="A44" s="51" t="str">
        <f>VLOOKUP(aéroports_2014[Pays],Pays_Continent!A:B,2,FALSE)</f>
        <v>Amérique du Sud</v>
      </c>
      <c r="B44" s="51" t="str">
        <f>VLOOKUP(aéroports_2014[[#This Row],[Ville/Nom d''aéroport]],Ville_Pays!A:B,2,FALSE)</f>
        <v>Brésil</v>
      </c>
      <c r="C44" s="52" t="s">
        <v>190</v>
      </c>
      <c r="D44" s="30" t="s">
        <v>190</v>
      </c>
      <c r="E44" s="30" t="s">
        <v>501</v>
      </c>
      <c r="F44" s="50">
        <v>18144828</v>
      </c>
      <c r="G44" s="30">
        <v>9.6</v>
      </c>
      <c r="H44" s="50">
        <v>183874</v>
      </c>
      <c r="I44" s="30">
        <v>2.4</v>
      </c>
      <c r="J44" s="50">
        <v>40628</v>
      </c>
      <c r="K44" s="53">
        <v>-13.4</v>
      </c>
    </row>
    <row r="45" spans="1:11" x14ac:dyDescent="0.25">
      <c r="A45" s="51" t="str">
        <f>VLOOKUP(aéroports_2014[Pays],Pays_Continent!A:B,2,FALSE)</f>
        <v>Océanie</v>
      </c>
      <c r="B45" s="51" t="str">
        <f>VLOOKUP(aéroports_2014[[#This Row],[Ville/Nom d''aéroport]],Ville_Pays!A:B,2,FALSE)</f>
        <v>Australie</v>
      </c>
      <c r="C45" s="52" t="s">
        <v>312</v>
      </c>
      <c r="D45" s="30" t="s">
        <v>312</v>
      </c>
      <c r="E45" s="30" t="s">
        <v>581</v>
      </c>
      <c r="F45" s="50">
        <v>22239038</v>
      </c>
      <c r="G45" s="30">
        <v>2.2000000000000002</v>
      </c>
      <c r="H45" s="50">
        <v>226242</v>
      </c>
      <c r="I45" s="30">
        <v>1.3</v>
      </c>
      <c r="J45" s="30" t="s">
        <v>958</v>
      </c>
      <c r="K45" s="53" t="s">
        <v>958</v>
      </c>
    </row>
    <row r="46" spans="1:11" x14ac:dyDescent="0.25">
      <c r="A46" s="51" t="str">
        <f>VLOOKUP(aéroports_2014[Pays],Pays_Continent!A:B,2,FALSE)</f>
        <v>Europe</v>
      </c>
      <c r="B46" s="51" t="str">
        <f>VLOOKUP(aéroports_2014[[#This Row],[Ville/Nom d''aéroport]],Ville_Pays!A:B,2,FALSE)</f>
        <v>Belgique</v>
      </c>
      <c r="C46" s="52" t="s">
        <v>148</v>
      </c>
      <c r="D46" s="30" t="s">
        <v>149</v>
      </c>
      <c r="E46" s="30" t="s">
        <v>481</v>
      </c>
      <c r="F46" s="50">
        <v>21704827</v>
      </c>
      <c r="G46" s="30">
        <v>14.7</v>
      </c>
      <c r="H46" s="50">
        <v>231528</v>
      </c>
      <c r="I46" s="30">
        <v>6.9</v>
      </c>
      <c r="J46" s="50">
        <v>453954</v>
      </c>
      <c r="K46" s="53">
        <v>5.6</v>
      </c>
    </row>
    <row r="47" spans="1:11" hidden="1" x14ac:dyDescent="0.25">
      <c r="A47" s="51" t="str">
        <f>VLOOKUP(aéroports_2014[Pays],Pays_Continent!A:B,2,FALSE)</f>
        <v>Europe</v>
      </c>
      <c r="B47" s="51" t="str">
        <f>VLOOKUP(aéroports_2014[[#This Row],[Ville/Nom d''aéroport]],Ville_Pays!A:B,2,FALSE)</f>
        <v>Hongrie</v>
      </c>
      <c r="C47" s="52" t="s">
        <v>183</v>
      </c>
      <c r="D47" s="30" t="s">
        <v>183</v>
      </c>
      <c r="E47" s="30" t="s">
        <v>626</v>
      </c>
      <c r="F47" s="50">
        <v>9146723</v>
      </c>
      <c r="G47" s="30">
        <v>7.5</v>
      </c>
      <c r="H47" s="50">
        <v>86682</v>
      </c>
      <c r="I47" s="30">
        <v>3.4</v>
      </c>
      <c r="J47" s="50">
        <v>89987</v>
      </c>
      <c r="K47" s="53">
        <v>-2.2999999999999998</v>
      </c>
    </row>
    <row r="48" spans="1:11" ht="25.5" hidden="1" x14ac:dyDescent="0.25">
      <c r="A48" s="51" t="str">
        <f>VLOOKUP(aéroports_2014[Pays],Pays_Continent!A:B,2,FALSE)</f>
        <v>Amérique du Sud</v>
      </c>
      <c r="B48" s="51" t="str">
        <f>VLOOKUP(aéroports_2014[[#This Row],[Ville/Nom d''aéroport]],Ville_Pays!A:B,2,FALSE)</f>
        <v>Argentine</v>
      </c>
      <c r="C48" s="52" t="s">
        <v>199</v>
      </c>
      <c r="D48" s="30" t="s">
        <v>205</v>
      </c>
      <c r="E48" s="27" t="s">
        <v>507</v>
      </c>
      <c r="F48" s="50">
        <v>8600877</v>
      </c>
      <c r="G48" s="30">
        <v>0.8</v>
      </c>
      <c r="H48" s="50">
        <v>66329</v>
      </c>
      <c r="I48" s="30" t="s">
        <v>958</v>
      </c>
      <c r="J48" s="50">
        <v>185396</v>
      </c>
      <c r="K48" s="53" t="s">
        <v>958</v>
      </c>
    </row>
    <row r="49" spans="1:11" ht="25.5" x14ac:dyDescent="0.25">
      <c r="A49" s="51" t="str">
        <f>VLOOKUP(aéroports_2014[Pays],Pays_Continent!A:B,2,FALSE)</f>
        <v>Amérique du Sud</v>
      </c>
      <c r="B49" s="51" t="str">
        <f>VLOOKUP(aéroports_2014[[#This Row],[Ville/Nom d''aéroport]],Ville_Pays!A:B,2,FALSE)</f>
        <v>Argentine</v>
      </c>
      <c r="C49" s="52" t="s">
        <v>199</v>
      </c>
      <c r="D49" s="30" t="s">
        <v>200</v>
      </c>
      <c r="E49" s="27" t="s">
        <v>1047</v>
      </c>
      <c r="F49" s="50">
        <v>10252496</v>
      </c>
      <c r="G49" s="30">
        <v>7.3</v>
      </c>
      <c r="H49" s="50">
        <v>116219</v>
      </c>
      <c r="I49" s="30">
        <v>1.7</v>
      </c>
      <c r="J49" s="50">
        <v>7092</v>
      </c>
      <c r="K49" s="53" t="s">
        <v>958</v>
      </c>
    </row>
    <row r="50" spans="1:11" hidden="1" x14ac:dyDescent="0.25">
      <c r="A50" s="51" t="str">
        <f>VLOOKUP(aéroports_2014[Pays],Pays_Continent!A:B,2,FALSE)</f>
        <v>Océanie</v>
      </c>
      <c r="B50" s="51" t="str">
        <f>VLOOKUP(aéroports_2014[[#This Row],[Ville/Nom d''aéroport]],Ville_Pays!A:B,2,FALSE)</f>
        <v>Australie</v>
      </c>
      <c r="C50" s="52" t="s">
        <v>324</v>
      </c>
      <c r="D50" s="30" t="s">
        <v>324</v>
      </c>
      <c r="E50" s="30" t="s">
        <v>588</v>
      </c>
      <c r="F50" s="50">
        <v>4576831</v>
      </c>
      <c r="G50" s="30">
        <v>7.8</v>
      </c>
      <c r="H50" s="50">
        <v>88288</v>
      </c>
      <c r="I50" s="30">
        <v>-0.6</v>
      </c>
      <c r="J50" s="30" t="s">
        <v>958</v>
      </c>
      <c r="K50" s="53" t="s">
        <v>958</v>
      </c>
    </row>
    <row r="51" spans="1:11" x14ac:dyDescent="0.25">
      <c r="A51" s="51" t="str">
        <f>VLOOKUP(aéroports_2014[Pays],Pays_Continent!A:B,2,FALSE)</f>
        <v>Afrique</v>
      </c>
      <c r="B51" s="51" t="str">
        <f>VLOOKUP(aéroports_2014[[#This Row],[Ville/Nom d''aéroport]],Ville_Pays!A:B,2,FALSE)</f>
        <v>Egypte</v>
      </c>
      <c r="C51" s="52" t="s">
        <v>21</v>
      </c>
      <c r="D51" s="30" t="s">
        <v>21</v>
      </c>
      <c r="E51" s="30" t="s">
        <v>415</v>
      </c>
      <c r="F51" s="50">
        <v>14678066</v>
      </c>
      <c r="G51" s="30">
        <v>6.6</v>
      </c>
      <c r="H51" s="50">
        <v>142576</v>
      </c>
      <c r="I51" s="30">
        <v>-0.1</v>
      </c>
      <c r="J51" s="50">
        <v>289054</v>
      </c>
      <c r="K51" s="53">
        <v>8.6999999999999993</v>
      </c>
    </row>
    <row r="52" spans="1:11" ht="25.5" x14ac:dyDescent="0.25">
      <c r="A52" s="51" t="str">
        <f>VLOOKUP(aéroports_2014[Pays],Pays_Continent!A:B,2,FALSE)</f>
        <v>Amérique du Nord</v>
      </c>
      <c r="B52" s="51" t="str">
        <f>VLOOKUP(aéroports_2014[[#This Row],[Ville/Nom d''aéroport]],Ville_Pays!A:B,2,FALSE)</f>
        <v>Canada</v>
      </c>
      <c r="C52" s="52" t="s">
        <v>287</v>
      </c>
      <c r="D52" s="30" t="s">
        <v>287</v>
      </c>
      <c r="E52" s="30" t="s">
        <v>564</v>
      </c>
      <c r="F52" s="50">
        <v>15242390</v>
      </c>
      <c r="G52" s="30">
        <v>6.5</v>
      </c>
      <c r="H52" s="50">
        <v>240030</v>
      </c>
      <c r="I52" s="30">
        <v>3.2</v>
      </c>
      <c r="J52" s="30" t="s">
        <v>958</v>
      </c>
      <c r="K52" s="53" t="s">
        <v>958</v>
      </c>
    </row>
    <row r="53" spans="1:11" ht="25.5" hidden="1" x14ac:dyDescent="0.25">
      <c r="A53" s="51" t="str">
        <f>VLOOKUP(aéroports_2014[Pays],Pays_Continent!A:B,2,FALSE)</f>
        <v>Amérique du Sud</v>
      </c>
      <c r="B53" s="51" t="str">
        <f>VLOOKUP(aéroports_2014[[#This Row],[Ville/Nom d''aéroport]],Ville_Pays!A:B,2,FALSE)</f>
        <v>Colombie</v>
      </c>
      <c r="C53" s="52" t="s">
        <v>218</v>
      </c>
      <c r="D53" s="30" t="s">
        <v>218</v>
      </c>
      <c r="E53" s="30" t="s">
        <v>523</v>
      </c>
      <c r="F53" s="50">
        <v>4713933</v>
      </c>
      <c r="G53" s="30">
        <v>7.3</v>
      </c>
      <c r="H53" s="50">
        <v>73103</v>
      </c>
      <c r="I53" s="30">
        <v>2.8</v>
      </c>
      <c r="J53" s="50">
        <v>36449</v>
      </c>
      <c r="K53" s="53">
        <v>10.5</v>
      </c>
    </row>
    <row r="54" spans="1:11" hidden="1" x14ac:dyDescent="0.25">
      <c r="A54" s="51" t="str">
        <f>VLOOKUP(aéroports_2014[Pays],Pays_Continent!A:B,2,FALSE)</f>
        <v>Océanie</v>
      </c>
      <c r="B54" s="51" t="str">
        <f>VLOOKUP(aéroports_2014[[#This Row],[Ville/Nom d''aéroport]],Ville_Pays!A:B,2,FALSE)</f>
        <v>Australie</v>
      </c>
      <c r="C54" s="52" t="s">
        <v>332</v>
      </c>
      <c r="D54" s="30" t="s">
        <v>332</v>
      </c>
      <c r="E54" s="30" t="s">
        <v>590</v>
      </c>
      <c r="F54" s="50">
        <v>2800796</v>
      </c>
      <c r="G54" s="30">
        <v>-4.5</v>
      </c>
      <c r="H54" s="30" t="s">
        <v>958</v>
      </c>
      <c r="I54" s="30" t="s">
        <v>958</v>
      </c>
      <c r="J54" s="30" t="s">
        <v>958</v>
      </c>
      <c r="K54" s="53" t="s">
        <v>958</v>
      </c>
    </row>
    <row r="55" spans="1:11" ht="25.5" x14ac:dyDescent="0.25">
      <c r="A55" s="51" t="str">
        <f>VLOOKUP(aéroports_2014[Pays],Pays_Continent!A:B,2,FALSE)</f>
        <v>Amérique du Nord</v>
      </c>
      <c r="B55" s="51" t="str">
        <f>VLOOKUP(aéroports_2014[[#This Row],[Ville/Nom d''aéroport]],Ville_Pays!A:B,2,FALSE)</f>
        <v>Mexique</v>
      </c>
      <c r="C55" s="52" t="s">
        <v>189</v>
      </c>
      <c r="D55" s="30" t="s">
        <v>189</v>
      </c>
      <c r="E55" s="30" t="s">
        <v>502</v>
      </c>
      <c r="F55" s="50">
        <v>17535579</v>
      </c>
      <c r="G55" s="30">
        <v>9.3000000000000007</v>
      </c>
      <c r="H55" s="50">
        <v>146238</v>
      </c>
      <c r="I55" s="30">
        <v>7.7</v>
      </c>
      <c r="J55" s="50">
        <v>22677</v>
      </c>
      <c r="K55" s="53">
        <v>-16.3</v>
      </c>
    </row>
    <row r="56" spans="1:11" ht="25.5" hidden="1" x14ac:dyDescent="0.25">
      <c r="A56" s="51" t="str">
        <f>VLOOKUP(aéroports_2014[Pays],Pays_Continent!A:B,2,FALSE)</f>
        <v>Afrique</v>
      </c>
      <c r="B56" s="51" t="str">
        <f>VLOOKUP(aéroports_2014[[#This Row],[Ville/Nom d''aéroport]],Ville_Pays!A:B,2,FALSE)</f>
        <v>Afrique du Sud</v>
      </c>
      <c r="C56" s="52" t="s">
        <v>25</v>
      </c>
      <c r="D56" s="30" t="s">
        <v>25</v>
      </c>
      <c r="E56" s="30" t="s">
        <v>418</v>
      </c>
      <c r="F56" s="50">
        <v>8636294</v>
      </c>
      <c r="G56" s="30">
        <v>3.4</v>
      </c>
      <c r="H56" s="50">
        <v>90417</v>
      </c>
      <c r="I56" s="30">
        <v>3.5</v>
      </c>
      <c r="J56" s="30" t="s">
        <v>958</v>
      </c>
      <c r="K56" s="53" t="s">
        <v>958</v>
      </c>
    </row>
    <row r="57" spans="1:11" ht="25.5" hidden="1" x14ac:dyDescent="0.25">
      <c r="A57" s="51" t="str">
        <f>VLOOKUP(aéroports_2014[Pays],Pays_Continent!A:B,2,FALSE)</f>
        <v>Amérique du Sud</v>
      </c>
      <c r="B57" s="51" t="str">
        <f>VLOOKUP(aéroports_2014[[#This Row],[Ville/Nom d''aéroport]],Ville_Pays!A:B,2,FALSE)</f>
        <v>Vénézuela</v>
      </c>
      <c r="C57" s="52" t="s">
        <v>192</v>
      </c>
      <c r="D57" s="30" t="s">
        <v>192</v>
      </c>
      <c r="E57" s="30" t="s">
        <v>629</v>
      </c>
      <c r="F57" s="50">
        <v>11956178</v>
      </c>
      <c r="G57" s="30" t="s">
        <v>958</v>
      </c>
      <c r="H57" s="50">
        <v>10033</v>
      </c>
      <c r="I57" s="30" t="s">
        <v>958</v>
      </c>
      <c r="J57" s="30" t="s">
        <v>958</v>
      </c>
      <c r="K57" s="53" t="s">
        <v>958</v>
      </c>
    </row>
    <row r="58" spans="1:11" ht="25.5" hidden="1" x14ac:dyDescent="0.25">
      <c r="A58" s="51" t="str">
        <f>VLOOKUP(aéroports_2014[Pays],Pays_Continent!A:B,2,FALSE)</f>
        <v>Amérique du Sud</v>
      </c>
      <c r="B58" s="51" t="str">
        <f>VLOOKUP(aéroports_2014[[#This Row],[Ville/Nom d''aéroport]],Ville_Pays!A:B,2,FALSE)</f>
        <v>Colombie</v>
      </c>
      <c r="C58" s="52" t="s">
        <v>222</v>
      </c>
      <c r="D58" s="30" t="s">
        <v>222</v>
      </c>
      <c r="E58" s="30" t="s">
        <v>533</v>
      </c>
      <c r="F58" s="50">
        <v>3405433</v>
      </c>
      <c r="G58" s="30">
        <v>1.8</v>
      </c>
      <c r="H58" s="50">
        <v>40780</v>
      </c>
      <c r="I58" s="30">
        <v>-4.5</v>
      </c>
      <c r="J58" s="50">
        <v>10015</v>
      </c>
      <c r="K58" s="53">
        <v>-6.8</v>
      </c>
    </row>
    <row r="59" spans="1:11" hidden="1" x14ac:dyDescent="0.25">
      <c r="A59" s="51" t="str">
        <f>VLOOKUP(aéroports_2014[Pays],Pays_Continent!A:B,2,FALSE)</f>
        <v>Afrique</v>
      </c>
      <c r="B59" s="51" t="str">
        <f>VLOOKUP(aéroports_2014[[#This Row],[Ville/Nom d''aéroport]],Ville_Pays!A:B,2,FALSE)</f>
        <v>Maroc</v>
      </c>
      <c r="C59" s="52" t="s">
        <v>376</v>
      </c>
      <c r="D59" s="30" t="s">
        <v>29</v>
      </c>
      <c r="E59" s="30" t="s">
        <v>1093</v>
      </c>
      <c r="F59" s="50">
        <v>7975344</v>
      </c>
      <c r="G59" s="30">
        <v>5.5</v>
      </c>
      <c r="H59" s="50">
        <v>79046</v>
      </c>
      <c r="I59" s="30">
        <v>4.5</v>
      </c>
      <c r="J59" s="50">
        <v>50652</v>
      </c>
      <c r="K59" s="53">
        <v>45.5</v>
      </c>
    </row>
    <row r="60" spans="1:11" x14ac:dyDescent="0.25">
      <c r="A60" s="51" t="str">
        <f>VLOOKUP(aéroports_2014[Pays],Pays_Continent!A:B,2,FALSE)</f>
        <v>Asie</v>
      </c>
      <c r="B60" s="51" t="str">
        <f>VLOOKUP(aéroports_2014[[#This Row],[Ville/Nom d''aéroport]],Ville_Pays!A:B,2,FALSE)</f>
        <v>Chine</v>
      </c>
      <c r="C60" s="52" t="s">
        <v>101</v>
      </c>
      <c r="D60" s="30" t="s">
        <v>101</v>
      </c>
      <c r="E60" s="30" t="s">
        <v>461</v>
      </c>
      <c r="F60" s="50">
        <v>18020501</v>
      </c>
      <c r="G60" s="30">
        <v>12.6</v>
      </c>
      <c r="H60" s="50">
        <v>152359</v>
      </c>
      <c r="I60" s="30">
        <v>10.5</v>
      </c>
      <c r="J60" s="50">
        <v>125038</v>
      </c>
      <c r="K60" s="53">
        <v>6.3</v>
      </c>
    </row>
    <row r="61" spans="1:11" ht="25.5" x14ac:dyDescent="0.25">
      <c r="A61" s="51" t="str">
        <f>VLOOKUP(aéroports_2014[Pays],Pays_Continent!A:B,2,FALSE)</f>
        <v>Amérique du Nord</v>
      </c>
      <c r="B61" s="51" t="str">
        <f>VLOOKUP(aéroports_2014[[#This Row],[Ville/Nom d''aéroport]],Ville_Pays!A:B,2,FALSE)</f>
        <v>États-Unis</v>
      </c>
      <c r="C61" s="52" t="s">
        <v>255</v>
      </c>
      <c r="D61" s="30" t="s">
        <v>255</v>
      </c>
      <c r="E61" s="30" t="s">
        <v>546</v>
      </c>
      <c r="F61" s="50">
        <v>44333475</v>
      </c>
      <c r="G61" s="30">
        <v>2</v>
      </c>
      <c r="H61" s="50">
        <v>545178</v>
      </c>
      <c r="I61" s="30">
        <v>-2.2999999999999998</v>
      </c>
      <c r="J61" s="50">
        <v>130409</v>
      </c>
      <c r="K61" s="53">
        <v>23.1</v>
      </c>
    </row>
    <row r="62" spans="1:11" x14ac:dyDescent="0.25">
      <c r="A62" s="51" t="str">
        <f>VLOOKUP(aéroports_2014[Pays],Pays_Continent!A:B,2,FALSE)</f>
        <v>Asie</v>
      </c>
      <c r="B62" s="51" t="str">
        <f>VLOOKUP(aéroports_2014[[#This Row],[Ville/Nom d''aéroport]],Ville_Pays!A:B,2,FALSE)</f>
        <v>Corée du Sud</v>
      </c>
      <c r="C62" s="52" t="s">
        <v>91</v>
      </c>
      <c r="D62" s="30" t="s">
        <v>91</v>
      </c>
      <c r="E62" s="30" t="s">
        <v>459</v>
      </c>
      <c r="F62" s="50">
        <v>23197796</v>
      </c>
      <c r="G62" s="30">
        <v>15.7</v>
      </c>
      <c r="H62" s="50">
        <v>145533</v>
      </c>
      <c r="I62" s="30">
        <v>11.6</v>
      </c>
      <c r="J62" s="50">
        <v>275428</v>
      </c>
      <c r="K62" s="53">
        <v>16.100000000000001</v>
      </c>
    </row>
    <row r="63" spans="1:11" x14ac:dyDescent="0.25">
      <c r="A63" s="51" t="str">
        <f>VLOOKUP(aéroports_2014[Pays],Pays_Continent!A:B,2,FALSE)</f>
        <v>Asie</v>
      </c>
      <c r="B63" s="51" t="str">
        <f>VLOOKUP(aéroports_2014[[#This Row],[Ville/Nom d''aéroport]],Ville_Pays!A:B,2,FALSE)</f>
        <v>Chine</v>
      </c>
      <c r="C63" s="52" t="s">
        <v>77</v>
      </c>
      <c r="D63" s="30" t="s">
        <v>77</v>
      </c>
      <c r="E63" s="30" t="s">
        <v>963</v>
      </c>
      <c r="F63" s="50">
        <v>37675232</v>
      </c>
      <c r="G63" s="30">
        <v>12.6</v>
      </c>
      <c r="H63" s="50">
        <v>270054</v>
      </c>
      <c r="I63" s="30">
        <v>7.8</v>
      </c>
      <c r="J63" s="50">
        <v>545011</v>
      </c>
      <c r="K63" s="53">
        <v>8.6999999999999993</v>
      </c>
    </row>
    <row r="64" spans="1:11" x14ac:dyDescent="0.25">
      <c r="A64" s="51" t="str">
        <f>VLOOKUP(aéroports_2014[Pays],Pays_Continent!A:B,2,FALSE)</f>
        <v>Asie</v>
      </c>
      <c r="B64" s="51" t="str">
        <f>VLOOKUP(aéroports_2014[[#This Row],[Ville/Nom d''aéroport]],Ville_Pays!A:B,2,FALSE)</f>
        <v>Inde</v>
      </c>
      <c r="C64" s="52" t="s">
        <v>110</v>
      </c>
      <c r="D64" s="30" t="s">
        <v>110</v>
      </c>
      <c r="E64" s="30" t="s">
        <v>918</v>
      </c>
      <c r="F64" s="50">
        <v>13811211</v>
      </c>
      <c r="G64" s="30">
        <v>6.6</v>
      </c>
      <c r="H64" s="50">
        <v>124712</v>
      </c>
      <c r="I64" s="30">
        <v>4.4000000000000004</v>
      </c>
      <c r="J64" s="50">
        <v>300507</v>
      </c>
      <c r="K64" s="53">
        <v>2.1</v>
      </c>
    </row>
    <row r="65" spans="1:11" ht="25.5" x14ac:dyDescent="0.25">
      <c r="A65" s="51" t="str">
        <f>VLOOKUP(aéroports_2014[Pays],Pays_Continent!A:B,2,FALSE)</f>
        <v>Amérique du Nord</v>
      </c>
      <c r="B65" s="51" t="str">
        <f>VLOOKUP(aéroports_2014[[#This Row],[Ville/Nom d''aéroport]],Ville_Pays!A:B,2,FALSE)</f>
        <v>États-Unis</v>
      </c>
      <c r="C65" s="52" t="s">
        <v>243</v>
      </c>
      <c r="D65" s="30" t="s">
        <v>277</v>
      </c>
      <c r="E65" s="27" t="s">
        <v>558</v>
      </c>
      <c r="F65" s="50">
        <v>21204642</v>
      </c>
      <c r="G65" s="30">
        <v>3.6</v>
      </c>
      <c r="H65" s="50">
        <v>249252</v>
      </c>
      <c r="I65" s="30">
        <v>-1.1000000000000001</v>
      </c>
      <c r="J65" s="50">
        <v>27686</v>
      </c>
      <c r="K65" s="53">
        <v>5.8</v>
      </c>
    </row>
    <row r="66" spans="1:11" ht="25.5" x14ac:dyDescent="0.25">
      <c r="A66" s="51" t="str">
        <f>VLOOKUP(aéroports_2014[Pays],Pays_Continent!A:B,2,FALSE)</f>
        <v>Amérique du Nord</v>
      </c>
      <c r="B66" s="51" t="str">
        <f>VLOOKUP(aéroports_2014[[#This Row],[Ville/Nom d''aéroport]],Ville_Pays!A:B,2,FALSE)</f>
        <v>États-Unis</v>
      </c>
      <c r="C66" s="52" t="s">
        <v>243</v>
      </c>
      <c r="D66" s="30" t="s">
        <v>244</v>
      </c>
      <c r="E66" s="27" t="s">
        <v>541</v>
      </c>
      <c r="F66" s="50">
        <v>70075204</v>
      </c>
      <c r="G66" s="30">
        <v>4.7</v>
      </c>
      <c r="H66" s="50">
        <v>875123</v>
      </c>
      <c r="I66" s="30">
        <v>-0.9</v>
      </c>
      <c r="J66" s="50">
        <v>1578329</v>
      </c>
      <c r="K66" s="53">
        <v>10</v>
      </c>
    </row>
    <row r="67" spans="1:11" x14ac:dyDescent="0.25">
      <c r="A67" s="51" t="str">
        <f>VLOOKUP(aéroports_2014[Pays],Pays_Continent!A:B,2,FALSE)</f>
        <v>Asie</v>
      </c>
      <c r="B67" s="51" t="str">
        <f>VLOOKUP(aéroports_2014[[#This Row],[Ville/Nom d''aéroport]],Ville_Pays!A:B,2,FALSE)</f>
        <v>Chine</v>
      </c>
      <c r="C67" s="52" t="s">
        <v>87</v>
      </c>
      <c r="D67" s="30" t="s">
        <v>87</v>
      </c>
      <c r="E67" s="30" t="s">
        <v>962</v>
      </c>
      <c r="F67" s="50">
        <v>29264363</v>
      </c>
      <c r="G67" s="30">
        <v>15.8</v>
      </c>
      <c r="H67" s="50">
        <v>238085</v>
      </c>
      <c r="I67" s="30">
        <v>11</v>
      </c>
      <c r="J67" s="50">
        <v>302336</v>
      </c>
      <c r="K67" s="53">
        <v>7.9</v>
      </c>
    </row>
    <row r="68" spans="1:11" ht="25.5" x14ac:dyDescent="0.25">
      <c r="A68" s="51" t="str">
        <f>VLOOKUP(aéroports_2014[Pays],Pays_Continent!A:B,2,FALSE)</f>
        <v>Océanie</v>
      </c>
      <c r="B68" s="51" t="str">
        <f>VLOOKUP(aéroports_2014[[#This Row],[Ville/Nom d''aéroport]],Ville_Pays!A:B,2,FALSE)</f>
        <v>Nouvelle-Zélande</v>
      </c>
      <c r="C68" s="52" t="s">
        <v>321</v>
      </c>
      <c r="D68" s="30" t="s">
        <v>321</v>
      </c>
      <c r="E68" s="30" t="s">
        <v>586</v>
      </c>
      <c r="F68" s="50">
        <v>5779162</v>
      </c>
      <c r="G68" s="30">
        <v>3.5</v>
      </c>
      <c r="H68" s="50">
        <v>107209</v>
      </c>
      <c r="I68" s="30">
        <v>1.3</v>
      </c>
      <c r="J68" s="50">
        <v>25828</v>
      </c>
      <c r="K68" s="53">
        <v>-4.7</v>
      </c>
    </row>
    <row r="69" spans="1:11" x14ac:dyDescent="0.25">
      <c r="A69" s="51" t="str">
        <f>VLOOKUP(aéroports_2014[Pays],Pays_Continent!A:B,2,FALSE)</f>
        <v>Europe</v>
      </c>
      <c r="B69" s="51" t="str">
        <f>VLOOKUP(aéroports_2014[[#This Row],[Ville/Nom d''aéroport]],Ville_Pays!A:B,2,FALSE)</f>
        <v>Allemagne</v>
      </c>
      <c r="C69" s="52" t="s">
        <v>182</v>
      </c>
      <c r="D69" s="30" t="s">
        <v>182</v>
      </c>
      <c r="E69" s="30" t="s">
        <v>493</v>
      </c>
      <c r="F69" s="50">
        <v>9450496</v>
      </c>
      <c r="G69" s="30">
        <v>4.0999999999999996</v>
      </c>
      <c r="H69" s="50">
        <v>123243</v>
      </c>
      <c r="I69" s="30">
        <v>2.4</v>
      </c>
      <c r="J69" s="50">
        <v>739440</v>
      </c>
      <c r="K69" s="53">
        <v>3.1</v>
      </c>
    </row>
    <row r="70" spans="1:11" x14ac:dyDescent="0.25">
      <c r="A70" s="51" t="str">
        <f>VLOOKUP(aéroports_2014[Pays],Pays_Continent!A:B,2,FALSE)</f>
        <v>Europe</v>
      </c>
      <c r="B70" s="51" t="str">
        <f>VLOOKUP(aéroports_2014[[#This Row],[Ville/Nom d''aéroport]],Ville_Pays!A:B,2,FALSE)</f>
        <v>Danemark</v>
      </c>
      <c r="C70" s="52" t="s">
        <v>141</v>
      </c>
      <c r="D70" s="30" t="s">
        <v>141</v>
      </c>
      <c r="E70" s="30" t="s">
        <v>476</v>
      </c>
      <c r="F70" s="50">
        <v>25627093</v>
      </c>
      <c r="G70" s="30">
        <v>6.5</v>
      </c>
      <c r="H70" s="50">
        <v>251799</v>
      </c>
      <c r="I70" s="30">
        <v>2.8</v>
      </c>
      <c r="J70" s="50">
        <v>225139</v>
      </c>
      <c r="K70" s="53" t="s">
        <v>958</v>
      </c>
    </row>
    <row r="71" spans="1:11" ht="25.5" hidden="1" x14ac:dyDescent="0.25">
      <c r="A71" s="51" t="str">
        <f>VLOOKUP(aéroports_2014[Pays],Pays_Continent!A:B,2,FALSE)</f>
        <v>Amérique du Sud</v>
      </c>
      <c r="B71" s="51" t="str">
        <f>VLOOKUP(aéroports_2014[[#This Row],[Ville/Nom d''aéroport]],Ville_Pays!A:B,2,FALSE)</f>
        <v>Brésil</v>
      </c>
      <c r="C71" s="52" t="s">
        <v>232</v>
      </c>
      <c r="D71" s="30" t="s">
        <v>232</v>
      </c>
      <c r="E71" s="30" t="s">
        <v>532</v>
      </c>
      <c r="F71" s="50">
        <v>3300489</v>
      </c>
      <c r="G71" s="30">
        <v>8</v>
      </c>
      <c r="H71" s="50">
        <v>64585</v>
      </c>
      <c r="I71" s="30">
        <v>-1.5</v>
      </c>
      <c r="J71" s="50">
        <v>3413</v>
      </c>
      <c r="K71" s="53" t="s">
        <v>958</v>
      </c>
    </row>
    <row r="72" spans="1:11" ht="25.5" hidden="1" x14ac:dyDescent="0.25">
      <c r="A72" s="51" t="str">
        <f>VLOOKUP(aéroports_2014[Pays],Pays_Continent!A:B,2,FALSE)</f>
        <v>Amérique du Sud</v>
      </c>
      <c r="B72" s="51" t="str">
        <f>VLOOKUP(aéroports_2014[[#This Row],[Ville/Nom d''aéroport]],Ville_Pays!A:B,2,FALSE)</f>
        <v>Brésil</v>
      </c>
      <c r="C72" s="52" t="s">
        <v>211</v>
      </c>
      <c r="D72" s="30" t="s">
        <v>212</v>
      </c>
      <c r="E72" s="30" t="s">
        <v>511</v>
      </c>
      <c r="F72" s="50">
        <v>7377205</v>
      </c>
      <c r="G72" s="30">
        <v>3.1</v>
      </c>
      <c r="H72" s="50">
        <v>78793</v>
      </c>
      <c r="I72" s="30">
        <v>-4.4000000000000004</v>
      </c>
      <c r="J72" s="50">
        <v>15070</v>
      </c>
      <c r="K72" s="53" t="s">
        <v>958</v>
      </c>
    </row>
    <row r="73" spans="1:11" ht="25.5" hidden="1" x14ac:dyDescent="0.25">
      <c r="A73" s="51" t="str">
        <f>VLOOKUP(aéroports_2014[Pays],Pays_Continent!A:B,2,FALSE)</f>
        <v>Amérique du Sud</v>
      </c>
      <c r="B73" s="51" t="str">
        <f>VLOOKUP(aéroports_2014[[#This Row],[Ville/Nom d''aéroport]],Ville_Pays!A:B,2,FALSE)</f>
        <v>Pérou</v>
      </c>
      <c r="C73" s="52" t="s">
        <v>237</v>
      </c>
      <c r="D73" s="30" t="s">
        <v>237</v>
      </c>
      <c r="E73" s="30" t="s">
        <v>899</v>
      </c>
      <c r="F73" s="50">
        <v>2308110</v>
      </c>
      <c r="G73" s="30" t="s">
        <v>958</v>
      </c>
      <c r="H73" s="50">
        <v>26996</v>
      </c>
      <c r="I73" s="30" t="s">
        <v>958</v>
      </c>
      <c r="J73" s="50">
        <v>2352</v>
      </c>
      <c r="K73" s="53" t="s">
        <v>958</v>
      </c>
    </row>
    <row r="74" spans="1:11" hidden="1" x14ac:dyDescent="0.25">
      <c r="A74" s="51" t="str">
        <f>VLOOKUP(aéroports_2014[Pays],Pays_Continent!A:B,2,FALSE)</f>
        <v>Afrique</v>
      </c>
      <c r="B74" s="51" t="str">
        <f>VLOOKUP(aéroports_2014[[#This Row],[Ville/Nom d''aéroport]],Ville_Pays!A:B,2,FALSE)</f>
        <v>Sénégal</v>
      </c>
      <c r="C74" s="52" t="s">
        <v>56</v>
      </c>
      <c r="D74" s="30" t="s">
        <v>56</v>
      </c>
      <c r="E74" s="30" t="s">
        <v>449</v>
      </c>
      <c r="F74" s="50">
        <v>1836769</v>
      </c>
      <c r="G74" s="30">
        <v>-2.2999999999999998</v>
      </c>
      <c r="H74" s="50">
        <v>33605</v>
      </c>
      <c r="I74" s="30">
        <v>2.8</v>
      </c>
      <c r="J74" s="50">
        <v>30667</v>
      </c>
      <c r="K74" s="53">
        <v>11.8</v>
      </c>
    </row>
    <row r="75" spans="1:11" x14ac:dyDescent="0.25">
      <c r="A75" s="51" t="str">
        <f>VLOOKUP(aéroports_2014[Pays],Pays_Continent!A:B,2,FALSE)</f>
        <v>Asie</v>
      </c>
      <c r="B75" s="51" t="str">
        <f>VLOOKUP(aéroports_2014[[#This Row],[Ville/Nom d''aéroport]],Ville_Pays!A:B,2,FALSE)</f>
        <v>Chine</v>
      </c>
      <c r="C75" s="52" t="s">
        <v>113</v>
      </c>
      <c r="D75" s="30" t="s">
        <v>113</v>
      </c>
      <c r="E75" s="30" t="s">
        <v>964</v>
      </c>
      <c r="F75" s="50">
        <v>13551223</v>
      </c>
      <c r="G75" s="30">
        <v>-3.8</v>
      </c>
      <c r="H75" s="50">
        <v>115284</v>
      </c>
      <c r="I75" s="30">
        <v>7</v>
      </c>
      <c r="J75" s="50">
        <v>133490</v>
      </c>
      <c r="K75" s="53">
        <v>0.9</v>
      </c>
    </row>
    <row r="76" spans="1:11" ht="25.5" x14ac:dyDescent="0.25">
      <c r="A76" s="51" t="str">
        <f>VLOOKUP(aéroports_2014[Pays],Pays_Continent!A:B,2,FALSE)</f>
        <v>Amérique du Nord</v>
      </c>
      <c r="B76" s="51" t="str">
        <f>VLOOKUP(aéroports_2014[[#This Row],[Ville/Nom d''aéroport]],Ville_Pays!A:B,2,FALSE)</f>
        <v>États-Unis</v>
      </c>
      <c r="C76" s="52" t="s">
        <v>247</v>
      </c>
      <c r="D76" s="30" t="s">
        <v>248</v>
      </c>
      <c r="E76" s="27" t="s">
        <v>542</v>
      </c>
      <c r="F76" s="50">
        <v>63523685</v>
      </c>
      <c r="G76" s="30">
        <v>5.0999999999999996</v>
      </c>
      <c r="H76" s="50">
        <v>677693</v>
      </c>
      <c r="I76" s="30">
        <v>0.3</v>
      </c>
      <c r="J76" s="50">
        <v>634998</v>
      </c>
      <c r="K76" s="53">
        <v>7.3</v>
      </c>
    </row>
    <row r="77" spans="1:11" ht="25.5" x14ac:dyDescent="0.25">
      <c r="A77" s="51" t="str">
        <f>VLOOKUP(aéroports_2014[Pays],Pays_Continent!A:B,2,FALSE)</f>
        <v>Amérique du Nord</v>
      </c>
      <c r="B77" s="51" t="str">
        <f>VLOOKUP(aéroports_2014[[#This Row],[Ville/Nom d''aéroport]],Ville_Pays!A:B,2,FALSE)</f>
        <v>États-Unis</v>
      </c>
      <c r="C77" s="52" t="s">
        <v>247</v>
      </c>
      <c r="D77" s="30" t="s">
        <v>288</v>
      </c>
      <c r="E77" s="27" t="s">
        <v>571</v>
      </c>
      <c r="F77" s="50">
        <v>9413636</v>
      </c>
      <c r="G77" s="30">
        <v>11.1</v>
      </c>
      <c r="H77" s="50">
        <v>182949</v>
      </c>
      <c r="I77" s="30">
        <v>3.1</v>
      </c>
      <c r="J77" s="30" t="s">
        <v>958</v>
      </c>
      <c r="K77" s="53" t="s">
        <v>958</v>
      </c>
    </row>
    <row r="78" spans="1:11" ht="25.5" hidden="1" x14ac:dyDescent="0.25">
      <c r="A78" s="51" t="str">
        <f>VLOOKUP(aéroports_2014[Pays],Pays_Continent!A:B,2,FALSE)</f>
        <v>Asie</v>
      </c>
      <c r="B78" s="51" t="str">
        <f>VLOOKUP(aéroports_2014[[#This Row],[Ville/Nom d''aéroport]],Ville_Pays!A:B,2,FALSE)</f>
        <v>Arabie Saoudite</v>
      </c>
      <c r="C78" s="52" t="s">
        <v>26</v>
      </c>
      <c r="D78" s="30" t="s">
        <v>26</v>
      </c>
      <c r="E78" s="30" t="s">
        <v>902</v>
      </c>
      <c r="F78" s="50">
        <v>8141421</v>
      </c>
      <c r="G78" s="30">
        <v>12</v>
      </c>
      <c r="H78" s="50">
        <v>79284</v>
      </c>
      <c r="I78" s="30">
        <v>8.8000000000000007</v>
      </c>
      <c r="J78" s="50">
        <v>109999</v>
      </c>
      <c r="K78" s="53">
        <v>-7</v>
      </c>
    </row>
    <row r="79" spans="1:11" hidden="1" x14ac:dyDescent="0.25">
      <c r="A79" s="51" t="str">
        <f>VLOOKUP(aéroports_2014[Pays],Pays_Continent!A:B,2,FALSE)</f>
        <v>Afrique</v>
      </c>
      <c r="B79" s="51" t="str">
        <f>VLOOKUP(aéroports_2014[[#This Row],[Ville/Nom d''aéroport]],Ville_Pays!A:B,2,FALSE)</f>
        <v>Tanzanie</v>
      </c>
      <c r="C79" s="52" t="s">
        <v>51</v>
      </c>
      <c r="D79" s="30" t="s">
        <v>51</v>
      </c>
      <c r="E79" s="30" t="s">
        <v>445</v>
      </c>
      <c r="F79" s="50">
        <v>2478055</v>
      </c>
      <c r="G79" s="30">
        <v>5.5</v>
      </c>
      <c r="H79" s="50">
        <v>77990</v>
      </c>
      <c r="I79" s="30">
        <v>1</v>
      </c>
      <c r="J79" s="50">
        <v>21255</v>
      </c>
      <c r="K79" s="53">
        <v>-2.9</v>
      </c>
    </row>
    <row r="80" spans="1:11" hidden="1" x14ac:dyDescent="0.25">
      <c r="A80" s="51" t="str">
        <f>VLOOKUP(aéroports_2014[Pays],Pays_Continent!A:B,2,FALSE)</f>
        <v>Océanie</v>
      </c>
      <c r="B80" s="51" t="str">
        <f>VLOOKUP(aéroports_2014[[#This Row],[Ville/Nom d''aéroport]],Ville_Pays!A:B,2,FALSE)</f>
        <v>Australie</v>
      </c>
      <c r="C80" s="52" t="s">
        <v>339</v>
      </c>
      <c r="D80" s="30" t="s">
        <v>339</v>
      </c>
      <c r="E80" s="30" t="s">
        <v>594</v>
      </c>
      <c r="F80" s="50">
        <v>2079300</v>
      </c>
      <c r="G80" s="30">
        <v>3.7</v>
      </c>
      <c r="H80" s="50">
        <v>26951</v>
      </c>
      <c r="I80" s="30" t="s">
        <v>958</v>
      </c>
      <c r="J80" s="30" t="s">
        <v>958</v>
      </c>
      <c r="K80" s="53" t="s">
        <v>958</v>
      </c>
    </row>
    <row r="81" spans="1:11" x14ac:dyDescent="0.25">
      <c r="A81" s="51" t="str">
        <f>VLOOKUP(aéroports_2014[Pays],Pays_Continent!A:B,2,FALSE)</f>
        <v>Asie</v>
      </c>
      <c r="B81" s="51" t="str">
        <f>VLOOKUP(aéroports_2014[[#This Row],[Ville/Nom d''aéroport]],Ville_Pays!A:B,2,FALSE)</f>
        <v>Indonésie</v>
      </c>
      <c r="C81" s="52" t="s">
        <v>1036</v>
      </c>
      <c r="D81" s="30" t="s">
        <v>1036</v>
      </c>
      <c r="E81" s="30" t="s">
        <v>1094</v>
      </c>
      <c r="F81" s="50">
        <v>39752819</v>
      </c>
      <c r="G81" s="30">
        <v>8.4</v>
      </c>
      <c r="H81" s="50">
        <v>300460</v>
      </c>
      <c r="I81" s="30">
        <v>4.7</v>
      </c>
      <c r="J81" s="50">
        <v>647823</v>
      </c>
      <c r="K81" s="53">
        <v>16.399999999999999</v>
      </c>
    </row>
    <row r="82" spans="1:11" x14ac:dyDescent="0.25">
      <c r="A82" s="51" t="str">
        <f>VLOOKUP(aéroports_2014[Pays],Pays_Continent!A:B,2,FALSE)</f>
        <v>Asie</v>
      </c>
      <c r="B82" s="51" t="str">
        <f>VLOOKUP(aéroports_2014[[#This Row],[Ville/Nom d''aéroport]],Ville_Pays!A:B,2,FALSE)</f>
        <v>Indonésie</v>
      </c>
      <c r="C82" s="52" t="s">
        <v>314</v>
      </c>
      <c r="D82" s="30" t="s">
        <v>314</v>
      </c>
      <c r="E82" s="30" t="s">
        <v>1061</v>
      </c>
      <c r="F82" s="50">
        <v>17247150</v>
      </c>
      <c r="G82" s="30">
        <v>13.3</v>
      </c>
      <c r="H82" s="50">
        <v>129070</v>
      </c>
      <c r="I82" s="30">
        <v>5.7</v>
      </c>
      <c r="J82" s="50">
        <v>56470</v>
      </c>
      <c r="K82" s="53">
        <v>-2.2000000000000002</v>
      </c>
    </row>
    <row r="83" spans="1:11" ht="25.5" x14ac:dyDescent="0.25">
      <c r="A83" s="51" t="str">
        <f>VLOOKUP(aéroports_2014[Pays],Pays_Continent!A:B,2,FALSE)</f>
        <v>Amérique du Nord</v>
      </c>
      <c r="B83" s="51" t="str">
        <f>VLOOKUP(aéroports_2014[[#This Row],[Ville/Nom d''aéroport]],Ville_Pays!A:B,2,FALSE)</f>
        <v>États-Unis</v>
      </c>
      <c r="C83" s="52" t="s">
        <v>251</v>
      </c>
      <c r="D83" s="30" t="s">
        <v>251</v>
      </c>
      <c r="E83" s="30" t="s">
        <v>543</v>
      </c>
      <c r="F83" s="50">
        <v>53472514</v>
      </c>
      <c r="G83" s="30">
        <v>1.7</v>
      </c>
      <c r="H83" s="50">
        <v>574635</v>
      </c>
      <c r="I83" s="30">
        <v>-2.1</v>
      </c>
      <c r="J83" s="50">
        <v>184777</v>
      </c>
      <c r="K83" s="53">
        <v>-18.399999999999999</v>
      </c>
    </row>
    <row r="84" spans="1:11" ht="25.5" x14ac:dyDescent="0.25">
      <c r="A84" s="51" t="str">
        <f>VLOOKUP(aéroports_2014[Pays],Pays_Continent!A:B,2,FALSE)</f>
        <v>Amérique du Nord</v>
      </c>
      <c r="B84" s="51" t="str">
        <f>VLOOKUP(aéroports_2014[[#This Row],[Ville/Nom d''aéroport]],Ville_Pays!A:B,2,FALSE)</f>
        <v>États-Unis</v>
      </c>
      <c r="C84" s="52" t="s">
        <v>269</v>
      </c>
      <c r="D84" s="30" t="s">
        <v>270</v>
      </c>
      <c r="E84" s="30" t="s">
        <v>551</v>
      </c>
      <c r="F84" s="50">
        <v>32529718</v>
      </c>
      <c r="G84" s="30">
        <v>0.4</v>
      </c>
      <c r="H84" s="50">
        <v>392655</v>
      </c>
      <c r="I84" s="30">
        <v>0.4</v>
      </c>
      <c r="J84" s="50">
        <v>202032</v>
      </c>
      <c r="K84" s="53">
        <v>-6.7</v>
      </c>
    </row>
    <row r="85" spans="1:11" hidden="1" x14ac:dyDescent="0.25">
      <c r="A85" s="51" t="str">
        <f>VLOOKUP(aéroports_2014[Pays],Pays_Continent!A:B,2,FALSE)</f>
        <v>Afrique</v>
      </c>
      <c r="B85" s="51" t="str">
        <f>VLOOKUP(aéroports_2014[[#This Row],[Ville/Nom d''aéroport]],Ville_Pays!A:B,2,FALSE)</f>
        <v>Tunisie</v>
      </c>
      <c r="C85" s="52" t="s">
        <v>378</v>
      </c>
      <c r="D85" s="30" t="s">
        <v>378</v>
      </c>
      <c r="E85" s="30" t="s">
        <v>447</v>
      </c>
      <c r="F85" s="50">
        <v>2004261</v>
      </c>
      <c r="G85" s="30">
        <v>4.5</v>
      </c>
      <c r="H85" s="50">
        <v>18876</v>
      </c>
      <c r="I85" s="30">
        <v>1.9</v>
      </c>
      <c r="J85" s="30" t="s">
        <v>958</v>
      </c>
      <c r="K85" s="53" t="s">
        <v>958</v>
      </c>
    </row>
    <row r="86" spans="1:11" x14ac:dyDescent="0.25">
      <c r="A86" s="51" t="str">
        <f>VLOOKUP(aéroports_2014[Pays],Pays_Continent!A:B,2,FALSE)</f>
        <v>Asie</v>
      </c>
      <c r="B86" s="51" t="str">
        <f>VLOOKUP(aéroports_2014[[#This Row],[Ville/Nom d''aéroport]],Ville_Pays!A:B,2,FALSE)</f>
        <v>Qatar</v>
      </c>
      <c r="C86" s="52" t="s">
        <v>15</v>
      </c>
      <c r="D86" s="30" t="s">
        <v>15</v>
      </c>
      <c r="E86" s="30" t="s">
        <v>411</v>
      </c>
      <c r="F86" s="50">
        <v>26483159</v>
      </c>
      <c r="G86" s="30">
        <v>13.2</v>
      </c>
      <c r="H86" s="50">
        <v>218204</v>
      </c>
      <c r="I86" s="30">
        <v>6.1</v>
      </c>
      <c r="J86" s="50">
        <v>995370</v>
      </c>
      <c r="K86" s="53">
        <v>12.7</v>
      </c>
    </row>
    <row r="87" spans="1:11" ht="25.5" x14ac:dyDescent="0.25">
      <c r="A87" s="51" t="str">
        <f>VLOOKUP(aéroports_2014[Pays],Pays_Continent!A:B,2,FALSE)</f>
        <v>Asie</v>
      </c>
      <c r="B87" s="51" t="str">
        <f>VLOOKUP(aéroports_2014[[#This Row],[Ville/Nom d''aéroport]],Ville_Pays!A:B,2,FALSE)</f>
        <v>Emirats Arabes Unis</v>
      </c>
      <c r="C87" s="52" t="s">
        <v>14</v>
      </c>
      <c r="D87" s="30" t="s">
        <v>14</v>
      </c>
      <c r="E87" s="30" t="s">
        <v>410</v>
      </c>
      <c r="F87" s="50">
        <v>70475636</v>
      </c>
      <c r="G87" s="30">
        <v>6</v>
      </c>
      <c r="H87" s="50">
        <v>357339</v>
      </c>
      <c r="I87" s="30">
        <v>-3.4</v>
      </c>
      <c r="J87" s="50">
        <v>2367574</v>
      </c>
      <c r="K87" s="53">
        <v>-2.8</v>
      </c>
    </row>
    <row r="88" spans="1:11" x14ac:dyDescent="0.25">
      <c r="A88" s="51" t="str">
        <f>VLOOKUP(aéroports_2014[Pays],Pays_Continent!A:B,2,FALSE)</f>
        <v>Europe</v>
      </c>
      <c r="B88" s="51" t="str">
        <f>VLOOKUP(aéroports_2014[[#This Row],[Ville/Nom d''aéroport]],Ville_Pays!A:B,2,FALSE)</f>
        <v>Irlande</v>
      </c>
      <c r="C88" s="52" t="s">
        <v>143</v>
      </c>
      <c r="D88" s="30" t="s">
        <v>143</v>
      </c>
      <c r="E88" s="30" t="s">
        <v>482</v>
      </c>
      <c r="F88" s="50">
        <v>21710567</v>
      </c>
      <c r="G88" s="30">
        <v>8.8000000000000007</v>
      </c>
      <c r="H88" s="50">
        <v>180336</v>
      </c>
      <c r="I88" s="30">
        <v>5.9</v>
      </c>
      <c r="J88" s="50">
        <v>127371</v>
      </c>
      <c r="K88" s="53">
        <v>12.2</v>
      </c>
    </row>
    <row r="89" spans="1:11" ht="25.5" hidden="1" x14ac:dyDescent="0.25">
      <c r="A89" s="51" t="str">
        <f>VLOOKUP(aéroports_2014[Pays],Pays_Continent!A:B,2,FALSE)</f>
        <v>Afrique</v>
      </c>
      <c r="B89" s="51" t="str">
        <f>VLOOKUP(aéroports_2014[[#This Row],[Ville/Nom d''aéroport]],Ville_Pays!A:B,2,FALSE)</f>
        <v>Afrique du Sud</v>
      </c>
      <c r="C89" s="52" t="s">
        <v>41</v>
      </c>
      <c r="D89" s="30" t="s">
        <v>41</v>
      </c>
      <c r="E89" s="30" t="s">
        <v>433</v>
      </c>
      <c r="F89" s="50">
        <v>4495974</v>
      </c>
      <c r="G89" s="30">
        <v>-0.2</v>
      </c>
      <c r="H89" s="50">
        <v>49765</v>
      </c>
      <c r="I89" s="30">
        <v>0.9</v>
      </c>
      <c r="J89" s="50">
        <v>9014</v>
      </c>
      <c r="K89" s="53">
        <v>-3.3</v>
      </c>
    </row>
    <row r="90" spans="1:11" x14ac:dyDescent="0.25">
      <c r="A90" s="51" t="str">
        <f>VLOOKUP(aéroports_2014[Pays],Pays_Continent!A:B,2,FALSE)</f>
        <v>Europe</v>
      </c>
      <c r="B90" s="51" t="str">
        <f>VLOOKUP(aéroports_2014[[#This Row],[Ville/Nom d''aéroport]],Ville_Pays!A:B,2,FALSE)</f>
        <v>Allemagne</v>
      </c>
      <c r="C90" s="52" t="s">
        <v>155</v>
      </c>
      <c r="D90" s="30" t="s">
        <v>155</v>
      </c>
      <c r="E90" s="30" t="s">
        <v>479</v>
      </c>
      <c r="F90" s="50">
        <v>21850434</v>
      </c>
      <c r="G90" s="30">
        <v>2.9</v>
      </c>
      <c r="H90" s="50">
        <v>210732</v>
      </c>
      <c r="I90" s="30">
        <v>0</v>
      </c>
      <c r="J90" s="50">
        <v>97019</v>
      </c>
      <c r="K90" s="53">
        <v>7.2</v>
      </c>
    </row>
    <row r="91" spans="1:11" x14ac:dyDescent="0.25">
      <c r="A91" s="51" t="str">
        <f>VLOOKUP(aéroports_2014[Pays],Pays_Continent!A:B,2,FALSE)</f>
        <v>Europe</v>
      </c>
      <c r="B91" s="51" t="str">
        <f>VLOOKUP(aéroports_2014[[#This Row],[Ville/Nom d''aéroport]],Ville_Pays!A:B,2,FALSE)</f>
        <v>Royaume-Uni</v>
      </c>
      <c r="C91" s="52" t="s">
        <v>177</v>
      </c>
      <c r="D91" s="30" t="s">
        <v>177</v>
      </c>
      <c r="E91" s="30" t="s">
        <v>494</v>
      </c>
      <c r="F91" s="50">
        <v>10160004</v>
      </c>
      <c r="G91" s="30">
        <v>3.9</v>
      </c>
      <c r="H91" s="50">
        <v>107400</v>
      </c>
      <c r="I91" s="30">
        <v>-1.2</v>
      </c>
      <c r="J91" s="50">
        <v>37129</v>
      </c>
      <c r="K91" s="53">
        <v>-2.5</v>
      </c>
    </row>
    <row r="92" spans="1:11" ht="25.5" x14ac:dyDescent="0.25">
      <c r="A92" s="51" t="str">
        <f>VLOOKUP(aéroports_2014[Pays],Pays_Continent!A:B,2,FALSE)</f>
        <v>Amérique du Nord</v>
      </c>
      <c r="B92" s="51" t="str">
        <f>VLOOKUP(aéroports_2014[[#This Row],[Ville/Nom d''aéroport]],Ville_Pays!A:B,2,FALSE)</f>
        <v>Canada</v>
      </c>
      <c r="C92" s="52" t="s">
        <v>371</v>
      </c>
      <c r="D92" s="30" t="s">
        <v>372</v>
      </c>
      <c r="E92" s="30" t="s">
        <v>1095</v>
      </c>
      <c r="F92" s="50">
        <v>8240161</v>
      </c>
      <c r="G92" s="30">
        <v>7</v>
      </c>
      <c r="H92" s="50">
        <v>161354</v>
      </c>
      <c r="I92" s="30">
        <v>7.6</v>
      </c>
      <c r="J92" s="50">
        <v>42622</v>
      </c>
      <c r="K92" s="53">
        <v>1.4</v>
      </c>
    </row>
    <row r="93" spans="1:11" hidden="1" x14ac:dyDescent="0.25">
      <c r="A93" s="51" t="str">
        <f>VLOOKUP(aéroports_2014[Pays],Pays_Continent!A:B,2,FALSE)</f>
        <v>Asie</v>
      </c>
      <c r="B93" s="51" t="str">
        <f>VLOOKUP(aéroports_2014[[#This Row],[Ville/Nom d''aéroport]],Ville_Pays!A:B,2,FALSE)</f>
        <v>Israël</v>
      </c>
      <c r="C93" s="52" t="s">
        <v>380</v>
      </c>
      <c r="D93" s="30" t="s">
        <v>380</v>
      </c>
      <c r="E93" s="30" t="s">
        <v>450</v>
      </c>
      <c r="F93" s="50">
        <v>1492338</v>
      </c>
      <c r="G93" s="30">
        <v>-5.9</v>
      </c>
      <c r="H93" s="50">
        <v>19455</v>
      </c>
      <c r="I93" s="30">
        <v>3.8</v>
      </c>
      <c r="J93" s="30" t="s">
        <v>958</v>
      </c>
      <c r="K93" s="53" t="s">
        <v>958</v>
      </c>
    </row>
    <row r="94" spans="1:11" hidden="1" x14ac:dyDescent="0.25">
      <c r="A94" s="51" t="str">
        <f>VLOOKUP(aéroports_2014[Pays],Pays_Continent!A:B,2,FALSE)</f>
        <v>Afrique</v>
      </c>
      <c r="B94" s="51" t="str">
        <f>VLOOKUP(aéroports_2014[[#This Row],[Ville/Nom d''aéroport]],Ville_Pays!A:B,2,FALSE)</f>
        <v>Ouganda</v>
      </c>
      <c r="C94" s="52" t="s">
        <v>62</v>
      </c>
      <c r="D94" s="30" t="s">
        <v>62</v>
      </c>
      <c r="E94" s="30" t="s">
        <v>903</v>
      </c>
      <c r="F94" s="50">
        <v>1449824</v>
      </c>
      <c r="G94" s="30">
        <v>-1</v>
      </c>
      <c r="H94" s="50">
        <v>41281</v>
      </c>
      <c r="I94" s="30">
        <v>-4.8</v>
      </c>
      <c r="J94" s="50">
        <v>53511</v>
      </c>
      <c r="K94" s="53">
        <v>-5</v>
      </c>
    </row>
    <row r="95" spans="1:11" ht="25.5" hidden="1" x14ac:dyDescent="0.25">
      <c r="A95" s="51" t="str">
        <f>VLOOKUP(aéroports_2014[Pays],Pays_Continent!A:B,2,FALSE)</f>
        <v>Amérique du Sud</v>
      </c>
      <c r="B95" s="51" t="str">
        <f>VLOOKUP(aéroports_2014[[#This Row],[Ville/Nom d''aéroport]],Ville_Pays!A:B,2,FALSE)</f>
        <v>Brésil</v>
      </c>
      <c r="C95" s="52" t="s">
        <v>224</v>
      </c>
      <c r="D95" s="30" t="s">
        <v>224</v>
      </c>
      <c r="E95" s="30" t="s">
        <v>524</v>
      </c>
      <c r="F95" s="50">
        <v>3632940</v>
      </c>
      <c r="G95" s="30">
        <v>-8.8000000000000007</v>
      </c>
      <c r="H95" s="50">
        <v>50707</v>
      </c>
      <c r="I95" s="30">
        <v>-6.5</v>
      </c>
      <c r="J95" s="30">
        <v>955</v>
      </c>
      <c r="K95" s="53" t="s">
        <v>958</v>
      </c>
    </row>
    <row r="96" spans="1:11" ht="25.5" hidden="1" x14ac:dyDescent="0.25">
      <c r="A96" s="51" t="str">
        <f>VLOOKUP(aéroports_2014[Pays],Pays_Continent!A:B,2,FALSE)</f>
        <v>Amérique du Nord</v>
      </c>
      <c r="B96" s="51" t="str">
        <f>VLOOKUP(aéroports_2014[[#This Row],[Ville/Nom d''aéroport]],Ville_Pays!A:B,2,FALSE)</f>
        <v>États-Unis</v>
      </c>
      <c r="C96" s="52" t="s">
        <v>303</v>
      </c>
      <c r="D96" s="30" t="s">
        <v>304</v>
      </c>
      <c r="E96" s="30" t="s">
        <v>930</v>
      </c>
      <c r="F96" s="50">
        <v>7970493</v>
      </c>
      <c r="G96" s="30">
        <v>4.4000000000000004</v>
      </c>
      <c r="H96" s="50">
        <v>77154</v>
      </c>
      <c r="I96" s="30">
        <v>-4.4000000000000004</v>
      </c>
      <c r="J96" s="50">
        <v>15190</v>
      </c>
      <c r="K96" s="53">
        <v>4.0999999999999996</v>
      </c>
    </row>
    <row r="97" spans="1:11" ht="25.5" hidden="1" x14ac:dyDescent="0.25">
      <c r="A97" s="51" t="str">
        <f>VLOOKUP(aéroports_2014[Pays],Pays_Continent!A:B,2,FALSE)</f>
        <v>Amérique du Sud</v>
      </c>
      <c r="B97" s="51" t="str">
        <f>VLOOKUP(aéroports_2014[[#This Row],[Ville/Nom d''aéroport]],Ville_Pays!A:B,2,FALSE)</f>
        <v>Brésil</v>
      </c>
      <c r="C97" s="52" t="s">
        <v>215</v>
      </c>
      <c r="D97" s="30" t="s">
        <v>215</v>
      </c>
      <c r="E97" s="30" t="s">
        <v>514</v>
      </c>
      <c r="F97" s="50">
        <v>6500649</v>
      </c>
      <c r="G97" s="30">
        <v>2.4</v>
      </c>
      <c r="H97" s="50">
        <v>68695</v>
      </c>
      <c r="I97" s="30">
        <v>2.8</v>
      </c>
      <c r="J97" s="50">
        <v>13102</v>
      </c>
      <c r="K97" s="53" t="s">
        <v>958</v>
      </c>
    </row>
    <row r="98" spans="1:11" x14ac:dyDescent="0.25">
      <c r="A98" s="51" t="str">
        <f>VLOOKUP(aéroports_2014[Pays],Pays_Continent!A:B,2,FALSE)</f>
        <v>Europe</v>
      </c>
      <c r="B98" s="51" t="str">
        <f>VLOOKUP(aéroports_2014[[#This Row],[Ville/Nom d''aéroport]],Ville_Pays!A:B,2,FALSE)</f>
        <v>Allemagne</v>
      </c>
      <c r="C98" s="52" t="s">
        <v>126</v>
      </c>
      <c r="D98" s="30" t="s">
        <v>126</v>
      </c>
      <c r="E98" s="30" t="s">
        <v>469</v>
      </c>
      <c r="F98" s="50">
        <v>59566132</v>
      </c>
      <c r="G98" s="30">
        <v>2.6</v>
      </c>
      <c r="H98" s="50">
        <v>469026</v>
      </c>
      <c r="I98" s="30">
        <v>-0.8</v>
      </c>
      <c r="J98" s="50">
        <v>2131975</v>
      </c>
      <c r="K98" s="53">
        <v>1.8</v>
      </c>
    </row>
    <row r="99" spans="1:11" ht="25.5" x14ac:dyDescent="0.25">
      <c r="A99" s="51" t="str">
        <f>VLOOKUP(aéroports_2014[Pays],Pays_Continent!A:B,2,FALSE)</f>
        <v>Amérique du Nord</v>
      </c>
      <c r="B99" s="51" t="str">
        <f>VLOOKUP(aéroports_2014[[#This Row],[Ville/Nom d''aéroport]],Ville_Pays!A:B,2,FALSE)</f>
        <v>États-Unis</v>
      </c>
      <c r="C99" s="52" t="s">
        <v>273</v>
      </c>
      <c r="D99" s="30" t="s">
        <v>273</v>
      </c>
      <c r="E99" s="30" t="s">
        <v>555</v>
      </c>
      <c r="F99" s="50">
        <v>24648306</v>
      </c>
      <c r="G99" s="30">
        <v>4.5999999999999996</v>
      </c>
      <c r="H99" s="50">
        <v>258344</v>
      </c>
      <c r="I99" s="30">
        <v>1.1000000000000001</v>
      </c>
      <c r="J99" s="50">
        <v>78144</v>
      </c>
      <c r="K99" s="53">
        <v>2.4</v>
      </c>
    </row>
    <row r="100" spans="1:11" x14ac:dyDescent="0.25">
      <c r="A100" s="51" t="str">
        <f>VLOOKUP(aéroports_2014[Pays],Pays_Continent!A:B,2,FALSE)</f>
        <v>Asie</v>
      </c>
      <c r="B100" s="51" t="str">
        <f>VLOOKUP(aéroports_2014[[#This Row],[Ville/Nom d''aéroport]],Ville_Pays!A:B,2,FALSE)</f>
        <v>Japon</v>
      </c>
      <c r="C100" s="52" t="s">
        <v>96</v>
      </c>
      <c r="D100" s="30" t="s">
        <v>96</v>
      </c>
      <c r="E100" s="30" t="s">
        <v>460</v>
      </c>
      <c r="F100" s="50">
        <v>19395525</v>
      </c>
      <c r="G100" s="30">
        <v>2.2999999999999998</v>
      </c>
      <c r="H100" s="50">
        <v>171260</v>
      </c>
      <c r="I100" s="30">
        <v>0.4</v>
      </c>
      <c r="J100" s="50">
        <v>265808</v>
      </c>
      <c r="K100" s="53">
        <v>4.7</v>
      </c>
    </row>
    <row r="101" spans="1:11" x14ac:dyDescent="0.25">
      <c r="A101" s="51" t="str">
        <f>VLOOKUP(aéroports_2014[Pays],Pays_Continent!A:B,2,FALSE)</f>
        <v>Europe</v>
      </c>
      <c r="B101" s="51" t="str">
        <f>VLOOKUP(aéroports_2014[[#This Row],[Ville/Nom d''aéroport]],Ville_Pays!A:B,2,FALSE)</f>
        <v>Suisse</v>
      </c>
      <c r="C101" s="52" t="s">
        <v>164</v>
      </c>
      <c r="D101" s="30" t="s">
        <v>164</v>
      </c>
      <c r="E101" s="30" t="s">
        <v>485</v>
      </c>
      <c r="F101" s="50">
        <v>15079355</v>
      </c>
      <c r="G101" s="30">
        <v>5</v>
      </c>
      <c r="H101" s="50">
        <v>143265</v>
      </c>
      <c r="I101" s="30">
        <v>3.4</v>
      </c>
      <c r="J101" s="50">
        <v>40305</v>
      </c>
      <c r="K101" s="53">
        <v>11.1</v>
      </c>
    </row>
    <row r="102" spans="1:11" ht="25.5" hidden="1" x14ac:dyDescent="0.25">
      <c r="A102" s="51" t="str">
        <f>VLOOKUP(aéroports_2014[Pays],Pays_Continent!A:B,2,FALSE)</f>
        <v>Amérique du Sud</v>
      </c>
      <c r="B102" s="51" t="str">
        <f>VLOOKUP(aéroports_2014[[#This Row],[Ville/Nom d''aéroport]],Ville_Pays!A:B,2,FALSE)</f>
        <v>Brésil</v>
      </c>
      <c r="C102" s="52" t="s">
        <v>233</v>
      </c>
      <c r="D102" s="30" t="s">
        <v>233</v>
      </c>
      <c r="E102" s="30" t="s">
        <v>529</v>
      </c>
      <c r="F102" s="50">
        <v>3363388</v>
      </c>
      <c r="G102" s="30">
        <v>12.8</v>
      </c>
      <c r="H102" s="50">
        <v>65681</v>
      </c>
      <c r="I102" s="30">
        <v>6.2</v>
      </c>
      <c r="J102" s="50">
        <v>3755</v>
      </c>
      <c r="K102" s="53" t="s">
        <v>958</v>
      </c>
    </row>
    <row r="103" spans="1:11" hidden="1" x14ac:dyDescent="0.25">
      <c r="A103" s="51" t="str">
        <f>VLOOKUP(aéroports_2014[Pays],Pays_Continent!A:B,2,FALSE)</f>
        <v>Océanie</v>
      </c>
      <c r="B103" s="51" t="str">
        <f>VLOOKUP(aéroports_2014[[#This Row],[Ville/Nom d''aéroport]],Ville_Pays!A:B,2,FALSE)</f>
        <v>Australie</v>
      </c>
      <c r="C103" s="52" t="s">
        <v>322</v>
      </c>
      <c r="D103" s="30" t="s">
        <v>322</v>
      </c>
      <c r="E103" s="30" t="s">
        <v>585</v>
      </c>
      <c r="F103" s="50">
        <v>5821155</v>
      </c>
      <c r="G103" s="30">
        <v>1.3</v>
      </c>
      <c r="H103" s="50">
        <v>70868</v>
      </c>
      <c r="I103" s="30">
        <v>5.0999999999999996</v>
      </c>
      <c r="J103" s="30" t="s">
        <v>958</v>
      </c>
      <c r="K103" s="53" t="s">
        <v>958</v>
      </c>
    </row>
    <row r="104" spans="1:11" x14ac:dyDescent="0.25">
      <c r="A104" s="51" t="str">
        <f>VLOOKUP(aéroports_2014[Pays],Pays_Continent!A:B,2,FALSE)</f>
        <v>Europe</v>
      </c>
      <c r="B104" s="51" t="str">
        <f>VLOOKUP(aéroports_2014[[#This Row],[Ville/Nom d''aéroport]],Ville_Pays!A:B,2,FALSE)</f>
        <v>Espagne</v>
      </c>
      <c r="C104" s="52" t="s">
        <v>178</v>
      </c>
      <c r="D104" s="30" t="s">
        <v>178</v>
      </c>
      <c r="E104" s="30" t="s">
        <v>490</v>
      </c>
      <c r="F104" s="50">
        <v>10311195</v>
      </c>
      <c r="G104" s="30">
        <v>5.6</v>
      </c>
      <c r="H104" s="50">
        <v>102211</v>
      </c>
      <c r="I104" s="30">
        <v>7</v>
      </c>
      <c r="J104" s="50">
        <v>21827</v>
      </c>
      <c r="K104" s="53">
        <v>4.5999999999999996</v>
      </c>
    </row>
    <row r="105" spans="1:11" ht="25.5" x14ac:dyDescent="0.25">
      <c r="A105" s="51" t="str">
        <f>VLOOKUP(aéroports_2014[Pays],Pays_Continent!A:B,2,FALSE)</f>
        <v>Amérique du Nord</v>
      </c>
      <c r="B105" s="51" t="str">
        <f>VLOOKUP(aéroports_2014[[#This Row],[Ville/Nom d''aéroport]],Ville_Pays!A:B,2,FALSE)</f>
        <v>Mexique</v>
      </c>
      <c r="C105" s="52" t="s">
        <v>202</v>
      </c>
      <c r="D105" s="30" t="s">
        <v>202</v>
      </c>
      <c r="E105" s="30" t="s">
        <v>510</v>
      </c>
      <c r="F105" s="50">
        <v>8731050</v>
      </c>
      <c r="G105" s="30">
        <v>7.1</v>
      </c>
      <c r="H105" s="50">
        <v>140034</v>
      </c>
      <c r="I105" s="30">
        <v>5.8</v>
      </c>
      <c r="J105" s="50">
        <v>142630</v>
      </c>
      <c r="K105" s="53">
        <v>9.4</v>
      </c>
    </row>
    <row r="106" spans="1:11" x14ac:dyDescent="0.25">
      <c r="A106" s="51" t="str">
        <f>VLOOKUP(aéroports_2014[Pays],Pays_Continent!A:B,2,FALSE)</f>
        <v>Asie</v>
      </c>
      <c r="B106" s="51" t="str">
        <f>VLOOKUP(aéroports_2014[[#This Row],[Ville/Nom d''aéroport]],Ville_Pays!A:B,2,FALSE)</f>
        <v>Chine</v>
      </c>
      <c r="C106" s="52" t="s">
        <v>72</v>
      </c>
      <c r="D106" s="30" t="s">
        <v>72</v>
      </c>
      <c r="E106" s="30" t="s">
        <v>960</v>
      </c>
      <c r="F106" s="50">
        <v>54780346</v>
      </c>
      <c r="G106" s="30">
        <v>4.4000000000000004</v>
      </c>
      <c r="H106" s="50">
        <v>412210</v>
      </c>
      <c r="I106" s="30">
        <v>4.5</v>
      </c>
      <c r="J106" s="50">
        <v>1454044</v>
      </c>
      <c r="K106" s="53">
        <v>11</v>
      </c>
    </row>
    <row r="107" spans="1:11" ht="25.5" hidden="1" x14ac:dyDescent="0.25">
      <c r="A107" s="51" t="str">
        <f>VLOOKUP(aéroports_2014[Pays],Pays_Continent!A:B,2,FALSE)</f>
        <v>Amérique du Nord</v>
      </c>
      <c r="B107" s="51" t="str">
        <f>VLOOKUP(aéroports_2014[[#This Row],[Ville/Nom d''aéroport]],Ville_Pays!A:B,2,FALSE)</f>
        <v>Guatemala</v>
      </c>
      <c r="C107" s="52" t="s">
        <v>362</v>
      </c>
      <c r="D107" s="30" t="s">
        <v>362</v>
      </c>
      <c r="E107" s="30" t="s">
        <v>1046</v>
      </c>
      <c r="F107" s="50">
        <v>2107670</v>
      </c>
      <c r="G107" s="30" t="s">
        <v>958</v>
      </c>
      <c r="H107" s="50">
        <v>99583</v>
      </c>
      <c r="I107" s="30" t="s">
        <v>958</v>
      </c>
      <c r="J107" s="50">
        <v>25376</v>
      </c>
      <c r="K107" s="53" t="s">
        <v>958</v>
      </c>
    </row>
    <row r="108" spans="1:11" ht="25.5" hidden="1" x14ac:dyDescent="0.25">
      <c r="A108" s="51" t="str">
        <f>VLOOKUP(aéroports_2014[Pays],Pays_Continent!A:B,2,FALSE)</f>
        <v>Amérique du Sud</v>
      </c>
      <c r="B108" s="51" t="str">
        <f>VLOOKUP(aéroports_2014[[#This Row],[Ville/Nom d''aéroport]],Ville_Pays!A:B,2,FALSE)</f>
        <v>Equateur</v>
      </c>
      <c r="C108" s="52" t="s">
        <v>230</v>
      </c>
      <c r="D108" s="30" t="s">
        <v>230</v>
      </c>
      <c r="E108" s="30" t="s">
        <v>520</v>
      </c>
      <c r="F108" s="50">
        <v>3974705</v>
      </c>
      <c r="G108" s="30">
        <v>2.4</v>
      </c>
      <c r="H108" s="50">
        <v>81644</v>
      </c>
      <c r="I108" s="30">
        <v>-2.6</v>
      </c>
      <c r="J108" s="50">
        <v>38113</v>
      </c>
      <c r="K108" s="53">
        <v>-20</v>
      </c>
    </row>
    <row r="109" spans="1:11" x14ac:dyDescent="0.25">
      <c r="A109" s="51" t="str">
        <f>VLOOKUP(aéroports_2014[Pays],Pays_Continent!A:B,2,FALSE)</f>
        <v>Asie</v>
      </c>
      <c r="B109" s="51" t="str">
        <f>VLOOKUP(aéroports_2014[[#This Row],[Ville/Nom d''aéroport]],Ville_Pays!A:B,2,FALSE)</f>
        <v>Chine</v>
      </c>
      <c r="C109" s="52" t="s">
        <v>115</v>
      </c>
      <c r="D109" s="30" t="s">
        <v>115</v>
      </c>
      <c r="E109" s="30" t="s">
        <v>968</v>
      </c>
      <c r="F109" s="50">
        <v>12525537</v>
      </c>
      <c r="G109" s="30">
        <v>19.600000000000001</v>
      </c>
      <c r="H109" s="50">
        <v>113424</v>
      </c>
      <c r="I109" s="30">
        <v>21.1</v>
      </c>
      <c r="J109" s="50">
        <v>82063</v>
      </c>
      <c r="K109" s="53">
        <v>6</v>
      </c>
    </row>
    <row r="110" spans="1:11" x14ac:dyDescent="0.25">
      <c r="A110" s="51" t="str">
        <f>VLOOKUP(aéroports_2014[Pays],Pays_Continent!A:B,2,FALSE)</f>
        <v>Asie</v>
      </c>
      <c r="B110" s="51" t="str">
        <f>VLOOKUP(aéroports_2014[[#This Row],[Ville/Nom d''aéroport]],Ville_Pays!A:B,2,FALSE)</f>
        <v>Chine</v>
      </c>
      <c r="C110" s="52" t="s">
        <v>109</v>
      </c>
      <c r="D110" s="30" t="s">
        <v>109</v>
      </c>
      <c r="E110" s="30" t="s">
        <v>965</v>
      </c>
      <c r="F110" s="50">
        <v>13853859</v>
      </c>
      <c r="G110" s="30">
        <v>16.100000000000001</v>
      </c>
      <c r="H110" s="50">
        <v>105861</v>
      </c>
      <c r="I110" s="30">
        <v>12.1</v>
      </c>
      <c r="J110" s="50">
        <v>121131</v>
      </c>
      <c r="K110" s="53">
        <v>8.3000000000000007</v>
      </c>
    </row>
    <row r="111" spans="1:11" x14ac:dyDescent="0.25">
      <c r="A111" s="51" t="str">
        <f>VLOOKUP(aéroports_2014[Pays],Pays_Continent!A:B,2,FALSE)</f>
        <v>Europe</v>
      </c>
      <c r="B111" s="51" t="str">
        <f>VLOOKUP(aéroports_2014[[#This Row],[Ville/Nom d''aéroport]],Ville_Pays!A:B,2,FALSE)</f>
        <v>Allemagne</v>
      </c>
      <c r="C111" s="52" t="s">
        <v>166</v>
      </c>
      <c r="D111" s="30" t="s">
        <v>166</v>
      </c>
      <c r="E111" s="30" t="s">
        <v>486</v>
      </c>
      <c r="F111" s="50">
        <v>14760267</v>
      </c>
      <c r="G111" s="30">
        <v>9.3000000000000007</v>
      </c>
      <c r="H111" s="50">
        <v>153876</v>
      </c>
      <c r="I111" s="30">
        <v>7</v>
      </c>
      <c r="J111" s="50">
        <v>29120</v>
      </c>
      <c r="K111" s="53">
        <v>3</v>
      </c>
    </row>
    <row r="112" spans="1:11" hidden="1" x14ac:dyDescent="0.25">
      <c r="A112" s="51" t="str">
        <f>VLOOKUP(aéroports_2014[Pays],Pays_Continent!A:B,2,FALSE)</f>
        <v>Afrique</v>
      </c>
      <c r="B112" s="51" t="str">
        <f>VLOOKUP(aéroports_2014[[#This Row],[Ville/Nom d''aéroport]],Ville_Pays!A:B,2,FALSE)</f>
        <v>Tunisie</v>
      </c>
      <c r="C112" s="52" t="s">
        <v>377</v>
      </c>
      <c r="D112" s="30" t="s">
        <v>377</v>
      </c>
      <c r="E112" s="30" t="s">
        <v>1020</v>
      </c>
      <c r="F112" s="50">
        <v>2225714</v>
      </c>
      <c r="G112" s="30">
        <v>-2.5</v>
      </c>
      <c r="H112" s="50">
        <v>14908</v>
      </c>
      <c r="I112" s="30">
        <v>-19.600000000000001</v>
      </c>
      <c r="J112" s="30" t="s">
        <v>958</v>
      </c>
      <c r="K112" s="53" t="s">
        <v>958</v>
      </c>
    </row>
    <row r="113" spans="1:11" x14ac:dyDescent="0.25">
      <c r="A113" s="51" t="str">
        <f>VLOOKUP(aéroports_2014[Pays],Pays_Continent!A:B,2,FALSE)</f>
        <v>Asie</v>
      </c>
      <c r="B113" s="51" t="str">
        <f>VLOOKUP(aéroports_2014[[#This Row],[Ville/Nom d''aéroport]],Ville_Pays!A:B,2,FALSE)</f>
        <v>Chine</v>
      </c>
      <c r="C113" s="52" t="s">
        <v>89</v>
      </c>
      <c r="D113" s="30" t="s">
        <v>89</v>
      </c>
      <c r="E113" s="27" t="s">
        <v>1048</v>
      </c>
      <c r="F113" s="50">
        <v>25525862</v>
      </c>
      <c r="G113" s="30">
        <v>15.4</v>
      </c>
      <c r="H113" s="50">
        <v>213268</v>
      </c>
      <c r="I113" s="30">
        <v>11.9</v>
      </c>
      <c r="J113" s="50">
        <v>398558</v>
      </c>
      <c r="K113" s="53">
        <v>8.3000000000000007</v>
      </c>
    </row>
    <row r="114" spans="1:11" hidden="1" x14ac:dyDescent="0.25">
      <c r="A114" s="51" t="str">
        <f>VLOOKUP(aéroports_2014[Pays],Pays_Continent!A:B,2,FALSE)</f>
        <v>Asie</v>
      </c>
      <c r="B114" s="51" t="str">
        <f>VLOOKUP(aéroports_2014[[#This Row],[Ville/Nom d''aéroport]],Ville_Pays!A:B,2,FALSE)</f>
        <v>Chine</v>
      </c>
      <c r="C114" s="52" t="s">
        <v>114</v>
      </c>
      <c r="D114" s="30" t="s">
        <v>114</v>
      </c>
      <c r="E114" s="30" t="s">
        <v>966</v>
      </c>
      <c r="F114" s="50">
        <v>12239026</v>
      </c>
      <c r="G114" s="30">
        <v>19.3</v>
      </c>
      <c r="H114" s="50">
        <v>97746</v>
      </c>
      <c r="I114" s="30">
        <v>15.6</v>
      </c>
      <c r="J114" s="50">
        <v>106560</v>
      </c>
      <c r="K114" s="53">
        <v>15.4</v>
      </c>
    </row>
    <row r="115" spans="1:11" ht="25.5" hidden="1" x14ac:dyDescent="0.25">
      <c r="A115" s="51" t="str">
        <f>VLOOKUP(aéroports_2014[Pays],Pays_Continent!A:B,2,FALSE)</f>
        <v>Amérique du Nord</v>
      </c>
      <c r="B115" s="51" t="str">
        <f>VLOOKUP(aéroports_2014[[#This Row],[Ville/Nom d''aéroport]],Ville_Pays!A:B,2,FALSE)</f>
        <v>Cuba</v>
      </c>
      <c r="C115" s="52" t="s">
        <v>361</v>
      </c>
      <c r="D115" s="30" t="s">
        <v>361</v>
      </c>
      <c r="E115" s="30" t="s">
        <v>1038</v>
      </c>
      <c r="F115" s="50">
        <v>4100000</v>
      </c>
      <c r="G115" s="30" t="s">
        <v>958</v>
      </c>
      <c r="H115" s="50">
        <v>35000</v>
      </c>
      <c r="I115" s="30" t="s">
        <v>958</v>
      </c>
      <c r="J115" s="50">
        <v>15000</v>
      </c>
      <c r="K115" s="53" t="s">
        <v>958</v>
      </c>
    </row>
    <row r="116" spans="1:11" x14ac:dyDescent="0.25">
      <c r="A116" s="51" t="str">
        <f>VLOOKUP(aéroports_2014[Pays],Pays_Continent!A:B,2,FALSE)</f>
        <v>Europe</v>
      </c>
      <c r="B116" s="51" t="str">
        <f>VLOOKUP(aéroports_2014[[#This Row],[Ville/Nom d''aéroport]],Ville_Pays!A:B,2,FALSE)</f>
        <v>Finlande</v>
      </c>
      <c r="C116" s="52" t="s">
        <v>162</v>
      </c>
      <c r="D116" s="30" t="s">
        <v>163</v>
      </c>
      <c r="E116" s="30" t="s">
        <v>484</v>
      </c>
      <c r="F116" s="50">
        <v>15943075</v>
      </c>
      <c r="G116" s="30">
        <v>4.4000000000000004</v>
      </c>
      <c r="H116" s="50">
        <v>163161</v>
      </c>
      <c r="I116" s="30">
        <v>-0.4</v>
      </c>
      <c r="J116" s="50">
        <v>189248</v>
      </c>
      <c r="K116" s="53">
        <v>-0.4</v>
      </c>
    </row>
    <row r="117" spans="1:11" x14ac:dyDescent="0.25">
      <c r="A117" s="51" t="str">
        <f>VLOOKUP(aéroports_2014[Pays],Pays_Continent!A:B,2,FALSE)</f>
        <v>Asie</v>
      </c>
      <c r="B117" s="51" t="str">
        <f>VLOOKUP(aéroports_2014[[#This Row],[Ville/Nom d''aéroport]],Ville_Pays!A:B,2,FALSE)</f>
        <v>Vietnam</v>
      </c>
      <c r="C117" s="52" t="s">
        <v>90</v>
      </c>
      <c r="D117" s="30" t="s">
        <v>90</v>
      </c>
      <c r="E117" s="30" t="s">
        <v>1097</v>
      </c>
      <c r="F117" s="50">
        <v>22140348</v>
      </c>
      <c r="G117" s="30">
        <v>10.5</v>
      </c>
      <c r="H117" s="50">
        <v>154378</v>
      </c>
      <c r="I117" s="30">
        <v>10.199999999999999</v>
      </c>
      <c r="J117" s="50">
        <v>408006</v>
      </c>
      <c r="K117" s="53">
        <v>8.6</v>
      </c>
    </row>
    <row r="118" spans="1:11" hidden="1" x14ac:dyDescent="0.25">
      <c r="A118" s="51" t="str">
        <f>VLOOKUP(aéroports_2014[Pays],Pays_Continent!A:B,2,FALSE)</f>
        <v>Océanie</v>
      </c>
      <c r="B118" s="51" t="str">
        <f>VLOOKUP(aéroports_2014[[#This Row],[Ville/Nom d''aéroport]],Ville_Pays!A:B,2,FALSE)</f>
        <v>Australie</v>
      </c>
      <c r="C118" s="52" t="s">
        <v>337</v>
      </c>
      <c r="D118" s="30" t="s">
        <v>337</v>
      </c>
      <c r="E118" s="30" t="s">
        <v>595</v>
      </c>
      <c r="F118" s="50">
        <v>2117315</v>
      </c>
      <c r="G118" s="30">
        <v>2.5</v>
      </c>
      <c r="H118" s="50">
        <v>19271</v>
      </c>
      <c r="I118" s="30">
        <v>-0.8</v>
      </c>
      <c r="J118" s="30" t="s">
        <v>958</v>
      </c>
      <c r="K118" s="53" t="s">
        <v>958</v>
      </c>
    </row>
    <row r="119" spans="1:11" x14ac:dyDescent="0.25">
      <c r="A119" s="51" t="str">
        <f>VLOOKUP(aéroports_2014[Pays],Pays_Continent!A:B,2,FALSE)</f>
        <v>Asie</v>
      </c>
      <c r="B119" s="51" t="str">
        <f>VLOOKUP(aéroports_2014[[#This Row],[Ville/Nom d''aéroport]],Ville_Pays!A:B,2,FALSE)</f>
        <v>Hong Kong</v>
      </c>
      <c r="C119" s="52" t="s">
        <v>68</v>
      </c>
      <c r="D119" s="30" t="s">
        <v>68</v>
      </c>
      <c r="E119" s="30" t="s">
        <v>454</v>
      </c>
      <c r="F119" s="50">
        <v>63367000</v>
      </c>
      <c r="G119" s="30">
        <v>5.8</v>
      </c>
      <c r="H119" s="50">
        <v>390955</v>
      </c>
      <c r="I119" s="30">
        <v>5.0999999999999996</v>
      </c>
      <c r="J119" s="50">
        <v>4376000</v>
      </c>
      <c r="K119" s="53">
        <v>6.2</v>
      </c>
    </row>
    <row r="120" spans="1:11" ht="25.5" x14ac:dyDescent="0.25">
      <c r="A120" s="51" t="str">
        <f>VLOOKUP(aéroports_2014[Pays],Pays_Continent!A:B,2,FALSE)</f>
        <v>Amérique du Nord</v>
      </c>
      <c r="B120" s="51" t="str">
        <f>VLOOKUP(aéroports_2014[[#This Row],[Ville/Nom d''aéroport]],Ville_Pays!A:B,2,FALSE)</f>
        <v>États-Unis</v>
      </c>
      <c r="C120" s="52" t="s">
        <v>282</v>
      </c>
      <c r="D120" s="30" t="s">
        <v>282</v>
      </c>
      <c r="E120" s="30" t="s">
        <v>907</v>
      </c>
      <c r="F120" s="50">
        <v>19776751</v>
      </c>
      <c r="G120" s="30" t="s">
        <v>958</v>
      </c>
      <c r="H120" s="50">
        <v>280545</v>
      </c>
      <c r="I120" s="30" t="s">
        <v>958</v>
      </c>
      <c r="J120" s="50">
        <v>412807</v>
      </c>
      <c r="K120" s="53" t="s">
        <v>958</v>
      </c>
    </row>
    <row r="121" spans="1:11" ht="25.5" x14ac:dyDescent="0.25">
      <c r="A121" s="51" t="str">
        <f>VLOOKUP(aéroports_2014[Pays],Pays_Continent!A:B,2,FALSE)</f>
        <v>Amérique du Nord</v>
      </c>
      <c r="B121" s="51" t="str">
        <f>VLOOKUP(aéroports_2014[[#This Row],[Ville/Nom d''aéroport]],Ville_Pays!A:B,2,FALSE)</f>
        <v>États-Unis</v>
      </c>
      <c r="C121" s="52" t="s">
        <v>259</v>
      </c>
      <c r="D121" s="30" t="s">
        <v>260</v>
      </c>
      <c r="E121" s="30" t="s">
        <v>1069</v>
      </c>
      <c r="F121" s="50">
        <v>41239700</v>
      </c>
      <c r="G121" s="30">
        <v>3.6</v>
      </c>
      <c r="H121" s="50">
        <v>511870</v>
      </c>
      <c r="I121" s="30">
        <v>0.5</v>
      </c>
      <c r="J121" s="50">
        <v>461013</v>
      </c>
      <c r="K121" s="53">
        <v>8</v>
      </c>
    </row>
    <row r="122" spans="1:11" ht="25.5" x14ac:dyDescent="0.25">
      <c r="A122" s="51" t="str">
        <f>VLOOKUP(aéroports_2014[Pays],Pays_Continent!A:B,2,FALSE)</f>
        <v>Amérique du Nord</v>
      </c>
      <c r="B122" s="51" t="str">
        <f>VLOOKUP(aéroports_2014[[#This Row],[Ville/Nom d''aéroport]],Ville_Pays!A:B,2,FALSE)</f>
        <v>États-Unis</v>
      </c>
      <c r="C122" s="52" t="s">
        <v>259</v>
      </c>
      <c r="D122" s="30" t="s">
        <v>290</v>
      </c>
      <c r="E122" s="30" t="s">
        <v>1068</v>
      </c>
      <c r="F122" s="50">
        <v>11945825</v>
      </c>
      <c r="G122" s="30">
        <v>7.5</v>
      </c>
      <c r="H122" s="50">
        <v>222028</v>
      </c>
      <c r="I122" s="30">
        <v>-1.9</v>
      </c>
      <c r="J122" s="50">
        <v>12704</v>
      </c>
      <c r="K122" s="53">
        <v>-1.6</v>
      </c>
    </row>
    <row r="123" spans="1:11" hidden="1" x14ac:dyDescent="0.25">
      <c r="A123" s="51" t="str">
        <f>VLOOKUP(aéroports_2014[Pays],Pays_Continent!A:B,2,FALSE)</f>
        <v>Afrique</v>
      </c>
      <c r="B123" s="51" t="str">
        <f>VLOOKUP(aéroports_2014[[#This Row],[Ville/Nom d''aéroport]],Ville_Pays!A:B,2,FALSE)</f>
        <v>Egypte</v>
      </c>
      <c r="C123" s="52" t="s">
        <v>37</v>
      </c>
      <c r="D123" s="30" t="s">
        <v>37</v>
      </c>
      <c r="E123" s="30" t="s">
        <v>423</v>
      </c>
      <c r="F123" s="50">
        <v>7222540</v>
      </c>
      <c r="G123" s="30">
        <v>24.9</v>
      </c>
      <c r="H123" s="50">
        <v>46333</v>
      </c>
      <c r="I123" s="30">
        <v>17.5</v>
      </c>
      <c r="J123" s="30" t="s">
        <v>958</v>
      </c>
      <c r="K123" s="53" t="s">
        <v>958</v>
      </c>
    </row>
    <row r="124" spans="1:11" hidden="1" x14ac:dyDescent="0.25">
      <c r="A124" s="51" t="str">
        <f>VLOOKUP(aéroports_2014[Pays],Pays_Continent!A:B,2,FALSE)</f>
        <v>Asie</v>
      </c>
      <c r="B124" s="51" t="str">
        <f>VLOOKUP(aéroports_2014[[#This Row],[Ville/Nom d''aéroport]],Ville_Pays!A:B,2,FALSE)</f>
        <v>Indonésie</v>
      </c>
      <c r="C124" s="52" t="s">
        <v>331</v>
      </c>
      <c r="D124" s="30" t="s">
        <v>331</v>
      </c>
      <c r="E124" s="30" t="s">
        <v>1056</v>
      </c>
      <c r="F124" s="50">
        <v>2911549</v>
      </c>
      <c r="G124" s="30">
        <v>18.2</v>
      </c>
      <c r="H124" s="50">
        <v>22260</v>
      </c>
      <c r="I124" s="30">
        <v>12.9</v>
      </c>
      <c r="J124" s="50">
        <v>5816</v>
      </c>
      <c r="K124" s="53" t="s">
        <v>958</v>
      </c>
    </row>
    <row r="125" spans="1:11" hidden="1" x14ac:dyDescent="0.25">
      <c r="A125" s="51" t="str">
        <f>VLOOKUP(aéroports_2014[Pays],Pays_Continent!A:B,2,FALSE)</f>
        <v>Asie</v>
      </c>
      <c r="B125" s="51" t="str">
        <f>VLOOKUP(aéroports_2014[[#This Row],[Ville/Nom d''aéroport]],Ville_Pays!A:B,2,FALSE)</f>
        <v>Iran</v>
      </c>
      <c r="C125" s="52" t="s">
        <v>53</v>
      </c>
      <c r="D125" s="30" t="s">
        <v>53</v>
      </c>
      <c r="E125" s="30" t="s">
        <v>1044</v>
      </c>
      <c r="F125" s="50">
        <v>2214539</v>
      </c>
      <c r="G125" s="30">
        <v>12</v>
      </c>
      <c r="H125" s="50">
        <v>18313</v>
      </c>
      <c r="I125" s="30">
        <v>9.6</v>
      </c>
      <c r="J125" s="50">
        <v>22751</v>
      </c>
      <c r="K125" s="53">
        <v>19.899999999999999</v>
      </c>
    </row>
    <row r="126" spans="1:11" x14ac:dyDescent="0.25">
      <c r="A126" s="51" t="str">
        <f>VLOOKUP(aéroports_2014[Pays],Pays_Continent!A:B,2,FALSE)</f>
        <v>Europe</v>
      </c>
      <c r="B126" s="51" t="str">
        <f>VLOOKUP(aéroports_2014[[#This Row],[Ville/Nom d''aéroport]],Ville_Pays!A:B,2,FALSE)</f>
        <v>Turquie</v>
      </c>
      <c r="C126" s="52" t="s">
        <v>124</v>
      </c>
      <c r="D126" s="30" t="s">
        <v>125</v>
      </c>
      <c r="E126" s="27" t="s">
        <v>1073</v>
      </c>
      <c r="F126" s="50">
        <v>56715541</v>
      </c>
      <c r="G126" s="30">
        <v>10.5</v>
      </c>
      <c r="H126" s="50">
        <v>439532</v>
      </c>
      <c r="I126" s="30">
        <v>8.1999999999999993</v>
      </c>
      <c r="J126" s="50">
        <v>754379</v>
      </c>
      <c r="K126" s="53">
        <v>16</v>
      </c>
    </row>
    <row r="127" spans="1:11" x14ac:dyDescent="0.25">
      <c r="A127" s="51" t="str">
        <f>VLOOKUP(aéroports_2014[Pays],Pays_Continent!A:B,2,FALSE)</f>
        <v>Europe</v>
      </c>
      <c r="B127" s="51" t="str">
        <f>VLOOKUP(aéroports_2014[[#This Row],[Ville/Nom d''aéroport]],Ville_Pays!A:B,2,FALSE)</f>
        <v>Turquie</v>
      </c>
      <c r="C127" s="52" t="s">
        <v>124</v>
      </c>
      <c r="D127" s="30" t="s">
        <v>139</v>
      </c>
      <c r="E127" s="27" t="s">
        <v>1072</v>
      </c>
      <c r="F127" s="50">
        <v>23510637</v>
      </c>
      <c r="G127" s="30">
        <v>26.3</v>
      </c>
      <c r="H127" s="50">
        <v>186152</v>
      </c>
      <c r="I127" s="30">
        <v>23.6</v>
      </c>
      <c r="J127" s="50">
        <v>39533</v>
      </c>
      <c r="K127" s="53">
        <v>20.2</v>
      </c>
    </row>
    <row r="128" spans="1:11" hidden="1" x14ac:dyDescent="0.25">
      <c r="A128" s="51" t="str">
        <f>VLOOKUP(aéroports_2014[Pays],Pays_Continent!A:B,2,FALSE)</f>
        <v>Europe</v>
      </c>
      <c r="B128" s="51" t="str">
        <f>VLOOKUP(aéroports_2014[[#This Row],[Ville/Nom d''aéroport]],Ville_Pays!A:B,2,FALSE)</f>
        <v>Turquie</v>
      </c>
      <c r="C128" s="52" t="s">
        <v>172</v>
      </c>
      <c r="D128" s="30" t="s">
        <v>173</v>
      </c>
      <c r="E128" s="30" t="s">
        <v>1098</v>
      </c>
      <c r="F128" s="50">
        <v>11000775</v>
      </c>
      <c r="G128" s="30">
        <v>7.2</v>
      </c>
      <c r="H128" s="50">
        <v>81756</v>
      </c>
      <c r="I128" s="30">
        <v>6.4</v>
      </c>
      <c r="J128" s="50">
        <v>23773</v>
      </c>
      <c r="K128" s="53">
        <v>8.8000000000000007</v>
      </c>
    </row>
    <row r="129" spans="1:11" hidden="1" x14ac:dyDescent="0.25">
      <c r="A129" s="51" t="str">
        <f>VLOOKUP(aéroports_2014[Pays],Pays_Continent!A:B,2,FALSE)</f>
        <v>Asie</v>
      </c>
      <c r="B129" s="51" t="str">
        <f>VLOOKUP(aéroports_2014[[#This Row],[Ville/Nom d''aéroport]],Ville_Pays!A:B,2,FALSE)</f>
        <v>Indonésie</v>
      </c>
      <c r="C129" s="52" t="s">
        <v>308</v>
      </c>
      <c r="D129" s="30" t="s">
        <v>330</v>
      </c>
      <c r="E129" s="30" t="s">
        <v>1074</v>
      </c>
      <c r="F129" s="50">
        <v>1517175</v>
      </c>
      <c r="G129" s="30" t="s">
        <v>958</v>
      </c>
      <c r="H129" s="50">
        <v>26344</v>
      </c>
      <c r="I129" s="30" t="s">
        <v>958</v>
      </c>
      <c r="J129" s="30" t="s">
        <v>958</v>
      </c>
      <c r="K129" s="53" t="s">
        <v>958</v>
      </c>
    </row>
    <row r="130" spans="1:11" x14ac:dyDescent="0.25">
      <c r="A130" s="51" t="str">
        <f>VLOOKUP(aéroports_2014[Pays],Pays_Continent!A:B,2,FALSE)</f>
        <v>Asie</v>
      </c>
      <c r="B130" s="51" t="str">
        <f>VLOOKUP(aéroports_2014[[#This Row],[Ville/Nom d''aéroport]],Ville_Pays!A:B,2,FALSE)</f>
        <v>Indonésie</v>
      </c>
      <c r="C130" s="52" t="s">
        <v>308</v>
      </c>
      <c r="D130" s="30" t="s">
        <v>309</v>
      </c>
      <c r="E130" s="30" t="s">
        <v>984</v>
      </c>
      <c r="F130" s="50">
        <v>57005406</v>
      </c>
      <c r="G130" s="30">
        <v>-5.2</v>
      </c>
      <c r="H130" s="50">
        <v>382287</v>
      </c>
      <c r="I130" s="30">
        <v>-4.2</v>
      </c>
      <c r="J130" s="50">
        <v>602284</v>
      </c>
      <c r="K130" s="53">
        <v>-7.5</v>
      </c>
    </row>
    <row r="131" spans="1:11" hidden="1" x14ac:dyDescent="0.25">
      <c r="A131" s="51" t="str">
        <f>VLOOKUP(aéroports_2014[Pays],Pays_Continent!A:B,2,FALSE)</f>
        <v>Asie</v>
      </c>
      <c r="B131" s="51" t="str">
        <f>VLOOKUP(aéroports_2014[[#This Row],[Ville/Nom d''aéroport]],Ville_Pays!A:B,2,FALSE)</f>
        <v>Indonésie</v>
      </c>
      <c r="C131" s="52" t="s">
        <v>350</v>
      </c>
      <c r="D131" s="30" t="s">
        <v>350</v>
      </c>
      <c r="E131" s="30" t="s">
        <v>1099</v>
      </c>
      <c r="F131" s="50">
        <v>1291630</v>
      </c>
      <c r="G131" s="30">
        <v>0.9</v>
      </c>
      <c r="H131" s="50">
        <v>9460</v>
      </c>
      <c r="I131" s="30">
        <v>23.8</v>
      </c>
      <c r="J131" s="50">
        <v>7050</v>
      </c>
      <c r="K131" s="53">
        <v>8.3000000000000007</v>
      </c>
    </row>
    <row r="132" spans="1:11" hidden="1" x14ac:dyDescent="0.25">
      <c r="A132" s="51" t="str">
        <f>VLOOKUP(aéroports_2014[Pays],Pays_Continent!A:B,2,FALSE)</f>
        <v>Asie</v>
      </c>
      <c r="B132" s="51" t="str">
        <f>VLOOKUP(aéroports_2014[[#This Row],[Ville/Nom d''aéroport]],Ville_Pays!A:B,2,FALSE)</f>
        <v>Indonésie</v>
      </c>
      <c r="C132" s="52" t="s">
        <v>366</v>
      </c>
      <c r="D132" s="30" t="s">
        <v>366</v>
      </c>
      <c r="E132" s="30" t="s">
        <v>1041</v>
      </c>
      <c r="F132" s="50">
        <v>1606360</v>
      </c>
      <c r="G132" s="30" t="s">
        <v>958</v>
      </c>
      <c r="H132" s="50">
        <v>54791</v>
      </c>
      <c r="I132" s="30" t="s">
        <v>958</v>
      </c>
      <c r="J132" s="50">
        <v>91765</v>
      </c>
      <c r="K132" s="53" t="s">
        <v>958</v>
      </c>
    </row>
    <row r="133" spans="1:11" ht="25.5" hidden="1" x14ac:dyDescent="0.25">
      <c r="A133" s="51" t="str">
        <f>VLOOKUP(aéroports_2014[Pays],Pays_Continent!A:B,2,FALSE)</f>
        <v>Asie</v>
      </c>
      <c r="B133" s="51" t="str">
        <f>VLOOKUP(aéroports_2014[[#This Row],[Ville/Nom d''aéroport]],Ville_Pays!A:B,2,FALSE)</f>
        <v>Arabie Saoudite</v>
      </c>
      <c r="C133" s="52" t="s">
        <v>57</v>
      </c>
      <c r="D133" s="30" t="s">
        <v>57</v>
      </c>
      <c r="E133" s="30" t="s">
        <v>1039</v>
      </c>
      <c r="F133" s="50">
        <v>1553265</v>
      </c>
      <c r="G133" s="30">
        <v>21.3</v>
      </c>
      <c r="H133" s="50">
        <v>11888</v>
      </c>
      <c r="I133" s="30">
        <v>25.3</v>
      </c>
      <c r="J133" s="50">
        <v>2732</v>
      </c>
      <c r="K133" s="53">
        <v>11.2</v>
      </c>
    </row>
    <row r="134" spans="1:11" ht="25.5" x14ac:dyDescent="0.25">
      <c r="A134" s="51" t="str">
        <f>VLOOKUP(aéroports_2014[Pays],Pays_Continent!A:B,2,FALSE)</f>
        <v>Asie</v>
      </c>
      <c r="B134" s="51" t="str">
        <f>VLOOKUP(aéroports_2014[[#This Row],[Ville/Nom d''aéroport]],Ville_Pays!A:B,2,FALSE)</f>
        <v>Arabie Saoudite</v>
      </c>
      <c r="C134" s="52" t="s">
        <v>16</v>
      </c>
      <c r="D134" s="30" t="s">
        <v>16</v>
      </c>
      <c r="E134" s="30" t="s">
        <v>618</v>
      </c>
      <c r="F134" s="50">
        <v>26569650</v>
      </c>
      <c r="G134" s="30">
        <v>19.399999999999999</v>
      </c>
      <c r="H134" s="50">
        <v>182877</v>
      </c>
      <c r="I134" s="30">
        <v>10.7</v>
      </c>
      <c r="J134" s="50">
        <v>205619</v>
      </c>
      <c r="K134" s="53">
        <v>-4.5999999999999996</v>
      </c>
    </row>
    <row r="135" spans="1:11" ht="25.5" x14ac:dyDescent="0.25">
      <c r="A135" s="51" t="str">
        <f>VLOOKUP(aéroports_2014[Pays],Pays_Continent!A:B,2,FALSE)</f>
        <v>Afrique</v>
      </c>
      <c r="B135" s="51" t="str">
        <f>VLOOKUP(aéroports_2014[[#This Row],[Ville/Nom d''aéroport]],Ville_Pays!A:B,2,FALSE)</f>
        <v>Afrique du Sud</v>
      </c>
      <c r="C135" s="52" t="s">
        <v>19</v>
      </c>
      <c r="D135" s="30" t="s">
        <v>19</v>
      </c>
      <c r="E135" s="30" t="s">
        <v>412</v>
      </c>
      <c r="F135" s="50">
        <v>19164108</v>
      </c>
      <c r="G135" s="30">
        <v>1.3</v>
      </c>
      <c r="H135" s="50">
        <v>216392</v>
      </c>
      <c r="I135" s="30">
        <v>6.7</v>
      </c>
      <c r="J135" s="50">
        <v>286358</v>
      </c>
      <c r="K135" s="53">
        <v>-7.4</v>
      </c>
    </row>
    <row r="136" spans="1:11" ht="25.5" hidden="1" x14ac:dyDescent="0.25">
      <c r="A136" s="51" t="str">
        <f>VLOOKUP(aéroports_2014[Pays],Pays_Continent!A:B,2,FALSE)</f>
        <v>Amérique du Nord</v>
      </c>
      <c r="B136" s="51" t="str">
        <f>VLOOKUP(aéroports_2014[[#This Row],[Ville/Nom d''aéroport]],Ville_Pays!A:B,2,FALSE)</f>
        <v>Costa Rica</v>
      </c>
      <c r="C136" s="52" t="s">
        <v>225</v>
      </c>
      <c r="D136" s="30" t="s">
        <v>225</v>
      </c>
      <c r="E136" s="30" t="s">
        <v>1060</v>
      </c>
      <c r="F136" s="50">
        <v>3540666</v>
      </c>
      <c r="G136" s="30">
        <v>5.0999999999999996</v>
      </c>
      <c r="H136" s="50">
        <v>69758</v>
      </c>
      <c r="I136" s="30">
        <v>11.6</v>
      </c>
      <c r="J136" s="50">
        <v>75918</v>
      </c>
      <c r="K136" s="53">
        <v>-1.4</v>
      </c>
    </row>
    <row r="137" spans="1:11" ht="25.5" x14ac:dyDescent="0.25">
      <c r="A137" s="51" t="str">
        <f>VLOOKUP(aéroports_2014[Pays],Pays_Continent!A:B,2,FALSE)</f>
        <v>Amérique du Nord</v>
      </c>
      <c r="B137" s="51" t="str">
        <f>VLOOKUP(aéroports_2014[[#This Row],[Ville/Nom d''aéroport]],Ville_Pays!A:B,2,FALSE)</f>
        <v>États-Unis</v>
      </c>
      <c r="C137" s="52" t="s">
        <v>295</v>
      </c>
      <c r="D137" s="30" t="s">
        <v>296</v>
      </c>
      <c r="E137" s="30" t="s">
        <v>919</v>
      </c>
      <c r="F137" s="50">
        <v>10166881</v>
      </c>
      <c r="G137" s="30">
        <v>3</v>
      </c>
      <c r="H137" s="50">
        <v>126757</v>
      </c>
      <c r="I137" s="30">
        <v>-1.9</v>
      </c>
      <c r="J137" s="50">
        <v>94188</v>
      </c>
      <c r="K137" s="53">
        <v>-5.2</v>
      </c>
    </row>
    <row r="138" spans="1:11" x14ac:dyDescent="0.25">
      <c r="A138" s="51" t="str">
        <f>VLOOKUP(aéroports_2014[Pays],Pays_Continent!A:B,2,FALSE)</f>
        <v>Asie</v>
      </c>
      <c r="B138" s="51" t="str">
        <f>VLOOKUP(aéroports_2014[[#This Row],[Ville/Nom d''aéroport]],Ville_Pays!A:B,2,FALSE)</f>
        <v>Inde</v>
      </c>
      <c r="C138" s="52" t="s">
        <v>105</v>
      </c>
      <c r="D138" s="30" t="s">
        <v>105</v>
      </c>
      <c r="E138" s="30" t="s">
        <v>892</v>
      </c>
      <c r="F138" s="50">
        <v>14470900</v>
      </c>
      <c r="G138" s="30">
        <v>13.2</v>
      </c>
      <c r="H138" s="50">
        <v>130025</v>
      </c>
      <c r="I138" s="30">
        <v>13.1</v>
      </c>
      <c r="J138" s="50">
        <v>260425</v>
      </c>
      <c r="K138" s="53">
        <v>9.3000000000000007</v>
      </c>
    </row>
    <row r="139" spans="1:11" hidden="1" x14ac:dyDescent="0.25">
      <c r="A139" s="51" t="str">
        <f>VLOOKUP(aéroports_2014[Pays],Pays_Continent!A:B,2,FALSE)</f>
        <v>Asie</v>
      </c>
      <c r="B139" s="51" t="str">
        <f>VLOOKUP(aéroports_2014[[#This Row],[Ville/Nom d''aéroport]],Ville_Pays!A:B,2,FALSE)</f>
        <v>Iran</v>
      </c>
      <c r="C139" s="52" t="s">
        <v>49</v>
      </c>
      <c r="D139" s="30" t="s">
        <v>49</v>
      </c>
      <c r="E139" s="30" t="s">
        <v>439</v>
      </c>
      <c r="F139" s="50">
        <v>2698354</v>
      </c>
      <c r="G139" s="30">
        <v>2.1</v>
      </c>
      <c r="H139" s="50">
        <v>23005</v>
      </c>
      <c r="I139" s="30">
        <v>3.4</v>
      </c>
      <c r="J139" s="50">
        <v>28958</v>
      </c>
      <c r="K139" s="53">
        <v>6.4</v>
      </c>
    </row>
    <row r="140" spans="1:11" hidden="1" x14ac:dyDescent="0.25">
      <c r="A140" s="51" t="str">
        <f>VLOOKUP(aéroports_2014[Pays],Pays_Continent!A:B,2,FALSE)</f>
        <v>Asie</v>
      </c>
      <c r="B140" s="51" t="str">
        <f>VLOOKUP(aéroports_2014[[#This Row],[Ville/Nom d''aéroport]],Ville_Pays!A:B,2,FALSE)</f>
        <v>Inde</v>
      </c>
      <c r="C140" s="52" t="s">
        <v>119</v>
      </c>
      <c r="D140" s="30" t="s">
        <v>119</v>
      </c>
      <c r="E140" s="30" t="s">
        <v>896</v>
      </c>
      <c r="F140" s="50">
        <v>10716982</v>
      </c>
      <c r="G140" s="30">
        <v>4.2</v>
      </c>
      <c r="H140" s="50">
        <v>96315</v>
      </c>
      <c r="I140" s="30">
        <v>-0.4</v>
      </c>
      <c r="J140" s="50">
        <v>136225</v>
      </c>
      <c r="K140" s="53">
        <v>5.4</v>
      </c>
    </row>
    <row r="141" spans="1:11" x14ac:dyDescent="0.25">
      <c r="A141" s="51" t="str">
        <f>VLOOKUP(aéroports_2014[Pays],Pays_Continent!A:B,2,FALSE)</f>
        <v>Asie</v>
      </c>
      <c r="B141" s="51" t="str">
        <f>VLOOKUP(aéroports_2014[[#This Row],[Ville/Nom d''aéroport]],Ville_Pays!A:B,2,FALSE)</f>
        <v>Malaisie</v>
      </c>
      <c r="C141" s="52" t="s">
        <v>76</v>
      </c>
      <c r="D141" s="30" t="s">
        <v>76</v>
      </c>
      <c r="E141" s="30" t="s">
        <v>455</v>
      </c>
      <c r="F141" s="50">
        <v>48930409</v>
      </c>
      <c r="G141" s="30">
        <v>3</v>
      </c>
      <c r="H141" s="50">
        <v>340821</v>
      </c>
      <c r="I141" s="30">
        <v>4.3</v>
      </c>
      <c r="J141" s="50">
        <v>787841</v>
      </c>
      <c r="K141" s="53">
        <v>10.5</v>
      </c>
    </row>
    <row r="142" spans="1:11" x14ac:dyDescent="0.25">
      <c r="A142" s="51" t="str">
        <f>VLOOKUP(aéroports_2014[Pays],Pays_Continent!A:B,2,FALSE)</f>
        <v>Asie</v>
      </c>
      <c r="B142" s="51" t="str">
        <f>VLOOKUP(aéroports_2014[[#This Row],[Ville/Nom d''aéroport]],Ville_Pays!A:B,2,FALSE)</f>
        <v>Chine</v>
      </c>
      <c r="C142" s="52" t="s">
        <v>82</v>
      </c>
      <c r="D142" s="30" t="s">
        <v>82</v>
      </c>
      <c r="E142" s="30" t="s">
        <v>967</v>
      </c>
      <c r="F142" s="50">
        <v>32230883</v>
      </c>
      <c r="G142" s="30">
        <v>8.6</v>
      </c>
      <c r="H142" s="50">
        <v>270529</v>
      </c>
      <c r="I142" s="30">
        <v>5.9</v>
      </c>
      <c r="J142" s="50">
        <v>316672</v>
      </c>
      <c r="K142" s="53">
        <v>7.8</v>
      </c>
    </row>
    <row r="143" spans="1:11" hidden="1" x14ac:dyDescent="0.25">
      <c r="A143" s="51" t="str">
        <f>VLOOKUP(aéroports_2014[Pays],Pays_Continent!A:B,2,FALSE)</f>
        <v>Asie</v>
      </c>
      <c r="B143" s="51" t="str">
        <f>VLOOKUP(aéroports_2014[[#This Row],[Ville/Nom d''aéroport]],Ville_Pays!A:B,2,FALSE)</f>
        <v>Indonésie</v>
      </c>
      <c r="C143" s="52" t="s">
        <v>345</v>
      </c>
      <c r="D143" s="30" t="s">
        <v>345</v>
      </c>
      <c r="E143" s="30" t="s">
        <v>1101</v>
      </c>
      <c r="F143" s="50">
        <v>1348822</v>
      </c>
      <c r="G143" s="30" t="s">
        <v>958</v>
      </c>
      <c r="H143" s="50">
        <v>20288</v>
      </c>
      <c r="I143" s="30" t="s">
        <v>958</v>
      </c>
      <c r="J143" s="50">
        <v>5968</v>
      </c>
      <c r="K143" s="53" t="s">
        <v>958</v>
      </c>
    </row>
    <row r="144" spans="1:11" hidden="1" x14ac:dyDescent="0.25">
      <c r="A144" s="51" t="str">
        <f>VLOOKUP(aéroports_2014[Pays],Pays_Continent!A:B,2,FALSE)</f>
        <v>Asie</v>
      </c>
      <c r="B144" s="51" t="str">
        <f>VLOOKUP(aéroports_2014[[#This Row],[Ville/Nom d''aéroport]],Ville_Pays!A:B,2,FALSE)</f>
        <v>Koweït</v>
      </c>
      <c r="C144" s="52" t="s">
        <v>22</v>
      </c>
      <c r="D144" s="30" t="s">
        <v>22</v>
      </c>
      <c r="E144" s="30" t="s">
        <v>417</v>
      </c>
      <c r="F144" s="50">
        <v>10375463</v>
      </c>
      <c r="G144" s="30">
        <v>10.5</v>
      </c>
      <c r="H144" s="50">
        <v>91992</v>
      </c>
      <c r="I144" s="30">
        <v>11.2</v>
      </c>
      <c r="J144" s="50">
        <v>189477</v>
      </c>
      <c r="K144" s="53">
        <v>6.6</v>
      </c>
    </row>
    <row r="145" spans="1:11" hidden="1" x14ac:dyDescent="0.25">
      <c r="A145" s="51" t="str">
        <f>VLOOKUP(aéroports_2014[Pays],Pays_Continent!A:B,2,FALSE)</f>
        <v>Afrique</v>
      </c>
      <c r="B145" s="51" t="str">
        <f>VLOOKUP(aéroports_2014[[#This Row],[Ville/Nom d''aéroport]],Ville_Pays!A:B,2,FALSE)</f>
        <v>Nigéria</v>
      </c>
      <c r="C145" s="52" t="s">
        <v>35</v>
      </c>
      <c r="D145" s="30" t="s">
        <v>35</v>
      </c>
      <c r="E145" s="30" t="s">
        <v>422</v>
      </c>
      <c r="F145" s="50">
        <v>7561369</v>
      </c>
      <c r="G145" s="30">
        <v>20.2</v>
      </c>
      <c r="H145" s="28"/>
      <c r="I145" s="30" t="s">
        <v>958</v>
      </c>
      <c r="J145" s="50">
        <v>174457</v>
      </c>
      <c r="K145" s="53">
        <v>1.1000000000000001</v>
      </c>
    </row>
    <row r="146" spans="1:11" ht="25.5" x14ac:dyDescent="0.25">
      <c r="A146" s="51" t="str">
        <f>VLOOKUP(aéroports_2014[Pays],Pays_Continent!A:B,2,FALSE)</f>
        <v>Amérique du Nord</v>
      </c>
      <c r="B146" s="51" t="str">
        <f>VLOOKUP(aéroports_2014[[#This Row],[Ville/Nom d''aéroport]],Ville_Pays!A:B,2,FALSE)</f>
        <v>États-Unis</v>
      </c>
      <c r="C146" s="52" t="s">
        <v>253</v>
      </c>
      <c r="D146" s="30" t="s">
        <v>254</v>
      </c>
      <c r="E146" s="30" t="s">
        <v>545</v>
      </c>
      <c r="F146" s="50">
        <v>42869517</v>
      </c>
      <c r="G146" s="30">
        <v>2.4</v>
      </c>
      <c r="H146" s="50">
        <v>522399</v>
      </c>
      <c r="I146" s="30">
        <v>0.3</v>
      </c>
      <c r="J146" s="50">
        <v>98658</v>
      </c>
      <c r="K146" s="53">
        <v>6.1</v>
      </c>
    </row>
    <row r="147" spans="1:11" hidden="1" x14ac:dyDescent="0.25">
      <c r="A147" s="51" t="str">
        <f>VLOOKUP(aéroports_2014[Pays],Pays_Continent!A:B,2,FALSE)</f>
        <v>Océanie</v>
      </c>
      <c r="B147" s="51" t="str">
        <f>VLOOKUP(aéroports_2014[[#This Row],[Ville/Nom d''aéroport]],Ville_Pays!A:B,2,FALSE)</f>
        <v>Australie</v>
      </c>
      <c r="C147" s="52" t="s">
        <v>346</v>
      </c>
      <c r="D147" s="30" t="s">
        <v>346</v>
      </c>
      <c r="E147" s="30" t="s">
        <v>600</v>
      </c>
      <c r="F147" s="50">
        <v>1289182</v>
      </c>
      <c r="G147" s="30">
        <v>2.5</v>
      </c>
      <c r="H147" s="50">
        <v>14642</v>
      </c>
      <c r="I147" s="30">
        <v>-1.8</v>
      </c>
      <c r="J147" s="30" t="s">
        <v>958</v>
      </c>
      <c r="K147" s="53" t="s">
        <v>958</v>
      </c>
    </row>
    <row r="148" spans="1:11" ht="25.5" x14ac:dyDescent="0.25">
      <c r="A148" s="51" t="str">
        <f>VLOOKUP(aéroports_2014[Pays],Pays_Continent!A:B,2,FALSE)</f>
        <v>Amérique du Sud</v>
      </c>
      <c r="B148" s="51" t="str">
        <f>VLOOKUP(aéroports_2014[[#This Row],[Ville/Nom d''aéroport]],Ville_Pays!A:B,2,FALSE)</f>
        <v>Pérou</v>
      </c>
      <c r="C148" s="52" t="s">
        <v>194</v>
      </c>
      <c r="D148" s="30" t="s">
        <v>194</v>
      </c>
      <c r="E148" s="30" t="s">
        <v>504</v>
      </c>
      <c r="F148" s="50">
        <v>15664993</v>
      </c>
      <c r="G148" s="30">
        <v>5.0999999999999996</v>
      </c>
      <c r="H148" s="50">
        <v>155094</v>
      </c>
      <c r="I148" s="30">
        <v>1.3</v>
      </c>
      <c r="J148" s="50">
        <v>302405</v>
      </c>
      <c r="K148" s="53">
        <v>2</v>
      </c>
    </row>
    <row r="149" spans="1:11" x14ac:dyDescent="0.25">
      <c r="A149" s="51" t="str">
        <f>VLOOKUP(aéroports_2014[Pays],Pays_Continent!A:B,2,FALSE)</f>
        <v>Europe</v>
      </c>
      <c r="B149" s="51" t="str">
        <f>VLOOKUP(aéroports_2014[[#This Row],[Ville/Nom d''aéroport]],Ville_Pays!A:B,2,FALSE)</f>
        <v>Portugal</v>
      </c>
      <c r="C149" s="52" t="s">
        <v>158</v>
      </c>
      <c r="D149" s="30" t="s">
        <v>158</v>
      </c>
      <c r="E149" s="30" t="s">
        <v>483</v>
      </c>
      <c r="F149" s="50">
        <v>18142245</v>
      </c>
      <c r="G149" s="30">
        <v>13.3</v>
      </c>
      <c r="H149" s="50">
        <v>156992</v>
      </c>
      <c r="I149" s="30">
        <v>7.3</v>
      </c>
      <c r="J149" s="50">
        <v>103143</v>
      </c>
      <c r="K149" s="53">
        <v>6.1</v>
      </c>
    </row>
    <row r="150" spans="1:11" hidden="1" x14ac:dyDescent="0.25">
      <c r="A150" s="51" t="str">
        <f>VLOOKUP(aéroports_2014[Pays],Pays_Continent!A:B,2,FALSE)</f>
        <v>Asie</v>
      </c>
      <c r="B150" s="51" t="str">
        <f>VLOOKUP(aéroports_2014[[#This Row],[Ville/Nom d''aéroport]],Ville_Pays!A:B,2,FALSE)</f>
        <v>Indonésie</v>
      </c>
      <c r="C150" s="52" t="s">
        <v>336</v>
      </c>
      <c r="D150" s="30" t="s">
        <v>336</v>
      </c>
      <c r="E150" s="30" t="s">
        <v>917</v>
      </c>
      <c r="F150" s="50">
        <v>2393010</v>
      </c>
      <c r="G150" s="30">
        <v>10.7</v>
      </c>
      <c r="H150" s="50">
        <v>25460</v>
      </c>
      <c r="I150" s="30">
        <v>-5.5</v>
      </c>
      <c r="J150" s="50">
        <v>7370</v>
      </c>
      <c r="K150" s="53">
        <v>6.7</v>
      </c>
    </row>
    <row r="151" spans="1:11" x14ac:dyDescent="0.25">
      <c r="A151" s="51" t="str">
        <f>VLOOKUP(aéroports_2014[Pays],Pays_Continent!A:B,2,FALSE)</f>
        <v>Europe</v>
      </c>
      <c r="B151" s="51" t="str">
        <f>VLOOKUP(aéroports_2014[[#This Row],[Ville/Nom d''aéroport]],Ville_Pays!A:B,2,FALSE)</f>
        <v>Royaume-Uni</v>
      </c>
      <c r="C151" s="52" t="s">
        <v>120</v>
      </c>
      <c r="D151" s="30" t="s">
        <v>133</v>
      </c>
      <c r="E151" s="30" t="s">
        <v>999</v>
      </c>
      <c r="F151" s="50">
        <v>38103667</v>
      </c>
      <c r="G151" s="30">
        <v>7.5</v>
      </c>
      <c r="H151" s="50">
        <v>259904</v>
      </c>
      <c r="I151" s="30">
        <v>3.7</v>
      </c>
      <c r="J151" s="50">
        <v>93808</v>
      </c>
      <c r="K151" s="53">
        <v>-7.4</v>
      </c>
    </row>
    <row r="152" spans="1:11" x14ac:dyDescent="0.25">
      <c r="A152" s="51" t="str">
        <f>VLOOKUP(aéroports_2014[Pays],Pays_Continent!A:B,2,FALSE)</f>
        <v>Europe</v>
      </c>
      <c r="B152" s="51" t="str">
        <f>VLOOKUP(aéroports_2014[[#This Row],[Ville/Nom d''aéroport]],Ville_Pays!A:B,2,FALSE)</f>
        <v>Royaume-Uni</v>
      </c>
      <c r="C152" s="52" t="s">
        <v>120</v>
      </c>
      <c r="D152" s="30" t="s">
        <v>121</v>
      </c>
      <c r="E152" s="30" t="s">
        <v>1000</v>
      </c>
      <c r="F152" s="50">
        <v>73405330</v>
      </c>
      <c r="G152" s="30">
        <v>1.4</v>
      </c>
      <c r="H152" s="50">
        <v>472611</v>
      </c>
      <c r="I152" s="30">
        <v>0.2</v>
      </c>
      <c r="J152" s="50">
        <v>1588476</v>
      </c>
      <c r="K152" s="53">
        <v>4.9000000000000004</v>
      </c>
    </row>
    <row r="153" spans="1:11" hidden="1" x14ac:dyDescent="0.25">
      <c r="A153" s="51" t="str">
        <f>VLOOKUP(aéroports_2014[Pays],Pays_Continent!A:B,2,FALSE)</f>
        <v>Europe</v>
      </c>
      <c r="B153" s="51" t="str">
        <f>VLOOKUP(aéroports_2014[[#This Row],[Ville/Nom d''aéroport]],Ville_Pays!A:B,2,FALSE)</f>
        <v>Royaume-Uni</v>
      </c>
      <c r="C153" s="52" t="s">
        <v>171</v>
      </c>
      <c r="D153" s="30" t="s">
        <v>171</v>
      </c>
      <c r="E153" s="27" t="s">
        <v>1086</v>
      </c>
      <c r="F153" s="50">
        <v>10484937</v>
      </c>
      <c r="G153" s="30">
        <v>8.1</v>
      </c>
      <c r="H153" s="50">
        <v>97805</v>
      </c>
      <c r="I153" s="30">
        <v>6.5</v>
      </c>
      <c r="J153" s="50">
        <v>27414</v>
      </c>
      <c r="K153" s="53">
        <v>-5.7</v>
      </c>
    </row>
    <row r="154" spans="1:11" x14ac:dyDescent="0.25">
      <c r="A154" s="51" t="str">
        <f>VLOOKUP(aéroports_2014[Pays],Pays_Continent!A:B,2,FALSE)</f>
        <v>Europe</v>
      </c>
      <c r="B154" s="51" t="str">
        <f>VLOOKUP(aéroports_2014[[#This Row],[Ville/Nom d''aéroport]],Ville_Pays!A:B,2,FALSE)</f>
        <v>Royaume-Uni</v>
      </c>
      <c r="C154" s="52" t="s">
        <v>120</v>
      </c>
      <c r="D154" s="30" t="s">
        <v>154</v>
      </c>
      <c r="E154" s="30" t="s">
        <v>1001</v>
      </c>
      <c r="F154" s="50">
        <v>19941593</v>
      </c>
      <c r="G154" s="30">
        <v>11.7</v>
      </c>
      <c r="H154" s="50">
        <v>155289</v>
      </c>
      <c r="I154" s="30">
        <v>8.6</v>
      </c>
      <c r="J154" s="50">
        <v>225646</v>
      </c>
      <c r="K154" s="53">
        <v>-4.7</v>
      </c>
    </row>
    <row r="155" spans="1:11" ht="25.5" x14ac:dyDescent="0.25">
      <c r="A155" s="51" t="str">
        <f>VLOOKUP(aéroports_2014[Pays],Pays_Continent!A:B,2,FALSE)</f>
        <v>Amérique du Nord</v>
      </c>
      <c r="B155" s="51" t="str">
        <f>VLOOKUP(aéroports_2014[[#This Row],[Ville/Nom d''aéroport]],Ville_Pays!A:B,2,FALSE)</f>
        <v>États-Unis</v>
      </c>
      <c r="C155" s="52" t="s">
        <v>245</v>
      </c>
      <c r="D155" s="30" t="s">
        <v>246</v>
      </c>
      <c r="E155" s="28" t="s">
        <v>1065</v>
      </c>
      <c r="F155" s="50">
        <v>70662212</v>
      </c>
      <c r="G155" s="30">
        <v>6</v>
      </c>
      <c r="H155" s="50">
        <v>634500</v>
      </c>
      <c r="I155" s="30">
        <v>5.5</v>
      </c>
      <c r="J155" s="50">
        <v>2001152</v>
      </c>
      <c r="K155" s="53">
        <v>14.5</v>
      </c>
    </row>
    <row r="156" spans="1:11" ht="25.5" hidden="1" x14ac:dyDescent="0.25">
      <c r="A156" s="51" t="str">
        <f>VLOOKUP(aéroports_2014[Pays],Pays_Continent!A:B,2,FALSE)</f>
        <v>Amérique du Nord</v>
      </c>
      <c r="B156" s="51" t="str">
        <f>VLOOKUP(aéroports_2014[[#This Row],[Ville/Nom d''aéroport]],Ville_Pays!A:B,2,FALSE)</f>
        <v>Mexique</v>
      </c>
      <c r="C156" s="52" t="s">
        <v>227</v>
      </c>
      <c r="D156" s="30" t="s">
        <v>227</v>
      </c>
      <c r="E156" s="30" t="s">
        <v>531</v>
      </c>
      <c r="F156" s="50">
        <v>3284871</v>
      </c>
      <c r="G156" s="30">
        <v>-3</v>
      </c>
      <c r="H156" s="50">
        <v>36315</v>
      </c>
      <c r="I156" s="30">
        <v>-5.0999999999999996</v>
      </c>
      <c r="J156" s="50">
        <v>6328</v>
      </c>
      <c r="K156" s="53" t="s">
        <v>958</v>
      </c>
    </row>
    <row r="157" spans="1:11" hidden="1" x14ac:dyDescent="0.25">
      <c r="A157" s="51" t="str">
        <f>VLOOKUP(aéroports_2014[Pays],Pays_Continent!A:B,2,FALSE)</f>
        <v>Océanie</v>
      </c>
      <c r="B157" s="51" t="str">
        <f>VLOOKUP(aéroports_2014[[#This Row],[Ville/Nom d''aéroport]],Ville_Pays!A:B,2,FALSE)</f>
        <v>Australie</v>
      </c>
      <c r="C157" s="52" t="s">
        <v>353</v>
      </c>
      <c r="D157" s="30" t="s">
        <v>353</v>
      </c>
      <c r="E157" s="30" t="s">
        <v>603</v>
      </c>
      <c r="F157" s="50">
        <v>959934</v>
      </c>
      <c r="G157" s="30">
        <v>-12.4</v>
      </c>
      <c r="H157" s="50">
        <v>29420</v>
      </c>
      <c r="I157" s="30">
        <v>-11.6</v>
      </c>
      <c r="J157" s="30">
        <v>752</v>
      </c>
      <c r="K157" s="53">
        <v>-34</v>
      </c>
    </row>
    <row r="158" spans="1:11" ht="25.5" hidden="1" x14ac:dyDescent="0.25">
      <c r="A158" s="51" t="str">
        <f>VLOOKUP(aéroports_2014[Pays],Pays_Continent!A:B,2,FALSE)</f>
        <v>Asie</v>
      </c>
      <c r="B158" s="51" t="str">
        <f>VLOOKUP(aéroports_2014[[#This Row],[Ville/Nom d''aéroport]],Ville_Pays!A:B,2,FALSE)</f>
        <v>Arabie Saoudite</v>
      </c>
      <c r="C158" s="52" t="s">
        <v>40</v>
      </c>
      <c r="D158" s="30" t="s">
        <v>40</v>
      </c>
      <c r="E158" s="30" t="s">
        <v>435</v>
      </c>
      <c r="F158" s="50">
        <v>5685812</v>
      </c>
      <c r="G158" s="30">
        <v>27.9</v>
      </c>
      <c r="H158" s="50">
        <v>48600</v>
      </c>
      <c r="I158" s="30">
        <v>25</v>
      </c>
      <c r="J158" s="50">
        <v>9391</v>
      </c>
      <c r="K158" s="53">
        <v>20.100000000000001</v>
      </c>
    </row>
    <row r="159" spans="1:11" x14ac:dyDescent="0.25">
      <c r="A159" s="51" t="str">
        <f>VLOOKUP(aéroports_2014[Pays],Pays_Continent!A:B,2,FALSE)</f>
        <v>Europe</v>
      </c>
      <c r="B159" s="51" t="str">
        <f>VLOOKUP(aéroports_2014[[#This Row],[Ville/Nom d''aéroport]],Ville_Pays!A:B,2,FALSE)</f>
        <v>Espagne</v>
      </c>
      <c r="C159" s="52" t="s">
        <v>128</v>
      </c>
      <c r="D159" s="30" t="s">
        <v>129</v>
      </c>
      <c r="E159" s="30" t="s">
        <v>471</v>
      </c>
      <c r="F159" s="50">
        <v>41810167</v>
      </c>
      <c r="G159" s="30">
        <v>5.3</v>
      </c>
      <c r="H159" s="50">
        <v>341904</v>
      </c>
      <c r="I159" s="30">
        <v>2.9</v>
      </c>
      <c r="J159" s="50">
        <v>394576</v>
      </c>
      <c r="K159" s="53">
        <v>5.6</v>
      </c>
    </row>
    <row r="160" spans="1:11" hidden="1" x14ac:dyDescent="0.25">
      <c r="A160" s="51" t="str">
        <f>VLOOKUP(aéroports_2014[Pays],Pays_Continent!A:B,2,FALSE)</f>
        <v>Asie</v>
      </c>
      <c r="B160" s="51" t="str">
        <f>VLOOKUP(aéroports_2014[[#This Row],[Ville/Nom d''aéroport]],Ville_Pays!A:B,2,FALSE)</f>
        <v>Indonésie</v>
      </c>
      <c r="C160" s="52" t="s">
        <v>317</v>
      </c>
      <c r="D160" s="30" t="s">
        <v>317</v>
      </c>
      <c r="E160" s="30" t="s">
        <v>1059</v>
      </c>
      <c r="F160" s="50">
        <v>8773830</v>
      </c>
      <c r="G160" s="30">
        <v>-7</v>
      </c>
      <c r="H160" s="50">
        <v>82450</v>
      </c>
      <c r="I160" s="30">
        <v>-12.9</v>
      </c>
      <c r="J160" s="50">
        <v>52920</v>
      </c>
      <c r="K160" s="53">
        <v>-2.2000000000000002</v>
      </c>
    </row>
    <row r="161" spans="1:11" x14ac:dyDescent="0.25">
      <c r="A161" s="51" t="str">
        <f>VLOOKUP(aéroports_2014[Pays],Pays_Continent!A:B,2,FALSE)</f>
        <v>Europe</v>
      </c>
      <c r="B161" s="51" t="str">
        <f>VLOOKUP(aéroports_2014[[#This Row],[Ville/Nom d''aéroport]],Ville_Pays!A:B,2,FALSE)</f>
        <v>Espagne</v>
      </c>
      <c r="C161" s="52" t="s">
        <v>167</v>
      </c>
      <c r="D161" s="30" t="s">
        <v>167</v>
      </c>
      <c r="E161" s="30" t="s">
        <v>487</v>
      </c>
      <c r="F161" s="50">
        <v>13727104</v>
      </c>
      <c r="G161" s="30">
        <v>6.4</v>
      </c>
      <c r="H161" s="50">
        <v>108263</v>
      </c>
      <c r="I161" s="30">
        <v>5.8</v>
      </c>
      <c r="J161" s="50">
        <v>2638</v>
      </c>
      <c r="K161" s="53">
        <v>-7.6</v>
      </c>
    </row>
    <row r="162" spans="1:11" hidden="1" x14ac:dyDescent="0.25">
      <c r="A162" s="51" t="str">
        <f>VLOOKUP(aéroports_2014[Pays],Pays_Continent!A:B,2,FALSE)</f>
        <v>Asie</v>
      </c>
      <c r="B162" s="51" t="str">
        <f>VLOOKUP(aéroports_2014[[#This Row],[Ville/Nom d''aéroport]],Ville_Pays!A:B,2,FALSE)</f>
        <v>Indonésie</v>
      </c>
      <c r="C162" s="52" t="s">
        <v>333</v>
      </c>
      <c r="D162" s="30" t="s">
        <v>333</v>
      </c>
      <c r="E162" s="30" t="s">
        <v>1102</v>
      </c>
      <c r="F162" s="50">
        <v>2886590</v>
      </c>
      <c r="G162" s="30">
        <v>19.8</v>
      </c>
      <c r="H162" s="50">
        <v>18790</v>
      </c>
      <c r="I162" s="30">
        <v>-5</v>
      </c>
      <c r="J162" s="50">
        <v>12830</v>
      </c>
      <c r="K162" s="53">
        <v>2.9</v>
      </c>
    </row>
    <row r="163" spans="1:11" ht="25.5" hidden="1" x14ac:dyDescent="0.25">
      <c r="A163" s="51" t="str">
        <f>VLOOKUP(aéroports_2014[Pays],Pays_Continent!A:B,2,FALSE)</f>
        <v>Amérique du Sud</v>
      </c>
      <c r="B163" s="51" t="str">
        <f>VLOOKUP(aéroports_2014[[#This Row],[Ville/Nom d''aéroport]],Ville_Pays!A:B,2,FALSE)</f>
        <v>Brésil</v>
      </c>
      <c r="C163" s="52" t="s">
        <v>231</v>
      </c>
      <c r="D163" s="30" t="s">
        <v>231</v>
      </c>
      <c r="E163" s="30" t="s">
        <v>526</v>
      </c>
      <c r="F163" s="50">
        <v>3358041</v>
      </c>
      <c r="G163" s="30">
        <v>3</v>
      </c>
      <c r="H163" s="50">
        <v>54864</v>
      </c>
      <c r="I163" s="30">
        <v>-0.5</v>
      </c>
      <c r="J163" s="50">
        <v>13797</v>
      </c>
      <c r="K163" s="53" t="s">
        <v>958</v>
      </c>
    </row>
    <row r="164" spans="1:11" x14ac:dyDescent="0.25">
      <c r="A164" s="51" t="str">
        <f>VLOOKUP(aéroports_2014[Pays],Pays_Continent!A:B,2,FALSE)</f>
        <v>Europe</v>
      </c>
      <c r="B164" s="51" t="str">
        <f>VLOOKUP(aéroports_2014[[#This Row],[Ville/Nom d''aéroport]],Ville_Pays!A:B,2,FALSE)</f>
        <v>Royaume-Uni</v>
      </c>
      <c r="C164" s="52" t="s">
        <v>152</v>
      </c>
      <c r="D164" s="30" t="s">
        <v>152</v>
      </c>
      <c r="E164" s="30" t="s">
        <v>480</v>
      </c>
      <c r="F164" s="50">
        <v>21989682</v>
      </c>
      <c r="G164" s="30">
        <v>6</v>
      </c>
      <c r="H164" s="50">
        <v>170378</v>
      </c>
      <c r="I164" s="30">
        <v>0.7</v>
      </c>
      <c r="J164" s="50">
        <v>93923</v>
      </c>
      <c r="K164" s="53">
        <v>-3.3</v>
      </c>
    </row>
    <row r="165" spans="1:11" x14ac:dyDescent="0.25">
      <c r="A165" s="51" t="str">
        <f>VLOOKUP(aéroports_2014[Pays],Pays_Continent!A:B,2,FALSE)</f>
        <v>Asie</v>
      </c>
      <c r="B165" s="51" t="str">
        <f>VLOOKUP(aéroports_2014[[#This Row],[Ville/Nom d''aéroport]],Ville_Pays!A:B,2,FALSE)</f>
        <v>Philippines</v>
      </c>
      <c r="C165" s="52" t="s">
        <v>84</v>
      </c>
      <c r="D165" s="30" t="s">
        <v>84</v>
      </c>
      <c r="E165" s="30" t="s">
        <v>457</v>
      </c>
      <c r="F165" s="50">
        <v>34091159</v>
      </c>
      <c r="G165" s="30">
        <v>3.7</v>
      </c>
      <c r="H165" s="50">
        <v>266260</v>
      </c>
      <c r="I165" s="30">
        <v>-1.9</v>
      </c>
      <c r="J165" s="50">
        <v>519737</v>
      </c>
      <c r="K165" s="53">
        <v>13.6</v>
      </c>
    </row>
    <row r="166" spans="1:11" hidden="1" x14ac:dyDescent="0.25">
      <c r="A166" s="51" t="str">
        <f>VLOOKUP(aéroports_2014[Pays],Pays_Continent!A:B,2,FALSE)</f>
        <v>Afrique</v>
      </c>
      <c r="B166" s="51" t="str">
        <f>VLOOKUP(aéroports_2014[[#This Row],[Ville/Nom d''aéroport]],Ville_Pays!A:B,2,FALSE)</f>
        <v>Maroc</v>
      </c>
      <c r="C166" s="52" t="s">
        <v>44</v>
      </c>
      <c r="D166" s="30" t="s">
        <v>44</v>
      </c>
      <c r="E166" s="30" t="s">
        <v>437</v>
      </c>
      <c r="F166" s="50">
        <v>4063490</v>
      </c>
      <c r="G166" s="30">
        <v>6.1</v>
      </c>
      <c r="H166" s="50">
        <v>36177</v>
      </c>
      <c r="I166" s="30">
        <v>5.0999999999999996</v>
      </c>
      <c r="J166" s="30">
        <v>646</v>
      </c>
      <c r="K166" s="53">
        <v>-30.5</v>
      </c>
    </row>
    <row r="167" spans="1:11" hidden="1" x14ac:dyDescent="0.25">
      <c r="A167" s="51" t="str">
        <f>VLOOKUP(aéroports_2014[Pays],Pays_Continent!A:B,2,FALSE)</f>
        <v>Asie</v>
      </c>
      <c r="B167" s="51" t="str">
        <f>VLOOKUP(aéroports_2014[[#This Row],[Ville/Nom d''aéroport]],Ville_Pays!A:B,2,FALSE)</f>
        <v>Iran</v>
      </c>
      <c r="C167" s="52" t="s">
        <v>28</v>
      </c>
      <c r="D167" s="30" t="s">
        <v>28</v>
      </c>
      <c r="E167" s="30" t="s">
        <v>424</v>
      </c>
      <c r="F167" s="50">
        <v>8068867</v>
      </c>
      <c r="G167" s="30">
        <v>15.5</v>
      </c>
      <c r="H167" s="50">
        <v>55678</v>
      </c>
      <c r="I167" s="30">
        <v>12.4</v>
      </c>
      <c r="J167" s="50">
        <v>78144</v>
      </c>
      <c r="K167" s="53">
        <v>26.7</v>
      </c>
    </row>
    <row r="168" spans="1:11" hidden="1" x14ac:dyDescent="0.25">
      <c r="A168" s="51" t="str">
        <f>VLOOKUP(aéroports_2014[Pays],Pays_Continent!A:B,2,FALSE)</f>
        <v>Afrique</v>
      </c>
      <c r="B168" s="51" t="str">
        <f>VLOOKUP(aéroports_2014[[#This Row],[Ville/Nom d''aéroport]],Ville_Pays!A:B,2,FALSE)</f>
        <v>Ile Maurice</v>
      </c>
      <c r="C168" s="52" t="s">
        <v>46</v>
      </c>
      <c r="D168" s="30" t="s">
        <v>46</v>
      </c>
      <c r="E168" s="30" t="s">
        <v>438</v>
      </c>
      <c r="F168" s="50">
        <v>2762935</v>
      </c>
      <c r="G168" s="30">
        <v>1.3</v>
      </c>
      <c r="H168" s="50">
        <v>17161</v>
      </c>
      <c r="I168" s="30">
        <v>-5.2</v>
      </c>
      <c r="J168" s="30" t="s">
        <v>958</v>
      </c>
      <c r="K168" s="53" t="s">
        <v>958</v>
      </c>
    </row>
    <row r="169" spans="1:11" hidden="1" x14ac:dyDescent="0.25">
      <c r="A169" s="51" t="str">
        <f>VLOOKUP(aéroports_2014[Pays],Pays_Continent!A:B,2,FALSE)</f>
        <v>Asie</v>
      </c>
      <c r="B169" s="51" t="str">
        <f>VLOOKUP(aéroports_2014[[#This Row],[Ville/Nom d''aéroport]],Ville_Pays!A:B,2,FALSE)</f>
        <v>Indonésie</v>
      </c>
      <c r="C169" s="52" t="s">
        <v>318</v>
      </c>
      <c r="D169" s="30" t="s">
        <v>318</v>
      </c>
      <c r="E169" s="30" t="s">
        <v>1103</v>
      </c>
      <c r="F169" s="50">
        <v>8017480</v>
      </c>
      <c r="G169" s="30">
        <v>-4.2</v>
      </c>
      <c r="H169" s="50">
        <v>63320</v>
      </c>
      <c r="I169" s="30">
        <v>-10.1</v>
      </c>
      <c r="J169" s="50">
        <v>42480</v>
      </c>
      <c r="K169" s="53">
        <v>-4.9000000000000004</v>
      </c>
    </row>
    <row r="170" spans="1:11" ht="25.5" hidden="1" x14ac:dyDescent="0.25">
      <c r="A170" s="51" t="str">
        <f>VLOOKUP(aéroports_2014[Pays],Pays_Continent!A:B,2,FALSE)</f>
        <v>Amérique du Sud</v>
      </c>
      <c r="B170" s="51" t="str">
        <f>VLOOKUP(aéroports_2014[[#This Row],[Ville/Nom d''aéroport]],Ville_Pays!A:B,2,FALSE)</f>
        <v>Colombie</v>
      </c>
      <c r="C170" s="52" t="s">
        <v>214</v>
      </c>
      <c r="D170" s="30" t="s">
        <v>360</v>
      </c>
      <c r="E170" s="30" t="s">
        <v>517</v>
      </c>
      <c r="F170" s="50">
        <v>6567564</v>
      </c>
      <c r="G170" s="30">
        <v>0.2</v>
      </c>
      <c r="H170" s="50">
        <v>74835</v>
      </c>
      <c r="I170" s="30">
        <v>0.7</v>
      </c>
      <c r="J170" s="50">
        <v>116693</v>
      </c>
      <c r="K170" s="53">
        <v>6.7</v>
      </c>
    </row>
    <row r="171" spans="1:11" x14ac:dyDescent="0.25">
      <c r="A171" s="51" t="str">
        <f>VLOOKUP(aéroports_2014[Pays],Pays_Continent!A:B,2,FALSE)</f>
        <v>Océanie</v>
      </c>
      <c r="B171" s="51" t="str">
        <f>VLOOKUP(aéroports_2014[[#This Row],[Ville/Nom d''aéroport]],Ville_Pays!A:B,2,FALSE)</f>
        <v>Australie</v>
      </c>
      <c r="C171" s="52" t="s">
        <v>311</v>
      </c>
      <c r="D171" s="30" t="s">
        <v>311</v>
      </c>
      <c r="E171" s="30" t="s">
        <v>580</v>
      </c>
      <c r="F171" s="50">
        <v>31386794</v>
      </c>
      <c r="G171" s="30">
        <v>3.9</v>
      </c>
      <c r="H171" s="50">
        <v>227697</v>
      </c>
      <c r="I171" s="30">
        <v>4.2</v>
      </c>
      <c r="J171" s="30" t="s">
        <v>958</v>
      </c>
      <c r="K171" s="53" t="s">
        <v>958</v>
      </c>
    </row>
    <row r="172" spans="1:11" ht="25.5" x14ac:dyDescent="0.25">
      <c r="A172" s="51" t="str">
        <f>VLOOKUP(aéroports_2014[Pays],Pays_Continent!A:B,2,FALSE)</f>
        <v>Amérique du Nord</v>
      </c>
      <c r="B172" s="51" t="str">
        <f>VLOOKUP(aéroports_2014[[#This Row],[Ville/Nom d''aéroport]],Ville_Pays!A:B,2,FALSE)</f>
        <v>Mexique</v>
      </c>
      <c r="C172" s="52" t="s">
        <v>187</v>
      </c>
      <c r="D172" s="30" t="s">
        <v>187</v>
      </c>
      <c r="E172" s="30" t="s">
        <v>498</v>
      </c>
      <c r="F172" s="50">
        <v>34252381</v>
      </c>
      <c r="G172" s="30">
        <v>8.6</v>
      </c>
      <c r="H172" s="50">
        <v>406340</v>
      </c>
      <c r="I172" s="30">
        <v>4.4000000000000004</v>
      </c>
      <c r="J172" s="50">
        <v>396732</v>
      </c>
      <c r="K172" s="53">
        <v>5.4</v>
      </c>
    </row>
    <row r="173" spans="1:11" ht="25.5" x14ac:dyDescent="0.25">
      <c r="A173" s="51" t="str">
        <f>VLOOKUP(aéroports_2014[Pays],Pays_Continent!A:B,2,FALSE)</f>
        <v>Amérique du Nord</v>
      </c>
      <c r="B173" s="51" t="str">
        <f>VLOOKUP(aéroports_2014[[#This Row],[Ville/Nom d''aéroport]],Ville_Pays!A:B,2,FALSE)</f>
        <v>États-Unis</v>
      </c>
      <c r="C173" s="52" t="s">
        <v>256</v>
      </c>
      <c r="D173" s="30" t="s">
        <v>256</v>
      </c>
      <c r="E173" s="30" t="s">
        <v>547</v>
      </c>
      <c r="F173" s="50">
        <v>40941879</v>
      </c>
      <c r="G173" s="30">
        <v>0.9</v>
      </c>
      <c r="H173" s="50">
        <v>402973</v>
      </c>
      <c r="I173" s="30">
        <v>1</v>
      </c>
      <c r="J173" s="50">
        <v>1998782</v>
      </c>
      <c r="K173" s="53">
        <v>2.8</v>
      </c>
    </row>
    <row r="174" spans="1:11" x14ac:dyDescent="0.25">
      <c r="A174" s="51" t="str">
        <f>VLOOKUP(aéroports_2014[Pays],Pays_Continent!A:B,2,FALSE)</f>
        <v>Europe</v>
      </c>
      <c r="B174" s="51" t="str">
        <f>VLOOKUP(aéroports_2014[[#This Row],[Ville/Nom d''aéroport]],Ville_Pays!A:B,2,FALSE)</f>
        <v>Italie</v>
      </c>
      <c r="C174" s="52" t="s">
        <v>159</v>
      </c>
      <c r="D174" s="30" t="s">
        <v>160</v>
      </c>
      <c r="E174" s="30" t="s">
        <v>998</v>
      </c>
      <c r="F174" s="50">
        <v>18838661</v>
      </c>
      <c r="G174" s="30">
        <v>5</v>
      </c>
      <c r="H174" s="50">
        <v>166509</v>
      </c>
      <c r="I174" s="30">
        <v>1.1000000000000001</v>
      </c>
      <c r="J174" s="50">
        <v>469657</v>
      </c>
      <c r="K174" s="53">
        <v>9.1</v>
      </c>
    </row>
    <row r="175" spans="1:11" hidden="1" x14ac:dyDescent="0.25">
      <c r="A175" s="51" t="str">
        <f>VLOOKUP(aéroports_2014[Pays],Pays_Continent!A:B,2,FALSE)</f>
        <v>Asie</v>
      </c>
      <c r="B175" s="51" t="str">
        <f>VLOOKUP(aéroports_2014[[#This Row],[Ville/Nom d''aéroport]],Ville_Pays!A:B,2,FALSE)</f>
        <v>Indonésie</v>
      </c>
      <c r="C175" s="52" t="s">
        <v>328</v>
      </c>
      <c r="D175" s="30" t="s">
        <v>328</v>
      </c>
      <c r="E175" s="30" t="s">
        <v>1057</v>
      </c>
      <c r="F175" s="50">
        <v>2602465</v>
      </c>
      <c r="G175" s="30">
        <v>-7.2</v>
      </c>
      <c r="H175" s="50">
        <v>16945</v>
      </c>
      <c r="I175" s="30">
        <v>-9.8000000000000007</v>
      </c>
      <c r="J175" s="50">
        <v>10833</v>
      </c>
      <c r="K175" s="53">
        <v>-6.5</v>
      </c>
    </row>
    <row r="176" spans="1:11" ht="25.5" x14ac:dyDescent="0.25">
      <c r="A176" s="51" t="str">
        <f>VLOOKUP(aéroports_2014[Pays],Pays_Continent!A:B,2,FALSE)</f>
        <v>Amérique du Nord</v>
      </c>
      <c r="B176" s="51" t="str">
        <f>VLOOKUP(aéroports_2014[[#This Row],[Ville/Nom d''aéroport]],Ville_Pays!A:B,2,FALSE)</f>
        <v>États-Unis</v>
      </c>
      <c r="C176" s="52" t="s">
        <v>267</v>
      </c>
      <c r="D176" s="30" t="s">
        <v>267</v>
      </c>
      <c r="E176" s="30" t="s">
        <v>550</v>
      </c>
      <c r="F176" s="50">
        <v>35147083</v>
      </c>
      <c r="G176" s="30">
        <v>3.7</v>
      </c>
      <c r="H176" s="50">
        <v>412586</v>
      </c>
      <c r="I176" s="30">
        <v>-4.3</v>
      </c>
      <c r="J176" s="50">
        <v>203129</v>
      </c>
      <c r="K176" s="53">
        <v>0.9</v>
      </c>
    </row>
    <row r="177" spans="1:11" ht="25.5" hidden="1" x14ac:dyDescent="0.25">
      <c r="A177" s="51" t="str">
        <f>VLOOKUP(aéroports_2014[Pays],Pays_Continent!A:B,2,FALSE)</f>
        <v>Amérique du Nord</v>
      </c>
      <c r="B177" s="51" t="str">
        <f>VLOOKUP(aéroports_2014[[#This Row],[Ville/Nom d''aéroport]],Ville_Pays!A:B,2,FALSE)</f>
        <v>Jamaïque</v>
      </c>
      <c r="C177" s="52" t="s">
        <v>223</v>
      </c>
      <c r="D177" s="30" t="s">
        <v>223</v>
      </c>
      <c r="E177" s="30" t="s">
        <v>525</v>
      </c>
      <c r="F177" s="50">
        <v>3619013</v>
      </c>
      <c r="G177" s="30">
        <v>4.3</v>
      </c>
      <c r="H177" s="50">
        <v>40795</v>
      </c>
      <c r="I177" s="30">
        <v>3.3</v>
      </c>
      <c r="J177" s="50">
        <v>6236</v>
      </c>
      <c r="K177" s="53">
        <v>12</v>
      </c>
    </row>
    <row r="178" spans="1:11" ht="25.5" x14ac:dyDescent="0.25">
      <c r="A178" s="51" t="str">
        <f>VLOOKUP(aéroports_2014[Pays],Pays_Continent!A:B,2,FALSE)</f>
        <v>Amérique du Nord</v>
      </c>
      <c r="B178" s="51" t="str">
        <f>VLOOKUP(aéroports_2014[[#This Row],[Ville/Nom d''aéroport]],Ville_Pays!A:B,2,FALSE)</f>
        <v>Mexique</v>
      </c>
      <c r="C178" s="52" t="s">
        <v>209</v>
      </c>
      <c r="D178" s="30" t="s">
        <v>209</v>
      </c>
      <c r="E178" s="30" t="s">
        <v>515</v>
      </c>
      <c r="F178" s="50">
        <v>7157217</v>
      </c>
      <c r="G178" s="30">
        <v>10.9</v>
      </c>
      <c r="H178" s="50">
        <v>102462</v>
      </c>
      <c r="I178" s="30">
        <v>13.6</v>
      </c>
      <c r="J178" s="50">
        <v>44817</v>
      </c>
      <c r="K178" s="53">
        <v>-2.7</v>
      </c>
    </row>
    <row r="179" spans="1:11" ht="25.5" x14ac:dyDescent="0.25">
      <c r="A179" s="51" t="str">
        <f>VLOOKUP(aéroports_2014[Pays],Pays_Continent!A:B,2,FALSE)</f>
        <v>Amérique du Nord</v>
      </c>
      <c r="B179" s="51" t="str">
        <f>VLOOKUP(aéroports_2014[[#This Row],[Ville/Nom d''aéroport]],Ville_Pays!A:B,2,FALSE)</f>
        <v>Canada</v>
      </c>
      <c r="C179" s="52" t="s">
        <v>285</v>
      </c>
      <c r="D179" s="30" t="s">
        <v>286</v>
      </c>
      <c r="E179" s="30" t="s">
        <v>563</v>
      </c>
      <c r="F179" s="50">
        <v>14725699</v>
      </c>
      <c r="G179" s="30">
        <v>4.5</v>
      </c>
      <c r="H179" s="50">
        <v>217204</v>
      </c>
      <c r="I179" s="30">
        <v>-2.2000000000000002</v>
      </c>
      <c r="J179" s="30" t="s">
        <v>958</v>
      </c>
      <c r="K179" s="53" t="s">
        <v>958</v>
      </c>
    </row>
    <row r="180" spans="1:11" x14ac:dyDescent="0.25">
      <c r="A180" s="51" t="str">
        <f>VLOOKUP(aéroports_2014[Pays],Pays_Continent!A:B,2,FALSE)</f>
        <v>Asie</v>
      </c>
      <c r="B180" s="51" t="str">
        <f>VLOOKUP(aéroports_2014[[#This Row],[Ville/Nom d''aéroport]],Ville_Pays!A:B,2,FALSE)</f>
        <v>Russie</v>
      </c>
      <c r="C180" s="52" t="s">
        <v>135</v>
      </c>
      <c r="D180" s="30" t="s">
        <v>137</v>
      </c>
      <c r="E180" s="30" t="s">
        <v>991</v>
      </c>
      <c r="F180" s="50">
        <v>33039531</v>
      </c>
      <c r="G180" s="30">
        <v>7.4</v>
      </c>
      <c r="H180" s="50">
        <v>277785</v>
      </c>
      <c r="I180" s="30">
        <v>5.4</v>
      </c>
      <c r="J180" s="50">
        <v>187093</v>
      </c>
      <c r="K180" s="53">
        <v>-6.7</v>
      </c>
    </row>
    <row r="181" spans="1:11" x14ac:dyDescent="0.25">
      <c r="A181" s="51" t="str">
        <f>VLOOKUP(aéroports_2014[Pays],Pays_Continent!A:B,2,FALSE)</f>
        <v>Asie</v>
      </c>
      <c r="B181" s="51" t="str">
        <f>VLOOKUP(aéroports_2014[[#This Row],[Ville/Nom d''aéroport]],Ville_Pays!A:B,2,FALSE)</f>
        <v>Russie</v>
      </c>
      <c r="C181" s="52" t="s">
        <v>135</v>
      </c>
      <c r="D181" s="30" t="s">
        <v>136</v>
      </c>
      <c r="E181" s="30" t="s">
        <v>992</v>
      </c>
      <c r="F181" s="50">
        <v>31567974</v>
      </c>
      <c r="G181" s="30">
        <v>7.9</v>
      </c>
      <c r="H181" s="50">
        <v>255570</v>
      </c>
      <c r="I181" s="30">
        <v>4.8</v>
      </c>
      <c r="J181" s="50">
        <v>184039</v>
      </c>
      <c r="K181" s="53">
        <v>-25.1</v>
      </c>
    </row>
    <row r="182" spans="1:11" x14ac:dyDescent="0.25">
      <c r="A182" s="51" t="str">
        <f>VLOOKUP(aéroports_2014[Pays],Pays_Continent!A:B,2,FALSE)</f>
        <v>Asie</v>
      </c>
      <c r="B182" s="51" t="str">
        <f>VLOOKUP(aéroports_2014[[#This Row],[Ville/Nom d''aéroport]],Ville_Pays!A:B,2,FALSE)</f>
        <v>Russie</v>
      </c>
      <c r="C182" s="52" t="s">
        <v>135</v>
      </c>
      <c r="D182" s="30" t="s">
        <v>165</v>
      </c>
      <c r="E182" s="30" t="s">
        <v>993</v>
      </c>
      <c r="F182" s="50">
        <v>12731813</v>
      </c>
      <c r="G182" s="30">
        <v>13.9</v>
      </c>
      <c r="H182" s="50">
        <v>165087</v>
      </c>
      <c r="I182" s="30">
        <v>1</v>
      </c>
      <c r="J182" s="50">
        <v>44036</v>
      </c>
      <c r="K182" s="53">
        <v>3.4</v>
      </c>
    </row>
    <row r="183" spans="1:11" x14ac:dyDescent="0.25">
      <c r="A183" s="51" t="str">
        <f>VLOOKUP(aéroports_2014[Pays],Pays_Continent!A:B,2,FALSE)</f>
        <v>Asie</v>
      </c>
      <c r="B183" s="51" t="str">
        <f>VLOOKUP(aéroports_2014[[#This Row],[Ville/Nom d''aéroport]],Ville_Pays!A:B,2,FALSE)</f>
        <v>Inde</v>
      </c>
      <c r="C183" s="52" t="s">
        <v>78</v>
      </c>
      <c r="D183" s="30" t="s">
        <v>78</v>
      </c>
      <c r="E183" s="30" t="s">
        <v>893</v>
      </c>
      <c r="F183" s="50">
        <v>34993738</v>
      </c>
      <c r="G183" s="30">
        <v>9.5</v>
      </c>
      <c r="H183" s="50">
        <v>266201</v>
      </c>
      <c r="I183" s="30">
        <v>-1.2</v>
      </c>
      <c r="J183" s="50">
        <v>648147</v>
      </c>
      <c r="K183" s="53">
        <v>-0.6</v>
      </c>
    </row>
    <row r="184" spans="1:11" x14ac:dyDescent="0.25">
      <c r="A184" s="51" t="str">
        <f>VLOOKUP(aéroports_2014[Pays],Pays_Continent!A:B,2,FALSE)</f>
        <v>Europe</v>
      </c>
      <c r="B184" s="51" t="str">
        <f>VLOOKUP(aéroports_2014[[#This Row],[Ville/Nom d''aéroport]],Ville_Pays!A:B,2,FALSE)</f>
        <v>Allemagne</v>
      </c>
      <c r="C184" s="52" t="s">
        <v>130</v>
      </c>
      <c r="D184" s="30" t="s">
        <v>130</v>
      </c>
      <c r="E184" s="30" t="s">
        <v>472</v>
      </c>
      <c r="F184" s="50">
        <v>39700515</v>
      </c>
      <c r="G184" s="30">
        <v>2.7</v>
      </c>
      <c r="H184" s="50">
        <v>376678</v>
      </c>
      <c r="I184" s="30">
        <v>-1.4</v>
      </c>
      <c r="J184" s="50">
        <v>309361</v>
      </c>
      <c r="K184" s="53">
        <v>7.5</v>
      </c>
    </row>
    <row r="185" spans="1:11" hidden="1" x14ac:dyDescent="0.25">
      <c r="A185" s="51" t="str">
        <f>VLOOKUP(aéroports_2014[Pays],Pays_Continent!A:B,2,FALSE)</f>
        <v>Asie</v>
      </c>
      <c r="B185" s="51" t="str">
        <f>VLOOKUP(aéroports_2014[[#This Row],[Ville/Nom d''aéroport]],Ville_Pays!A:B,2,FALSE)</f>
        <v>Oman</v>
      </c>
      <c r="C185" s="52" t="s">
        <v>23</v>
      </c>
      <c r="D185" s="30" t="s">
        <v>23</v>
      </c>
      <c r="E185" s="30" t="s">
        <v>420</v>
      </c>
      <c r="F185" s="50">
        <v>8713102</v>
      </c>
      <c r="G185" s="30">
        <v>4.8</v>
      </c>
      <c r="H185" s="50">
        <v>82405</v>
      </c>
      <c r="I185" s="30">
        <v>1.4</v>
      </c>
      <c r="J185" s="50">
        <v>122163</v>
      </c>
      <c r="K185" s="53">
        <v>1.8</v>
      </c>
    </row>
    <row r="186" spans="1:11" hidden="1" x14ac:dyDescent="0.25">
      <c r="A186" s="51" t="str">
        <f>VLOOKUP(aéroports_2014[Pays],Pays_Continent!A:B,2,FALSE)</f>
        <v>Asie</v>
      </c>
      <c r="B186" s="51" t="str">
        <f>VLOOKUP(aéroports_2014[[#This Row],[Ville/Nom d''aéroport]],Ville_Pays!A:B,2,FALSE)</f>
        <v>Indonésie</v>
      </c>
      <c r="C186" s="52" t="s">
        <v>369</v>
      </c>
      <c r="D186" s="30" t="s">
        <v>369</v>
      </c>
      <c r="E186" s="30" t="s">
        <v>1042</v>
      </c>
      <c r="F186" s="50">
        <v>1423312</v>
      </c>
      <c r="G186" s="30" t="s">
        <v>958</v>
      </c>
      <c r="H186" s="50">
        <v>22560</v>
      </c>
      <c r="I186" s="30" t="s">
        <v>958</v>
      </c>
      <c r="J186" s="50">
        <v>5690</v>
      </c>
      <c r="K186" s="53" t="s">
        <v>958</v>
      </c>
    </row>
    <row r="187" spans="1:11" hidden="1" x14ac:dyDescent="0.25">
      <c r="A187" s="51" t="str">
        <f>VLOOKUP(aéroports_2014[Pays],Pays_Continent!A:B,2,FALSE)</f>
        <v>Océanie</v>
      </c>
      <c r="B187" s="51" t="str">
        <f>VLOOKUP(aéroports_2014[[#This Row],[Ville/Nom d''aéroport]],Ville_Pays!A:B,2,FALSE)</f>
        <v>Fidji</v>
      </c>
      <c r="C187" s="52" t="s">
        <v>338</v>
      </c>
      <c r="D187" s="30" t="s">
        <v>338</v>
      </c>
      <c r="E187" s="30" t="s">
        <v>593</v>
      </c>
      <c r="F187" s="50">
        <v>2091719</v>
      </c>
      <c r="G187" s="30">
        <v>5.5</v>
      </c>
      <c r="H187" s="50">
        <v>72461</v>
      </c>
      <c r="I187" s="30">
        <v>19.5</v>
      </c>
      <c r="J187" s="30" t="s">
        <v>958</v>
      </c>
      <c r="K187" s="53" t="s">
        <v>958</v>
      </c>
    </row>
    <row r="188" spans="1:11" hidden="1" x14ac:dyDescent="0.25">
      <c r="A188" s="51" t="str">
        <f>VLOOKUP(aéroports_2014[Pays],Pays_Continent!A:B,2,FALSE)</f>
        <v>Afrique</v>
      </c>
      <c r="B188" s="51" t="str">
        <f>VLOOKUP(aéroports_2014[[#This Row],[Ville/Nom d''aéroport]],Ville_Pays!A:B,2,FALSE)</f>
        <v>Kenya</v>
      </c>
      <c r="C188" s="52" t="s">
        <v>38</v>
      </c>
      <c r="D188" s="30" t="s">
        <v>38</v>
      </c>
      <c r="E188" s="30" t="s">
        <v>426</v>
      </c>
      <c r="F188" s="50">
        <v>6386456</v>
      </c>
      <c r="G188" s="30">
        <v>7.4</v>
      </c>
      <c r="H188" s="50">
        <v>99725</v>
      </c>
      <c r="I188" s="30">
        <v>9.5</v>
      </c>
      <c r="J188" s="50">
        <v>259143</v>
      </c>
      <c r="K188" s="53">
        <v>5.7</v>
      </c>
    </row>
    <row r="189" spans="1:11" hidden="1" x14ac:dyDescent="0.25">
      <c r="A189" s="51" t="str">
        <f>VLOOKUP(aéroports_2014[Pays],Pays_Continent!A:B,2,FALSE)</f>
        <v>Asie</v>
      </c>
      <c r="B189" s="51" t="str">
        <f>VLOOKUP(aéroports_2014[[#This Row],[Ville/Nom d''aéroport]],Ville_Pays!A:B,2,FALSE)</f>
        <v>Indonésie</v>
      </c>
      <c r="C189" s="52" t="s">
        <v>365</v>
      </c>
      <c r="D189" s="30" t="s">
        <v>365</v>
      </c>
      <c r="E189" s="30" t="s">
        <v>1043</v>
      </c>
      <c r="F189" s="50">
        <v>4610026</v>
      </c>
      <c r="G189" s="30" t="s">
        <v>958</v>
      </c>
      <c r="H189" s="30">
        <v>401</v>
      </c>
      <c r="I189" s="30" t="s">
        <v>958</v>
      </c>
      <c r="J189" s="30" t="s">
        <v>958</v>
      </c>
      <c r="K189" s="53" t="s">
        <v>958</v>
      </c>
    </row>
    <row r="190" spans="1:11" x14ac:dyDescent="0.25">
      <c r="A190" s="51" t="str">
        <f>VLOOKUP(aéroports_2014[Pays],Pays_Continent!A:B,2,FALSE)</f>
        <v>Asie</v>
      </c>
      <c r="B190" s="51" t="str">
        <f>VLOOKUP(aéroports_2014[[#This Row],[Ville/Nom d''aéroport]],Ville_Pays!A:B,2,FALSE)</f>
        <v>Chine</v>
      </c>
      <c r="C190" s="52" t="s">
        <v>99</v>
      </c>
      <c r="D190" s="30" t="s">
        <v>99</v>
      </c>
      <c r="E190" s="30" t="s">
        <v>969</v>
      </c>
      <c r="F190" s="50">
        <v>16283816</v>
      </c>
      <c r="G190" s="30">
        <v>8.5</v>
      </c>
      <c r="H190" s="50">
        <v>144278</v>
      </c>
      <c r="I190" s="30">
        <v>6.9</v>
      </c>
      <c r="J190" s="50">
        <v>304325</v>
      </c>
      <c r="K190" s="53">
        <v>19</v>
      </c>
    </row>
    <row r="191" spans="1:11" ht="25.5" x14ac:dyDescent="0.25">
      <c r="A191" s="51" t="str">
        <f>VLOOKUP(aéroports_2014[Pays],Pays_Continent!A:B,2,FALSE)</f>
        <v>Amérique du Nord</v>
      </c>
      <c r="B191" s="51" t="str">
        <f>VLOOKUP(aéroports_2014[[#This Row],[Ville/Nom d''aéroport]],Ville_Pays!A:B,2,FALSE)</f>
        <v>États-Unis</v>
      </c>
      <c r="C191" s="52" t="s">
        <v>292</v>
      </c>
      <c r="D191" s="30" t="s">
        <v>292</v>
      </c>
      <c r="E191" s="30" t="s">
        <v>1051</v>
      </c>
      <c r="F191" s="50">
        <v>11041543</v>
      </c>
      <c r="G191" s="30">
        <v>6.7</v>
      </c>
      <c r="H191" s="50">
        <v>176269</v>
      </c>
      <c r="I191" s="30">
        <v>0.3</v>
      </c>
      <c r="J191" s="50">
        <v>39889</v>
      </c>
      <c r="K191" s="53">
        <v>-17.3</v>
      </c>
    </row>
    <row r="192" spans="1:11" ht="25.5" x14ac:dyDescent="0.25">
      <c r="A192" s="51" t="str">
        <f>VLOOKUP(aéroports_2014[Pays],Pays_Continent!A:B,2,FALSE)</f>
        <v>Amérique du Nord</v>
      </c>
      <c r="B192" s="51" t="str">
        <f>VLOOKUP(aéroports_2014[[#This Row],[Ville/Nom d''aéroport]],Ville_Pays!A:B,2,FALSE)</f>
        <v>Bahamas</v>
      </c>
      <c r="C192" s="52" t="s">
        <v>234</v>
      </c>
      <c r="D192" s="30" t="s">
        <v>234</v>
      </c>
      <c r="E192" s="30" t="s">
        <v>1049</v>
      </c>
      <c r="F192" s="50">
        <v>3253796</v>
      </c>
      <c r="G192" s="30">
        <v>2.2999999999999998</v>
      </c>
      <c r="H192" s="50">
        <v>136948</v>
      </c>
      <c r="I192" s="30">
        <v>3</v>
      </c>
      <c r="J192" s="30" t="s">
        <v>958</v>
      </c>
      <c r="K192" s="53" t="s">
        <v>958</v>
      </c>
    </row>
    <row r="193" spans="1:11" ht="25.5" x14ac:dyDescent="0.25">
      <c r="A193" s="51" t="str">
        <f>VLOOKUP(aéroports_2014[Pays],Pays_Continent!A:B,2,FALSE)</f>
        <v>Amérique du Nord</v>
      </c>
      <c r="B193" s="51" t="str">
        <f>VLOOKUP(aéroports_2014[[#This Row],[Ville/Nom d''aéroport]],Ville_Pays!A:B,2,FALSE)</f>
        <v>États-Unis</v>
      </c>
      <c r="C193" s="52" t="s">
        <v>294</v>
      </c>
      <c r="D193" s="30" t="s">
        <v>294</v>
      </c>
      <c r="E193" s="30" t="s">
        <v>570</v>
      </c>
      <c r="F193" s="50">
        <v>9782139</v>
      </c>
      <c r="G193" s="30">
        <v>4.7</v>
      </c>
      <c r="H193" s="50">
        <v>115812</v>
      </c>
      <c r="I193" s="30">
        <v>-13.2</v>
      </c>
      <c r="J193" s="50">
        <v>40113</v>
      </c>
      <c r="K193" s="53">
        <v>-4.7</v>
      </c>
    </row>
    <row r="194" spans="1:11" ht="30" x14ac:dyDescent="0.25">
      <c r="A194" s="51" t="str">
        <f>VLOOKUP(aéroports_2014[Pays],Pays_Continent!A:B,2,FALSE)</f>
        <v>Amérique du Nord</v>
      </c>
      <c r="B194" s="51" t="str">
        <f>VLOOKUP(aéroports_2014[[#This Row],[Ville/Nom d''aéroport]],Ville_Pays!A:B,2,FALSE)</f>
        <v>États-Unis</v>
      </c>
      <c r="C194" s="52" t="s">
        <v>249</v>
      </c>
      <c r="D194" s="30" t="s">
        <v>250</v>
      </c>
      <c r="E194" s="27" t="s">
        <v>1052</v>
      </c>
      <c r="F194" s="50">
        <v>53635346</v>
      </c>
      <c r="G194" s="30">
        <v>6.4</v>
      </c>
      <c r="H194" s="50">
        <v>422912</v>
      </c>
      <c r="I194" s="30">
        <v>4.0999999999999996</v>
      </c>
      <c r="J194" s="50">
        <v>1315590</v>
      </c>
      <c r="K194" s="53">
        <v>1.8</v>
      </c>
    </row>
    <row r="195" spans="1:11" ht="25.5" x14ac:dyDescent="0.25">
      <c r="A195" s="51" t="str">
        <f>VLOOKUP(aéroports_2014[Pays],Pays_Continent!A:B,2,FALSE)</f>
        <v>Amérique du Nord</v>
      </c>
      <c r="B195" s="51" t="str">
        <f>VLOOKUP(aéroports_2014[[#This Row],[Ville/Nom d''aéroport]],Ville_Pays!A:B,2,FALSE)</f>
        <v>États-Unis</v>
      </c>
      <c r="C195" s="52" t="s">
        <v>249</v>
      </c>
      <c r="D195" s="30" t="s">
        <v>272</v>
      </c>
      <c r="E195" s="30" t="s">
        <v>554</v>
      </c>
      <c r="F195" s="50">
        <v>27377425</v>
      </c>
      <c r="G195" s="30">
        <v>2.5</v>
      </c>
      <c r="H195" s="50">
        <v>368684</v>
      </c>
      <c r="I195" s="30">
        <v>-0.8</v>
      </c>
      <c r="J195" s="50">
        <v>7926</v>
      </c>
      <c r="K195" s="53">
        <v>3.2</v>
      </c>
    </row>
    <row r="196" spans="1:11" ht="25.5" x14ac:dyDescent="0.25">
      <c r="A196" s="51" t="str">
        <f>VLOOKUP(aéroports_2014[Pays],Pays_Continent!A:B,2,FALSE)</f>
        <v>Amérique du Nord</v>
      </c>
      <c r="B196" s="51" t="str">
        <f>VLOOKUP(aéroports_2014[[#This Row],[Ville/Nom d''aéroport]],Ville_Pays!A:B,2,FALSE)</f>
        <v>États-Unis</v>
      </c>
      <c r="C196" s="52" t="s">
        <v>249</v>
      </c>
      <c r="D196" s="30" t="s">
        <v>266</v>
      </c>
      <c r="E196" s="30" t="s">
        <v>1053</v>
      </c>
      <c r="F196" s="50">
        <v>36026864</v>
      </c>
      <c r="G196" s="30">
        <v>2.9</v>
      </c>
      <c r="H196" s="50">
        <v>398630</v>
      </c>
      <c r="I196" s="30">
        <v>-3.7</v>
      </c>
      <c r="J196" s="50">
        <v>648517</v>
      </c>
      <c r="K196" s="53">
        <v>-0.6</v>
      </c>
    </row>
    <row r="197" spans="1:11" hidden="1" x14ac:dyDescent="0.25">
      <c r="A197" s="51" t="str">
        <f>VLOOKUP(aéroports_2014[Pays],Pays_Continent!A:B,2,FALSE)</f>
        <v>Océanie</v>
      </c>
      <c r="B197" s="51" t="str">
        <f>VLOOKUP(aéroports_2014[[#This Row],[Ville/Nom d''aéroport]],Ville_Pays!A:B,2,FALSE)</f>
        <v>Australie</v>
      </c>
      <c r="C197" s="52" t="s">
        <v>349</v>
      </c>
      <c r="D197" s="30" t="s">
        <v>349</v>
      </c>
      <c r="E197" s="30" t="s">
        <v>599</v>
      </c>
      <c r="F197" s="50">
        <v>1164960</v>
      </c>
      <c r="G197" s="30">
        <v>-2.8</v>
      </c>
      <c r="H197" s="50">
        <v>15852</v>
      </c>
      <c r="I197" s="30">
        <v>-22.2</v>
      </c>
      <c r="J197" s="30">
        <v>360</v>
      </c>
      <c r="K197" s="53" t="s">
        <v>958</v>
      </c>
    </row>
    <row r="198" spans="1:11" x14ac:dyDescent="0.25">
      <c r="A198" s="51" t="str">
        <f>VLOOKUP(aéroports_2014[Pays],Pays_Continent!A:B,2,FALSE)</f>
        <v>Europe</v>
      </c>
      <c r="B198" s="51" t="str">
        <f>VLOOKUP(aéroports_2014[[#This Row],[Ville/Nom d''aéroport]],Ville_Pays!A:B,2,FALSE)</f>
        <v>France</v>
      </c>
      <c r="C198" s="52" t="s">
        <v>175</v>
      </c>
      <c r="D198" s="30" t="s">
        <v>175</v>
      </c>
      <c r="E198" s="30" t="s">
        <v>995</v>
      </c>
      <c r="F198" s="50">
        <v>11660208</v>
      </c>
      <c r="G198" s="30">
        <v>0.9</v>
      </c>
      <c r="H198" s="50">
        <v>169993</v>
      </c>
      <c r="I198" s="30">
        <v>-2.2000000000000002</v>
      </c>
      <c r="J198" s="50">
        <v>16695</v>
      </c>
      <c r="K198" s="53">
        <v>-6.2</v>
      </c>
    </row>
    <row r="199" spans="1:11" hidden="1" x14ac:dyDescent="0.25">
      <c r="A199" s="51" t="str">
        <f>VLOOKUP(aéroports_2014[Pays],Pays_Continent!A:B,2,FALSE)</f>
        <v>Asie</v>
      </c>
      <c r="B199" s="51" t="str">
        <f>VLOOKUP(aéroports_2014[[#This Row],[Ville/Nom d''aéroport]],Ville_Pays!A:B,2,FALSE)</f>
        <v>Vietnam</v>
      </c>
      <c r="C199" s="52" t="s">
        <v>107</v>
      </c>
      <c r="D199" s="30" t="s">
        <v>107</v>
      </c>
      <c r="E199" s="27" t="s">
        <v>1096</v>
      </c>
      <c r="F199" s="50">
        <v>12847056</v>
      </c>
      <c r="G199" s="30" t="s">
        <v>958</v>
      </c>
      <c r="H199" s="50">
        <v>89835</v>
      </c>
      <c r="I199" s="30" t="s">
        <v>958</v>
      </c>
      <c r="J199" s="50">
        <v>352322</v>
      </c>
      <c r="K199" s="53" t="s">
        <v>958</v>
      </c>
    </row>
    <row r="200" spans="1:11" ht="25.5" x14ac:dyDescent="0.25">
      <c r="A200" s="51" t="str">
        <f>VLOOKUP(aéroports_2014[Pays],Pays_Continent!A:B,2,FALSE)</f>
        <v>Amérique du Nord</v>
      </c>
      <c r="B200" s="51" t="str">
        <f>VLOOKUP(aéroports_2014[[#This Row],[Ville/Nom d''aéroport]],Ville_Pays!A:B,2,FALSE)</f>
        <v>États-Unis</v>
      </c>
      <c r="C200" s="52" t="s">
        <v>293</v>
      </c>
      <c r="D200" s="30" t="s">
        <v>293</v>
      </c>
      <c r="E200" s="30" t="s">
        <v>566</v>
      </c>
      <c r="F200" s="50">
        <v>10336788</v>
      </c>
      <c r="G200" s="30">
        <v>6.1</v>
      </c>
      <c r="H200" s="50">
        <v>205900</v>
      </c>
      <c r="I200" s="30">
        <v>2.2999999999999998</v>
      </c>
      <c r="J200" s="50">
        <v>535391</v>
      </c>
      <c r="K200" s="53">
        <v>10.6</v>
      </c>
    </row>
    <row r="201" spans="1:11" x14ac:dyDescent="0.25">
      <c r="A201" s="51" t="str">
        <f>VLOOKUP(aéroports_2014[Pays],Pays_Continent!A:B,2,FALSE)</f>
        <v>Asie</v>
      </c>
      <c r="B201" s="51" t="str">
        <f>VLOOKUP(aéroports_2014[[#This Row],[Ville/Nom d''aéroport]],Ville_Pays!A:B,2,FALSE)</f>
        <v>Japon</v>
      </c>
      <c r="C201" s="52" t="s">
        <v>104</v>
      </c>
      <c r="D201" s="30" t="s">
        <v>104</v>
      </c>
      <c r="E201" s="30" t="s">
        <v>623</v>
      </c>
      <c r="F201" s="50">
        <v>17278115</v>
      </c>
      <c r="G201" s="30">
        <v>7.7</v>
      </c>
      <c r="H201" s="50">
        <v>153972</v>
      </c>
      <c r="I201" s="30">
        <v>4.5</v>
      </c>
      <c r="J201" s="50">
        <v>419802</v>
      </c>
      <c r="K201" s="53">
        <v>8.1</v>
      </c>
    </row>
    <row r="202" spans="1:11" x14ac:dyDescent="0.25">
      <c r="A202" s="51" t="str">
        <f>VLOOKUP(aéroports_2014[Pays],Pays_Continent!A:B,2,FALSE)</f>
        <v>Asie</v>
      </c>
      <c r="B202" s="51" t="str">
        <f>VLOOKUP(aéroports_2014[[#This Row],[Ville/Nom d''aéroport]],Ville_Pays!A:B,2,FALSE)</f>
        <v>Indonésie</v>
      </c>
      <c r="C202" s="52" t="s">
        <v>297</v>
      </c>
      <c r="D202" s="30" t="s">
        <v>297</v>
      </c>
      <c r="E202" s="30" t="s">
        <v>569</v>
      </c>
      <c r="F202" s="50">
        <v>9386033</v>
      </c>
      <c r="G202" s="30">
        <v>1.7</v>
      </c>
      <c r="H202" s="50">
        <v>269189</v>
      </c>
      <c r="I202" s="30">
        <v>8.6999999999999993</v>
      </c>
      <c r="J202" s="50">
        <v>15493</v>
      </c>
      <c r="K202" s="53">
        <v>-13.1</v>
      </c>
    </row>
    <row r="203" spans="1:11" ht="25.5" x14ac:dyDescent="0.25">
      <c r="A203" s="51" t="str">
        <f>VLOOKUP(aéroports_2014[Pays],Pays_Continent!A:B,2,FALSE)</f>
        <v>Amérique du Nord</v>
      </c>
      <c r="B203" s="51" t="str">
        <f>VLOOKUP(aéroports_2014[[#This Row],[Ville/Nom d''aéroport]],Ville_Pays!A:B,2,FALSE)</f>
        <v>États-Unis</v>
      </c>
      <c r="C203" s="52" t="s">
        <v>264</v>
      </c>
      <c r="D203" s="30" t="s">
        <v>265</v>
      </c>
      <c r="E203" s="30" t="s">
        <v>920</v>
      </c>
      <c r="F203" s="50">
        <v>35714091</v>
      </c>
      <c r="G203" s="30">
        <v>2.7</v>
      </c>
      <c r="H203" s="50">
        <v>289979</v>
      </c>
      <c r="I203" s="30">
        <v>-0.5</v>
      </c>
      <c r="J203" s="50">
        <v>156875</v>
      </c>
      <c r="K203" s="53">
        <v>1.3</v>
      </c>
    </row>
    <row r="204" spans="1:11" x14ac:dyDescent="0.25">
      <c r="A204" s="51" t="str">
        <f>VLOOKUP(aéroports_2014[Pays],Pays_Continent!A:B,2,FALSE)</f>
        <v>Asie</v>
      </c>
      <c r="B204" s="51" t="str">
        <f>VLOOKUP(aéroports_2014[[#This Row],[Ville/Nom d''aéroport]],Ville_Pays!A:B,2,FALSE)</f>
        <v>Japon</v>
      </c>
      <c r="C204" s="52" t="s">
        <v>92</v>
      </c>
      <c r="D204" s="30" t="s">
        <v>111</v>
      </c>
      <c r="E204" s="30" t="s">
        <v>988</v>
      </c>
      <c r="F204" s="50">
        <v>14526575</v>
      </c>
      <c r="G204" s="30">
        <v>5.0999999999999996</v>
      </c>
      <c r="H204" s="50">
        <v>139084</v>
      </c>
      <c r="I204" s="30">
        <v>2.2000000000000002</v>
      </c>
      <c r="J204" s="50">
        <v>143301</v>
      </c>
      <c r="K204" s="53">
        <v>4</v>
      </c>
    </row>
    <row r="205" spans="1:11" x14ac:dyDescent="0.25">
      <c r="A205" s="51" t="str">
        <f>VLOOKUP(aéroports_2014[Pays],Pays_Continent!A:B,2,FALSE)</f>
        <v>Asie</v>
      </c>
      <c r="B205" s="51" t="str">
        <f>VLOOKUP(aéroports_2014[[#This Row],[Ville/Nom d''aéroport]],Ville_Pays!A:B,2,FALSE)</f>
        <v>Japon</v>
      </c>
      <c r="C205" s="52" t="s">
        <v>92</v>
      </c>
      <c r="D205" s="30" t="s">
        <v>93</v>
      </c>
      <c r="E205" s="30" t="s">
        <v>989</v>
      </c>
      <c r="F205" s="50">
        <v>19350593</v>
      </c>
      <c r="G205" s="30">
        <v>8.6</v>
      </c>
      <c r="H205" s="50">
        <v>141565</v>
      </c>
      <c r="I205" s="30">
        <v>7.3</v>
      </c>
      <c r="J205" s="50">
        <v>745898</v>
      </c>
      <c r="K205" s="53">
        <v>9.3000000000000007</v>
      </c>
    </row>
    <row r="206" spans="1:11" x14ac:dyDescent="0.25">
      <c r="A206" s="51" t="str">
        <f>VLOOKUP(aéroports_2014[Pays],Pays_Continent!A:B,2,FALSE)</f>
        <v>Europe</v>
      </c>
      <c r="B206" s="51" t="str">
        <f>VLOOKUP(aéroports_2014[[#This Row],[Ville/Nom d''aéroport]],Ville_Pays!A:B,2,FALSE)</f>
        <v>Norvège</v>
      </c>
      <c r="C206" s="52" t="s">
        <v>144</v>
      </c>
      <c r="D206" s="30" t="s">
        <v>145</v>
      </c>
      <c r="E206" s="30" t="s">
        <v>478</v>
      </c>
      <c r="F206" s="50">
        <v>24269233</v>
      </c>
      <c r="G206" s="30">
        <v>4.8</v>
      </c>
      <c r="H206" s="50">
        <v>245059</v>
      </c>
      <c r="I206" s="30">
        <v>2.2000000000000002</v>
      </c>
      <c r="J206" s="50">
        <v>125965</v>
      </c>
      <c r="K206" s="53">
        <v>5.0999999999999996</v>
      </c>
    </row>
    <row r="207" spans="1:11" hidden="1" x14ac:dyDescent="0.25">
      <c r="A207" s="51" t="str">
        <f>VLOOKUP(aéroports_2014[Pays],Pays_Continent!A:B,2,FALSE)</f>
        <v>Asie</v>
      </c>
      <c r="B207" s="51" t="str">
        <f>VLOOKUP(aéroports_2014[[#This Row],[Ville/Nom d''aéroport]],Ville_Pays!A:B,2,FALSE)</f>
        <v>Indonésie</v>
      </c>
      <c r="C207" s="52" t="s">
        <v>327</v>
      </c>
      <c r="D207" s="30" t="s">
        <v>327</v>
      </c>
      <c r="E207" s="30" t="s">
        <v>598</v>
      </c>
      <c r="F207" s="50">
        <v>2669840</v>
      </c>
      <c r="G207" s="30">
        <v>-7.2</v>
      </c>
      <c r="H207" s="50">
        <v>16826</v>
      </c>
      <c r="I207" s="30">
        <v>-21</v>
      </c>
      <c r="J207" s="50">
        <v>10360</v>
      </c>
      <c r="K207" s="53">
        <v>-26.5</v>
      </c>
    </row>
    <row r="208" spans="1:11" x14ac:dyDescent="0.25">
      <c r="A208" s="51" t="str">
        <f>VLOOKUP(aéroports_2014[Pays],Pays_Continent!A:B,2,FALSE)</f>
        <v>Europe</v>
      </c>
      <c r="B208" s="51" t="str">
        <f>VLOOKUP(aéroports_2014[[#This Row],[Ville/Nom d''aéroport]],Ville_Pays!A:B,2,FALSE)</f>
        <v>Espagne</v>
      </c>
      <c r="C208" s="52" t="s">
        <v>146</v>
      </c>
      <c r="D208" s="30" t="s">
        <v>147</v>
      </c>
      <c r="E208" s="30" t="s">
        <v>625</v>
      </c>
      <c r="F208" s="50">
        <v>23112700</v>
      </c>
      <c r="G208" s="30">
        <v>1.5</v>
      </c>
      <c r="H208" s="50">
        <v>172628</v>
      </c>
      <c r="I208" s="30">
        <v>1.5</v>
      </c>
      <c r="J208" s="50">
        <v>13104</v>
      </c>
      <c r="K208" s="53">
        <v>-7.9</v>
      </c>
    </row>
    <row r="209" spans="1:11" x14ac:dyDescent="0.25">
      <c r="A209" s="51" t="str">
        <f>VLOOKUP(aéroports_2014[Pays],Pays_Continent!A:B,2,FALSE)</f>
        <v>Asie</v>
      </c>
      <c r="B209" s="51" t="str">
        <f>VLOOKUP(aéroports_2014[[#This Row],[Ville/Nom d''aéroport]],Ville_Pays!A:B,2,FALSE)</f>
        <v>Indonésie</v>
      </c>
      <c r="C209" s="52" t="s">
        <v>367</v>
      </c>
      <c r="D209" s="30" t="s">
        <v>367</v>
      </c>
      <c r="E209" s="30" t="s">
        <v>1105</v>
      </c>
      <c r="F209" s="50">
        <v>1570610</v>
      </c>
      <c r="G209" s="30" t="s">
        <v>958</v>
      </c>
      <c r="H209" s="50">
        <v>103340</v>
      </c>
      <c r="I209" s="30" t="s">
        <v>958</v>
      </c>
      <c r="J209" s="50">
        <v>2040</v>
      </c>
      <c r="K209" s="53">
        <v>-52.5</v>
      </c>
    </row>
    <row r="210" spans="1:11" ht="25.5" x14ac:dyDescent="0.25">
      <c r="A210" s="51" t="str">
        <f>VLOOKUP(aéroports_2014[Pays],Pays_Continent!A:B,2,FALSE)</f>
        <v>Amérique du Nord</v>
      </c>
      <c r="B210" s="51" t="str">
        <f>VLOOKUP(aéroports_2014[[#This Row],[Ville/Nom d''aéroport]],Ville_Pays!A:B,2,FALSE)</f>
        <v>Panama</v>
      </c>
      <c r="C210" s="52" t="s">
        <v>206</v>
      </c>
      <c r="D210" s="30" t="s">
        <v>206</v>
      </c>
      <c r="E210" s="30" t="s">
        <v>512</v>
      </c>
      <c r="F210" s="50">
        <v>8537373</v>
      </c>
      <c r="G210" s="30">
        <v>9.6999999999999993</v>
      </c>
      <c r="H210" s="50">
        <v>134418</v>
      </c>
      <c r="I210" s="30">
        <v>10.8</v>
      </c>
      <c r="J210" s="50">
        <v>105793</v>
      </c>
      <c r="K210" s="53">
        <v>-4</v>
      </c>
    </row>
    <row r="211" spans="1:11" hidden="1" x14ac:dyDescent="0.25">
      <c r="A211" s="51" t="str">
        <f>VLOOKUP(aéroports_2014[Pays],Pays_Continent!A:B,2,FALSE)</f>
        <v>Asie</v>
      </c>
      <c r="B211" s="51" t="str">
        <f>VLOOKUP(aéroports_2014[[#This Row],[Ville/Nom d''aéroport]],Ville_Pays!A:B,2,FALSE)</f>
        <v>Indonésie</v>
      </c>
      <c r="C211" s="52" t="s">
        <v>342</v>
      </c>
      <c r="D211" s="30" t="s">
        <v>342</v>
      </c>
      <c r="E211" s="30" t="s">
        <v>609</v>
      </c>
      <c r="F211" s="50">
        <v>1394400</v>
      </c>
      <c r="G211" s="30">
        <v>-4.8</v>
      </c>
      <c r="H211" s="50">
        <v>10630</v>
      </c>
      <c r="I211" s="30">
        <v>-10.199999999999999</v>
      </c>
      <c r="J211" s="50">
        <v>7170</v>
      </c>
      <c r="K211" s="53">
        <v>14</v>
      </c>
    </row>
    <row r="212" spans="1:11" hidden="1" x14ac:dyDescent="0.25">
      <c r="A212" s="51" t="str">
        <f>VLOOKUP(aéroports_2014[Pays],Pays_Continent!A:B,2,FALSE)</f>
        <v>Océanie</v>
      </c>
      <c r="B212" s="51" t="str">
        <f>VLOOKUP(aéroports_2014[[#This Row],[Ville/Nom d''aéroport]],Ville_Pays!A:B,2,FALSE)</f>
        <v>Polynésie</v>
      </c>
      <c r="C212" s="52" t="s">
        <v>347</v>
      </c>
      <c r="D212" s="30" t="s">
        <v>347</v>
      </c>
      <c r="E212" s="30" t="s">
        <v>602</v>
      </c>
      <c r="F212" s="50">
        <v>1172291</v>
      </c>
      <c r="G212" s="30">
        <v>1.9</v>
      </c>
      <c r="H212" s="50">
        <v>18700</v>
      </c>
      <c r="I212" s="30">
        <v>1.2</v>
      </c>
      <c r="J212" s="50">
        <v>12503</v>
      </c>
      <c r="K212" s="53">
        <v>9.1999999999999993</v>
      </c>
    </row>
    <row r="213" spans="1:11" x14ac:dyDescent="0.25">
      <c r="A213" s="51" t="str">
        <f>VLOOKUP(aéroports_2014[Pays],Pays_Continent!A:B,2,FALSE)</f>
        <v>Europe</v>
      </c>
      <c r="B213" s="51" t="str">
        <f>VLOOKUP(aéroports_2014[[#This Row],[Ville/Nom d''aéroport]],Ville_Pays!A:B,2,FALSE)</f>
        <v>France</v>
      </c>
      <c r="C213" s="52" t="s">
        <v>122</v>
      </c>
      <c r="D213" s="30" t="s">
        <v>123</v>
      </c>
      <c r="E213" s="30" t="s">
        <v>897</v>
      </c>
      <c r="F213" s="50">
        <v>63813756</v>
      </c>
      <c r="G213" s="30">
        <v>2.8</v>
      </c>
      <c r="H213" s="50">
        <v>471382</v>
      </c>
      <c r="I213" s="30">
        <v>-1.4</v>
      </c>
      <c r="J213" s="50">
        <v>2086487</v>
      </c>
      <c r="K213" s="53">
        <v>0.8</v>
      </c>
    </row>
    <row r="214" spans="1:11" x14ac:dyDescent="0.25">
      <c r="A214" s="51" t="str">
        <f>VLOOKUP(aéroports_2014[Pays],Pays_Continent!A:B,2,FALSE)</f>
        <v>Europe</v>
      </c>
      <c r="B214" s="51" t="str">
        <f>VLOOKUP(aéroports_2014[[#This Row],[Ville/Nom d''aéroport]],Ville_Pays!A:B,2,FALSE)</f>
        <v>France</v>
      </c>
      <c r="C214" s="52" t="s">
        <v>122</v>
      </c>
      <c r="D214" s="30" t="s">
        <v>138</v>
      </c>
      <c r="E214" s="30" t="s">
        <v>996</v>
      </c>
      <c r="F214" s="50">
        <v>28862586</v>
      </c>
      <c r="G214" s="30">
        <v>2.1</v>
      </c>
      <c r="H214" s="50">
        <v>231017</v>
      </c>
      <c r="I214" s="30">
        <v>-1.1000000000000001</v>
      </c>
      <c r="J214" s="50">
        <v>115241</v>
      </c>
      <c r="K214" s="53">
        <v>9</v>
      </c>
    </row>
    <row r="215" spans="1:11" hidden="1" x14ac:dyDescent="0.25">
      <c r="A215" s="51" t="str">
        <f>VLOOKUP(aéroports_2014[Pays],Pays_Continent!A:B,2,FALSE)</f>
        <v>Asie</v>
      </c>
      <c r="B215" s="51" t="str">
        <f>VLOOKUP(aéroports_2014[[#This Row],[Ville/Nom d''aéroport]],Ville_Pays!A:B,2,FALSE)</f>
        <v>Indonésie</v>
      </c>
      <c r="C215" s="52" t="s">
        <v>334</v>
      </c>
      <c r="D215" s="30" t="s">
        <v>334</v>
      </c>
      <c r="E215" s="30" t="s">
        <v>591</v>
      </c>
      <c r="F215" s="50">
        <v>2914518</v>
      </c>
      <c r="G215" s="30">
        <v>-10.5</v>
      </c>
      <c r="H215" s="50">
        <v>23992</v>
      </c>
      <c r="I215" s="30">
        <v>-20.100000000000001</v>
      </c>
      <c r="J215" s="50">
        <v>11423</v>
      </c>
      <c r="K215" s="53">
        <v>-13.9</v>
      </c>
    </row>
    <row r="216" spans="1:11" hidden="1" x14ac:dyDescent="0.25">
      <c r="A216" s="51" t="str">
        <f>VLOOKUP(aéroports_2014[Pays],Pays_Continent!A:B,2,FALSE)</f>
        <v>Océanie</v>
      </c>
      <c r="B216" s="51" t="str">
        <f>VLOOKUP(aéroports_2014[[#This Row],[Ville/Nom d''aéroport]],Ville_Pays!A:B,2,FALSE)</f>
        <v>Australie</v>
      </c>
      <c r="C216" s="52" t="s">
        <v>316</v>
      </c>
      <c r="D216" s="30" t="s">
        <v>316</v>
      </c>
      <c r="E216" s="30" t="s">
        <v>583</v>
      </c>
      <c r="F216" s="50">
        <v>12895390</v>
      </c>
      <c r="G216" s="30">
        <v>-0.1</v>
      </c>
      <c r="H216" s="50">
        <v>98968</v>
      </c>
      <c r="I216" s="30">
        <v>-1.1000000000000001</v>
      </c>
      <c r="J216" s="30" t="s">
        <v>958</v>
      </c>
      <c r="K216" s="53" t="s">
        <v>958</v>
      </c>
    </row>
    <row r="217" spans="1:11" ht="25.5" x14ac:dyDescent="0.25">
      <c r="A217" s="51" t="str">
        <f>VLOOKUP(aéroports_2014[Pays],Pays_Continent!A:B,2,FALSE)</f>
        <v>Amérique du Nord</v>
      </c>
      <c r="B217" s="51" t="str">
        <f>VLOOKUP(aéroports_2014[[#This Row],[Ville/Nom d''aéroport]],Ville_Pays!A:B,2,FALSE)</f>
        <v>États-Unis</v>
      </c>
      <c r="C217" s="52" t="s">
        <v>271</v>
      </c>
      <c r="D217" s="30" t="s">
        <v>271</v>
      </c>
      <c r="E217" s="30" t="s">
        <v>552</v>
      </c>
      <c r="F217" s="50">
        <v>30740685</v>
      </c>
      <c r="G217" s="30">
        <v>0.8</v>
      </c>
      <c r="H217" s="50">
        <v>419253</v>
      </c>
      <c r="I217" s="30">
        <v>-3.1</v>
      </c>
      <c r="J217" s="50">
        <v>395276</v>
      </c>
      <c r="K217" s="53">
        <v>4</v>
      </c>
    </row>
    <row r="218" spans="1:11" ht="25.5" x14ac:dyDescent="0.25">
      <c r="A218" s="51" t="str">
        <f>VLOOKUP(aéroports_2014[Pays],Pays_Continent!A:B,2,FALSE)</f>
        <v>Amérique du Nord</v>
      </c>
      <c r="B218" s="51" t="str">
        <f>VLOOKUP(aéroports_2014[[#This Row],[Ville/Nom d''aéroport]],Ville_Pays!A:B,2,FALSE)</f>
        <v>États-Unis</v>
      </c>
      <c r="C218" s="52" t="s">
        <v>257</v>
      </c>
      <c r="D218" s="30" t="s">
        <v>258</v>
      </c>
      <c r="E218" s="30" t="s">
        <v>915</v>
      </c>
      <c r="F218" s="50">
        <v>42125212</v>
      </c>
      <c r="G218" s="30">
        <v>4.4000000000000004</v>
      </c>
      <c r="H218" s="50">
        <v>430461</v>
      </c>
      <c r="I218" s="30">
        <v>-0.8</v>
      </c>
      <c r="J218" s="50">
        <v>283432</v>
      </c>
      <c r="K218" s="53">
        <v>-6.9</v>
      </c>
    </row>
    <row r="219" spans="1:11" hidden="1" x14ac:dyDescent="0.25">
      <c r="A219" s="51" t="str">
        <f>VLOOKUP(aéroports_2014[Pays],Pays_Continent!A:B,2,FALSE)</f>
        <v>Asie</v>
      </c>
      <c r="B219" s="51" t="str">
        <f>VLOOKUP(aéroports_2014[[#This Row],[Ville/Nom d''aéroport]],Ville_Pays!A:B,2,FALSE)</f>
        <v>Thaïlande</v>
      </c>
      <c r="C219" s="52" t="s">
        <v>116</v>
      </c>
      <c r="D219" s="30" t="s">
        <v>116</v>
      </c>
      <c r="E219" s="30" t="s">
        <v>465</v>
      </c>
      <c r="F219" s="50">
        <v>11401498</v>
      </c>
      <c r="G219" s="30">
        <v>0.5</v>
      </c>
      <c r="H219" s="50">
        <v>77250</v>
      </c>
      <c r="I219" s="30">
        <v>6.4</v>
      </c>
      <c r="J219" s="50">
        <v>40318</v>
      </c>
      <c r="K219" s="53">
        <v>16.5</v>
      </c>
    </row>
    <row r="220" spans="1:11" ht="25.5" x14ac:dyDescent="0.25">
      <c r="A220" s="51" t="str">
        <f>VLOOKUP(aéroports_2014[Pays],Pays_Continent!A:B,2,FALSE)</f>
        <v>Amérique du Nord</v>
      </c>
      <c r="B220" s="51" t="str">
        <f>VLOOKUP(aéroports_2014[[#This Row],[Ville/Nom d''aéroport]],Ville_Pays!A:B,2,FALSE)</f>
        <v>États-Unis</v>
      </c>
      <c r="C220" s="52" t="s">
        <v>305</v>
      </c>
      <c r="D220" s="30" t="s">
        <v>305</v>
      </c>
      <c r="E220" s="30" t="s">
        <v>572</v>
      </c>
      <c r="F220" s="50">
        <v>7998970</v>
      </c>
      <c r="G220" s="30">
        <v>1.5</v>
      </c>
      <c r="H220" s="50">
        <v>135293</v>
      </c>
      <c r="I220" s="30">
        <v>-2.9</v>
      </c>
      <c r="J220" s="50">
        <v>75657</v>
      </c>
      <c r="K220" s="53">
        <v>-3.2</v>
      </c>
    </row>
    <row r="221" spans="1:11" hidden="1" x14ac:dyDescent="0.25">
      <c r="A221" s="51" t="str">
        <f>VLOOKUP(aéroports_2014[Pays],Pays_Continent!A:B,2,FALSE)</f>
        <v>Asie</v>
      </c>
      <c r="B221" s="51" t="str">
        <f>VLOOKUP(aéroports_2014[[#This Row],[Ville/Nom d''aéroport]],Ville_Pays!A:B,2,FALSE)</f>
        <v>Indonésie</v>
      </c>
      <c r="C221" s="52" t="s">
        <v>335</v>
      </c>
      <c r="D221" s="30" t="s">
        <v>335</v>
      </c>
      <c r="E221" s="30" t="s">
        <v>592</v>
      </c>
      <c r="F221" s="50">
        <v>2262990</v>
      </c>
      <c r="G221" s="30">
        <v>-1.8</v>
      </c>
      <c r="H221" s="50">
        <v>23674</v>
      </c>
      <c r="I221" s="30">
        <v>3.9</v>
      </c>
      <c r="J221" s="50">
        <v>5894</v>
      </c>
      <c r="K221" s="53">
        <v>-23.8</v>
      </c>
    </row>
    <row r="222" spans="1:11" ht="38.25" hidden="1" x14ac:dyDescent="0.25">
      <c r="A222" s="51" t="str">
        <f>VLOOKUP(aéroports_2014[Pays],Pays_Continent!A:B,2,FALSE)</f>
        <v>Asie</v>
      </c>
      <c r="B222" s="51" t="str">
        <f>VLOOKUP(aéroports_2014[[#This Row],[Ville/Nom d''aéroport]],Ville_Pays!A:B,2,FALSE)</f>
        <v>Papouasie-Nouvelle-Guinée</v>
      </c>
      <c r="C222" s="52" t="s">
        <v>341</v>
      </c>
      <c r="D222" s="30" t="s">
        <v>341</v>
      </c>
      <c r="E222" s="30" t="s">
        <v>929</v>
      </c>
      <c r="F222" s="50">
        <v>1606168</v>
      </c>
      <c r="G222" s="30" t="s">
        <v>958</v>
      </c>
      <c r="H222" s="50">
        <v>53154</v>
      </c>
      <c r="I222" s="30" t="s">
        <v>958</v>
      </c>
      <c r="J222" s="28"/>
      <c r="K222" s="53" t="s">
        <v>958</v>
      </c>
    </row>
    <row r="223" spans="1:11" ht="25.5" hidden="1" x14ac:dyDescent="0.25">
      <c r="A223" s="51" t="str">
        <f>VLOOKUP(aéroports_2014[Pays],Pays_Continent!A:B,2,FALSE)</f>
        <v>Amérique du Nord</v>
      </c>
      <c r="B223" s="51" t="str">
        <f>VLOOKUP(aéroports_2014[[#This Row],[Ville/Nom d''aéroport]],Ville_Pays!A:B,2,FALSE)</f>
        <v>Trinidad et Tobago</v>
      </c>
      <c r="C223" s="52" t="s">
        <v>235</v>
      </c>
      <c r="D223" s="30" t="s">
        <v>235</v>
      </c>
      <c r="E223" s="30" t="s">
        <v>535</v>
      </c>
      <c r="F223" s="50">
        <v>2964298</v>
      </c>
      <c r="G223" s="30">
        <v>5.3</v>
      </c>
      <c r="H223" s="50">
        <v>65964</v>
      </c>
      <c r="I223" s="30">
        <v>0</v>
      </c>
      <c r="J223" s="50">
        <v>44810</v>
      </c>
      <c r="K223" s="53">
        <v>-4.5999999999999996</v>
      </c>
    </row>
    <row r="224" spans="1:11" ht="25.5" x14ac:dyDescent="0.25">
      <c r="A224" s="51" t="str">
        <f>VLOOKUP(aéroports_2014[Pays],Pays_Continent!A:B,2,FALSE)</f>
        <v>Amérique du Nord</v>
      </c>
      <c r="B224" s="51" t="str">
        <f>VLOOKUP(aéroports_2014[[#This Row],[Ville/Nom d''aéroport]],Ville_Pays!A:B,2,FALSE)</f>
        <v>États-Unis</v>
      </c>
      <c r="C224" s="52" t="s">
        <v>284</v>
      </c>
      <c r="D224" s="30" t="s">
        <v>284</v>
      </c>
      <c r="E224" s="30" t="s">
        <v>562</v>
      </c>
      <c r="F224" s="50">
        <v>15916512</v>
      </c>
      <c r="G224" s="30">
        <v>5.9</v>
      </c>
      <c r="H224" s="50">
        <v>216253</v>
      </c>
      <c r="I224" s="30">
        <v>3</v>
      </c>
      <c r="J224" s="50">
        <v>207786</v>
      </c>
      <c r="K224" s="53">
        <v>4.2</v>
      </c>
    </row>
    <row r="225" spans="1:11" ht="25.5" hidden="1" x14ac:dyDescent="0.25">
      <c r="A225" s="51" t="str">
        <f>VLOOKUP(aéroports_2014[Pays],Pays_Continent!A:B,2,FALSE)</f>
        <v>Amérique du Sud</v>
      </c>
      <c r="B225" s="51" t="str">
        <f>VLOOKUP(aéroports_2014[[#This Row],[Ville/Nom d''aéroport]],Ville_Pays!A:B,2,FALSE)</f>
        <v>Brésil</v>
      </c>
      <c r="C225" s="52" t="s">
        <v>210</v>
      </c>
      <c r="D225" s="30" t="s">
        <v>210</v>
      </c>
      <c r="E225" s="30" t="s">
        <v>509</v>
      </c>
      <c r="F225" s="50">
        <v>8447307</v>
      </c>
      <c r="G225" s="30">
        <v>5.7</v>
      </c>
      <c r="H225" s="50">
        <v>92960</v>
      </c>
      <c r="I225" s="30">
        <v>-1.5</v>
      </c>
      <c r="J225" s="50">
        <v>4154</v>
      </c>
      <c r="K225" s="53" t="s">
        <v>958</v>
      </c>
    </row>
    <row r="226" spans="1:11" ht="25.5" x14ac:dyDescent="0.25">
      <c r="A226" s="51" t="str">
        <f>VLOOKUP(aéroports_2014[Pays],Pays_Continent!A:B,2,FALSE)</f>
        <v>Europe</v>
      </c>
      <c r="B226" s="51" t="str">
        <f>VLOOKUP(aéroports_2014[[#This Row],[Ville/Nom d''aéroport]],Ville_Pays!A:B,2,FALSE)</f>
        <v>République tchèque</v>
      </c>
      <c r="C226" s="52" t="s">
        <v>174</v>
      </c>
      <c r="D226" s="30" t="s">
        <v>174</v>
      </c>
      <c r="E226" s="30" t="s">
        <v>489</v>
      </c>
      <c r="F226" s="50">
        <v>11149926</v>
      </c>
      <c r="G226" s="30">
        <v>1.6</v>
      </c>
      <c r="H226" s="50">
        <v>125437</v>
      </c>
      <c r="I226" s="30">
        <v>-2.5</v>
      </c>
      <c r="J226" s="50">
        <v>51466</v>
      </c>
      <c r="K226" s="53">
        <v>-0.8</v>
      </c>
    </row>
    <row r="227" spans="1:11" ht="25.5" hidden="1" x14ac:dyDescent="0.25">
      <c r="A227" s="51" t="str">
        <f>VLOOKUP(aéroports_2014[Pays],Pays_Continent!A:B,2,FALSE)</f>
        <v>Amérique du Nord</v>
      </c>
      <c r="B227" s="51" t="str">
        <f>VLOOKUP(aéroports_2014[[#This Row],[Ville/Nom d''aéroport]],Ville_Pays!A:B,2,FALSE)</f>
        <v>Mexique</v>
      </c>
      <c r="C227" s="52" t="s">
        <v>229</v>
      </c>
      <c r="D227" s="30" t="s">
        <v>229</v>
      </c>
      <c r="E227" s="30" t="s">
        <v>536</v>
      </c>
      <c r="F227" s="50">
        <v>3114150</v>
      </c>
      <c r="G227" s="30">
        <v>17.2</v>
      </c>
      <c r="H227" s="50">
        <v>44412</v>
      </c>
      <c r="I227" s="30">
        <v>11.6</v>
      </c>
      <c r="J227" s="50">
        <v>1750</v>
      </c>
      <c r="K227" s="53">
        <v>4.2</v>
      </c>
    </row>
    <row r="228" spans="1:11" ht="25.5" hidden="1" x14ac:dyDescent="0.25">
      <c r="A228" s="51" t="str">
        <f>VLOOKUP(aéroports_2014[Pays],Pays_Continent!A:B,2,FALSE)</f>
        <v>Amérique du Nord</v>
      </c>
      <c r="B228" s="51" t="str">
        <f>VLOOKUP(aéroports_2014[[#This Row],[Ville/Nom d''aéroport]],Ville_Pays!A:B,2,FALSE)</f>
        <v>République dominicaine</v>
      </c>
      <c r="C228" s="52" t="s">
        <v>216</v>
      </c>
      <c r="D228" s="30" t="s">
        <v>216</v>
      </c>
      <c r="E228" s="30" t="s">
        <v>518</v>
      </c>
      <c r="F228" s="50">
        <v>5826081</v>
      </c>
      <c r="G228" s="30">
        <v>8.6999999999999993</v>
      </c>
      <c r="H228" s="50">
        <v>58000</v>
      </c>
      <c r="I228" s="30">
        <v>11.7</v>
      </c>
      <c r="J228" s="50">
        <v>22525</v>
      </c>
      <c r="K228" s="53">
        <v>12.5</v>
      </c>
    </row>
    <row r="229" spans="1:11" hidden="1" x14ac:dyDescent="0.25">
      <c r="A229" s="51" t="str">
        <f>VLOOKUP(aéroports_2014[Pays],Pays_Continent!A:B,2,FALSE)</f>
        <v>Asie</v>
      </c>
      <c r="B229" s="51" t="str">
        <f>VLOOKUP(aéroports_2014[[#This Row],[Ville/Nom d''aéroport]],Ville_Pays!A:B,2,FALSE)</f>
        <v>Corée du Sud</v>
      </c>
      <c r="C229" s="52" t="s">
        <v>118</v>
      </c>
      <c r="D229" s="30" t="s">
        <v>118</v>
      </c>
      <c r="E229" s="30" t="s">
        <v>1040</v>
      </c>
      <c r="F229" s="50">
        <v>10378866</v>
      </c>
      <c r="G229" s="30">
        <v>7.3</v>
      </c>
      <c r="H229" s="50">
        <v>78646</v>
      </c>
      <c r="I229" s="30">
        <v>1.3</v>
      </c>
      <c r="J229" s="50">
        <v>123253</v>
      </c>
      <c r="K229" s="53">
        <v>6.1</v>
      </c>
    </row>
    <row r="230" spans="1:11" x14ac:dyDescent="0.25">
      <c r="A230" s="51" t="str">
        <f>VLOOKUP(aéroports_2014[Pays],Pays_Continent!A:B,2,FALSE)</f>
        <v>Asie</v>
      </c>
      <c r="B230" s="51" t="str">
        <f>VLOOKUP(aéroports_2014[[#This Row],[Ville/Nom d''aéroport]],Ville_Pays!A:B,2,FALSE)</f>
        <v>Chine</v>
      </c>
      <c r="C230" s="52" t="s">
        <v>103</v>
      </c>
      <c r="D230" s="30" t="s">
        <v>103</v>
      </c>
      <c r="E230" s="30" t="s">
        <v>975</v>
      </c>
      <c r="F230" s="50">
        <v>16411789</v>
      </c>
      <c r="G230" s="30">
        <v>13.1</v>
      </c>
      <c r="H230" s="50">
        <v>142452</v>
      </c>
      <c r="I230" s="30">
        <v>9.8000000000000007</v>
      </c>
      <c r="J230" s="50">
        <v>204419</v>
      </c>
      <c r="K230" s="53">
        <v>9.8000000000000007</v>
      </c>
    </row>
    <row r="231" spans="1:11" ht="25.5" hidden="1" x14ac:dyDescent="0.25">
      <c r="A231" s="51" t="str">
        <f>VLOOKUP(aéroports_2014[Pays],Pays_Continent!A:B,2,FALSE)</f>
        <v>Océanie</v>
      </c>
      <c r="B231" s="51" t="str">
        <f>VLOOKUP(aéroports_2014[[#This Row],[Ville/Nom d''aéroport]],Ville_Pays!A:B,2,FALSE)</f>
        <v>Nouvelle-Zélande</v>
      </c>
      <c r="C231" s="52" t="s">
        <v>344</v>
      </c>
      <c r="D231" s="30" t="s">
        <v>344</v>
      </c>
      <c r="E231" s="30" t="s">
        <v>601</v>
      </c>
      <c r="F231" s="50">
        <v>1320731</v>
      </c>
      <c r="G231" s="30">
        <v>8.6999999999999993</v>
      </c>
      <c r="H231" s="50">
        <v>11728</v>
      </c>
      <c r="I231" s="30">
        <v>5</v>
      </c>
      <c r="J231" s="30" t="s">
        <v>958</v>
      </c>
      <c r="K231" s="53" t="s">
        <v>958</v>
      </c>
    </row>
    <row r="232" spans="1:11" ht="25.5" hidden="1" x14ac:dyDescent="0.25">
      <c r="A232" s="51" t="str">
        <f>VLOOKUP(aéroports_2014[Pays],Pays_Continent!A:B,2,FALSE)</f>
        <v>Amérique du Sud</v>
      </c>
      <c r="B232" s="51" t="str">
        <f>VLOOKUP(aéroports_2014[[#This Row],[Ville/Nom d''aéroport]],Ville_Pays!A:B,2,FALSE)</f>
        <v>Equateur</v>
      </c>
      <c r="C232" s="52" t="s">
        <v>217</v>
      </c>
      <c r="D232" s="30" t="s">
        <v>217</v>
      </c>
      <c r="E232" s="30" t="s">
        <v>516</v>
      </c>
      <c r="F232" s="50">
        <v>5700000</v>
      </c>
      <c r="G232" s="30">
        <v>1.7</v>
      </c>
      <c r="H232" s="50">
        <v>64000</v>
      </c>
      <c r="I232" s="30">
        <v>-6.6</v>
      </c>
      <c r="J232" s="50">
        <v>202000</v>
      </c>
      <c r="K232" s="53">
        <v>11.2</v>
      </c>
    </row>
    <row r="233" spans="1:11" ht="25.5" x14ac:dyDescent="0.25">
      <c r="A233" s="51" t="str">
        <f>VLOOKUP(aéroports_2014[Pays],Pays_Continent!A:B,2,FALSE)</f>
        <v>Amérique du Nord</v>
      </c>
      <c r="B233" s="51" t="str">
        <f>VLOOKUP(aéroports_2014[[#This Row],[Ville/Nom d''aéroport]],Ville_Pays!A:B,2,FALSE)</f>
        <v>États-Unis</v>
      </c>
      <c r="C233" s="52" t="s">
        <v>298</v>
      </c>
      <c r="D233" s="30" t="s">
        <v>298</v>
      </c>
      <c r="E233" s="30" t="s">
        <v>568</v>
      </c>
      <c r="F233" s="50">
        <v>9545360</v>
      </c>
      <c r="G233" s="30">
        <v>3.8</v>
      </c>
      <c r="H233" s="50">
        <v>183557</v>
      </c>
      <c r="I233" s="30">
        <v>-1.1000000000000001</v>
      </c>
      <c r="J233" s="50">
        <v>76198</v>
      </c>
      <c r="K233" s="53">
        <v>-0.7</v>
      </c>
    </row>
    <row r="234" spans="1:11" ht="25.5" hidden="1" x14ac:dyDescent="0.25">
      <c r="A234" s="51" t="str">
        <f>VLOOKUP(aéroports_2014[Pays],Pays_Continent!A:B,2,FALSE)</f>
        <v>Amérique du Sud</v>
      </c>
      <c r="B234" s="51" t="str">
        <f>VLOOKUP(aéroports_2014[[#This Row],[Ville/Nom d''aéroport]],Ville_Pays!A:B,2,FALSE)</f>
        <v>Brésil</v>
      </c>
      <c r="C234" s="52" t="s">
        <v>213</v>
      </c>
      <c r="D234" s="30" t="s">
        <v>213</v>
      </c>
      <c r="E234" s="30" t="s">
        <v>513</v>
      </c>
      <c r="F234" s="50">
        <v>7157805</v>
      </c>
      <c r="G234" s="30">
        <v>0.7</v>
      </c>
      <c r="H234" s="50">
        <v>75419</v>
      </c>
      <c r="I234" s="30">
        <v>-7.8</v>
      </c>
      <c r="J234" s="50">
        <v>8077</v>
      </c>
      <c r="K234" s="53" t="s">
        <v>958</v>
      </c>
    </row>
    <row r="235" spans="1:11" ht="25.5" x14ac:dyDescent="0.25">
      <c r="A235" s="51" t="str">
        <f>VLOOKUP(aéroports_2014[Pays],Pays_Continent!A:B,2,FALSE)</f>
        <v>Amérique du Sud</v>
      </c>
      <c r="B235" s="51" t="str">
        <f>VLOOKUP(aéroports_2014[[#This Row],[Ville/Nom d''aéroport]],Ville_Pays!A:B,2,FALSE)</f>
        <v>Brésil</v>
      </c>
      <c r="C235" s="52" t="s">
        <v>195</v>
      </c>
      <c r="D235" s="30" t="s">
        <v>196</v>
      </c>
      <c r="E235" s="27" t="s">
        <v>1075</v>
      </c>
      <c r="F235" s="50">
        <v>17358610</v>
      </c>
      <c r="G235" s="30">
        <v>1</v>
      </c>
      <c r="H235" s="50">
        <v>140735</v>
      </c>
      <c r="I235" s="30">
        <v>-1.8</v>
      </c>
      <c r="J235" s="50">
        <v>118102</v>
      </c>
      <c r="K235" s="53">
        <v>2.8</v>
      </c>
    </row>
    <row r="236" spans="1:11" ht="25.5" x14ac:dyDescent="0.25">
      <c r="A236" s="51" t="str">
        <f>VLOOKUP(aéroports_2014[Pays],Pays_Continent!A:B,2,FALSE)</f>
        <v>Amérique du Sud</v>
      </c>
      <c r="B236" s="51" t="str">
        <f>VLOOKUP(aéroports_2014[[#This Row],[Ville/Nom d''aéroport]],Ville_Pays!A:B,2,FALSE)</f>
        <v>Brésil</v>
      </c>
      <c r="C236" s="52" t="s">
        <v>195</v>
      </c>
      <c r="D236" s="30" t="s">
        <v>203</v>
      </c>
      <c r="E236" s="27" t="s">
        <v>1076</v>
      </c>
      <c r="F236" s="50">
        <v>9741219</v>
      </c>
      <c r="G236" s="30">
        <v>5.8</v>
      </c>
      <c r="H236" s="50">
        <v>125798</v>
      </c>
      <c r="I236" s="30">
        <v>-1.2</v>
      </c>
      <c r="J236" s="30">
        <v>997</v>
      </c>
      <c r="K236" s="53" t="s">
        <v>958</v>
      </c>
    </row>
    <row r="237" spans="1:11" ht="25.5" x14ac:dyDescent="0.25">
      <c r="A237" s="51" t="str">
        <f>VLOOKUP(aéroports_2014[Pays],Pays_Continent!A:B,2,FALSE)</f>
        <v>Asie</v>
      </c>
      <c r="B237" s="51" t="str">
        <f>VLOOKUP(aéroports_2014[[#This Row],[Ville/Nom d''aéroport]],Ville_Pays!A:B,2,FALSE)</f>
        <v>Arabie Saoudite</v>
      </c>
      <c r="C237" s="52" t="s">
        <v>18</v>
      </c>
      <c r="D237" s="30" t="s">
        <v>18</v>
      </c>
      <c r="E237" s="30" t="s">
        <v>413</v>
      </c>
      <c r="F237" s="50">
        <v>20522773</v>
      </c>
      <c r="G237" s="30">
        <v>7.4</v>
      </c>
      <c r="H237" s="50">
        <v>163383</v>
      </c>
      <c r="I237" s="30">
        <v>1.3</v>
      </c>
      <c r="J237" s="50">
        <v>370776</v>
      </c>
      <c r="K237" s="53">
        <v>-15.6</v>
      </c>
    </row>
    <row r="238" spans="1:11" x14ac:dyDescent="0.25">
      <c r="A238" s="51" t="str">
        <f>VLOOKUP(aéroports_2014[Pays],Pays_Continent!A:B,2,FALSE)</f>
        <v>Europe</v>
      </c>
      <c r="B238" s="51" t="str">
        <f>VLOOKUP(aéroports_2014[[#This Row],[Ville/Nom d''aéroport]],Ville_Pays!A:B,2,FALSE)</f>
        <v>Italie</v>
      </c>
      <c r="C238" s="52" t="s">
        <v>131</v>
      </c>
      <c r="D238" s="30" t="s">
        <v>132</v>
      </c>
      <c r="E238" s="30" t="s">
        <v>997</v>
      </c>
      <c r="F238" s="50">
        <v>38506467</v>
      </c>
      <c r="G238" s="30">
        <v>6.5</v>
      </c>
      <c r="H238" s="50">
        <v>308144</v>
      </c>
      <c r="I238" s="30">
        <v>3.3</v>
      </c>
      <c r="J238" s="50">
        <v>143088</v>
      </c>
      <c r="K238" s="53">
        <v>0.8</v>
      </c>
    </row>
    <row r="239" spans="1:11" ht="25.5" x14ac:dyDescent="0.25">
      <c r="A239" s="51" t="str">
        <f>VLOOKUP(aéroports_2014[Pays],Pays_Continent!A:B,2,FALSE)</f>
        <v>Amérique du Nord</v>
      </c>
      <c r="B239" s="51" t="str">
        <f>VLOOKUP(aéroports_2014[[#This Row],[Ville/Nom d''aéroport]],Ville_Pays!A:B,2,FALSE)</f>
        <v>États-Unis</v>
      </c>
      <c r="C239" s="52" t="s">
        <v>300</v>
      </c>
      <c r="D239" s="30" t="s">
        <v>301</v>
      </c>
      <c r="E239" s="30" t="s">
        <v>933</v>
      </c>
      <c r="F239" s="50">
        <v>8972756</v>
      </c>
      <c r="G239" s="30">
        <v>3.3</v>
      </c>
      <c r="H239" s="50">
        <v>294438</v>
      </c>
      <c r="I239" s="30">
        <v>-0.8</v>
      </c>
      <c r="J239" s="50">
        <v>63577</v>
      </c>
      <c r="K239" s="53">
        <v>-6.4</v>
      </c>
    </row>
    <row r="240" spans="1:11" ht="25.5" hidden="1" x14ac:dyDescent="0.25">
      <c r="A240" s="51" t="str">
        <f>VLOOKUP(aéroports_2014[Pays],Pays_Continent!A:B,2,FALSE)</f>
        <v>Amérique du Nord</v>
      </c>
      <c r="B240" s="51" t="str">
        <f>VLOOKUP(aéroports_2014[[#This Row],[Ville/Nom d''aéroport]],Ville_Pays!A:B,2,FALSE)</f>
        <v>États-Unis</v>
      </c>
      <c r="C240" s="52" t="s">
        <v>370</v>
      </c>
      <c r="D240" s="30" t="s">
        <v>370</v>
      </c>
      <c r="E240" s="30" t="s">
        <v>1045</v>
      </c>
      <c r="F240" s="50">
        <v>1133143</v>
      </c>
      <c r="G240" s="30" t="s">
        <v>958</v>
      </c>
      <c r="H240" s="50">
        <v>35244</v>
      </c>
      <c r="I240" s="30" t="s">
        <v>958</v>
      </c>
      <c r="J240" s="50">
        <v>1474</v>
      </c>
      <c r="K240" s="53" t="s">
        <v>958</v>
      </c>
    </row>
    <row r="241" spans="1:11" ht="25.5" x14ac:dyDescent="0.25">
      <c r="A241" s="51" t="str">
        <f>VLOOKUP(aéroports_2014[Pays],Pays_Continent!A:B,2,FALSE)</f>
        <v>Amérique du Nord</v>
      </c>
      <c r="B241" s="51" t="str">
        <f>VLOOKUP(aéroports_2014[[#This Row],[Ville/Nom d''aéroport]],Ville_Pays!A:B,2,FALSE)</f>
        <v>États-Unis</v>
      </c>
      <c r="C241" s="52" t="s">
        <v>278</v>
      </c>
      <c r="D241" s="30" t="s">
        <v>278</v>
      </c>
      <c r="E241" s="30" t="s">
        <v>557</v>
      </c>
      <c r="F241" s="50">
        <v>21141610</v>
      </c>
      <c r="G241" s="30">
        <v>4.7</v>
      </c>
      <c r="H241" s="50">
        <v>324955</v>
      </c>
      <c r="I241" s="30">
        <v>-1.7</v>
      </c>
      <c r="J241" s="50">
        <v>161833</v>
      </c>
      <c r="K241" s="53">
        <v>-2.7</v>
      </c>
    </row>
    <row r="242" spans="1:11" ht="25.5" x14ac:dyDescent="0.25">
      <c r="A242" s="51" t="str">
        <f>VLOOKUP(aéroports_2014[Pays],Pays_Continent!A:B,2,FALSE)</f>
        <v>Amérique du Sud</v>
      </c>
      <c r="B242" s="51" t="str">
        <f>VLOOKUP(aéroports_2014[[#This Row],[Ville/Nom d''aéroport]],Ville_Pays!A:B,2,FALSE)</f>
        <v>Brésil</v>
      </c>
      <c r="C242" s="52" t="s">
        <v>204</v>
      </c>
      <c r="D242" s="30" t="s">
        <v>204</v>
      </c>
      <c r="E242" s="30" t="s">
        <v>505</v>
      </c>
      <c r="F242" s="50">
        <v>8872474</v>
      </c>
      <c r="G242" s="30">
        <v>-1.5</v>
      </c>
      <c r="H242" s="50">
        <v>107253</v>
      </c>
      <c r="I242" s="30">
        <v>-0.7</v>
      </c>
      <c r="J242" s="50">
        <v>4766</v>
      </c>
      <c r="K242" s="53" t="s">
        <v>958</v>
      </c>
    </row>
    <row r="243" spans="1:11" ht="25.5" x14ac:dyDescent="0.25">
      <c r="A243" s="51" t="str">
        <f>VLOOKUP(aéroports_2014[Pays],Pays_Continent!A:B,2,FALSE)</f>
        <v>Amérique du Nord</v>
      </c>
      <c r="B243" s="51" t="str">
        <f>VLOOKUP(aéroports_2014[[#This Row],[Ville/Nom d''aéroport]],Ville_Pays!A:B,2,FALSE)</f>
        <v>États-Unis</v>
      </c>
      <c r="C243" s="52" t="s">
        <v>302</v>
      </c>
      <c r="D243" s="30" t="s">
        <v>302</v>
      </c>
      <c r="E243" s="30" t="s">
        <v>638</v>
      </c>
      <c r="F243" s="50">
        <v>8369628</v>
      </c>
      <c r="G243" s="30">
        <v>1.4</v>
      </c>
      <c r="H243" s="50">
        <v>172620</v>
      </c>
      <c r="I243" s="30">
        <v>0.8</v>
      </c>
      <c r="J243" s="50">
        <v>105800</v>
      </c>
      <c r="K243" s="53">
        <v>0.7</v>
      </c>
    </row>
    <row r="244" spans="1:11" ht="25.5" x14ac:dyDescent="0.25">
      <c r="A244" s="51" t="str">
        <f>VLOOKUP(aéroports_2014[Pays],Pays_Continent!A:B,2,FALSE)</f>
        <v>Amérique du Nord</v>
      </c>
      <c r="B244" s="51" t="str">
        <f>VLOOKUP(aéroports_2014[[#This Row],[Ville/Nom d''aéroport]],Ville_Pays!A:B,2,FALSE)</f>
        <v>États-Unis</v>
      </c>
      <c r="C244" s="52" t="s">
        <v>281</v>
      </c>
      <c r="D244" s="30" t="s">
        <v>281</v>
      </c>
      <c r="E244" s="30" t="s">
        <v>560</v>
      </c>
      <c r="F244" s="50">
        <v>18762590</v>
      </c>
      <c r="G244" s="30">
        <v>5.9</v>
      </c>
      <c r="H244" s="50">
        <v>191639</v>
      </c>
      <c r="I244" s="30">
        <v>2</v>
      </c>
      <c r="J244" s="50">
        <v>156587</v>
      </c>
      <c r="K244" s="53">
        <v>5.4</v>
      </c>
    </row>
    <row r="245" spans="1:11" ht="25.5" x14ac:dyDescent="0.25">
      <c r="A245" s="51" t="str">
        <f>VLOOKUP(aéroports_2014[Pays],Pays_Continent!A:B,2,FALSE)</f>
        <v>Amérique du Sud</v>
      </c>
      <c r="B245" s="51" t="str">
        <f>VLOOKUP(aéroports_2014[[#This Row],[Ville/Nom d''aéroport]],Ville_Pays!A:B,2,FALSE)</f>
        <v>Vénézuela</v>
      </c>
      <c r="C245" s="52" t="s">
        <v>252</v>
      </c>
      <c r="D245" s="30" t="s">
        <v>252</v>
      </c>
      <c r="E245" s="30" t="s">
        <v>544</v>
      </c>
      <c r="F245" s="50">
        <v>47114631</v>
      </c>
      <c r="G245" s="30">
        <v>4.8</v>
      </c>
      <c r="H245" s="50">
        <v>428820</v>
      </c>
      <c r="I245" s="30">
        <v>2.2999999999999998</v>
      </c>
      <c r="J245" s="50">
        <v>400615</v>
      </c>
      <c r="K245" s="53">
        <v>10.1</v>
      </c>
    </row>
    <row r="246" spans="1:11" ht="25.5" x14ac:dyDescent="0.25">
      <c r="A246" s="51" t="str">
        <f>VLOOKUP(aéroports_2014[Pays],Pays_Continent!A:B,2,FALSE)</f>
        <v>Amérique du Nord</v>
      </c>
      <c r="B246" s="51" t="str">
        <f>VLOOKUP(aéroports_2014[[#This Row],[Ville/Nom d''aéroport]],Ville_Pays!A:B,2,FALSE)</f>
        <v>États-Unis</v>
      </c>
      <c r="C246" s="52" t="s">
        <v>299</v>
      </c>
      <c r="D246" s="30" t="s">
        <v>299</v>
      </c>
      <c r="E246" s="30" t="s">
        <v>528</v>
      </c>
      <c r="F246" s="50">
        <v>9385212</v>
      </c>
      <c r="G246" s="30">
        <v>6.9</v>
      </c>
      <c r="H246" s="50">
        <v>124134</v>
      </c>
      <c r="I246" s="30">
        <v>1</v>
      </c>
      <c r="J246" s="50">
        <v>48335</v>
      </c>
      <c r="K246" s="53">
        <v>13.8</v>
      </c>
    </row>
    <row r="247" spans="1:11" ht="25.5" x14ac:dyDescent="0.25">
      <c r="A247" s="51" t="str">
        <f>VLOOKUP(aéroports_2014[Pays],Pays_Continent!A:B,2,FALSE)</f>
        <v>Amérique du Nord</v>
      </c>
      <c r="B247" s="51" t="str">
        <f>VLOOKUP(aéroports_2014[[#This Row],[Ville/Nom d''aéroport]],Ville_Pays!A:B,2,FALSE)</f>
        <v>États-Unis</v>
      </c>
      <c r="C247" s="52" t="s">
        <v>207</v>
      </c>
      <c r="D247" s="30" t="s">
        <v>207</v>
      </c>
      <c r="E247" s="30" t="s">
        <v>508</v>
      </c>
      <c r="F247" s="50">
        <v>8593517</v>
      </c>
      <c r="G247" s="30">
        <v>3.5</v>
      </c>
      <c r="H247" s="50">
        <v>143926</v>
      </c>
      <c r="I247" s="30">
        <v>7.7</v>
      </c>
      <c r="J247" s="50">
        <v>145677</v>
      </c>
      <c r="K247" s="53">
        <v>1.9</v>
      </c>
    </row>
    <row r="248" spans="1:11" hidden="1" x14ac:dyDescent="0.25">
      <c r="A248" s="51" t="str">
        <f>VLOOKUP(aéroports_2014[Pays],Pays_Continent!A:B,2,FALSE)</f>
        <v>Asie</v>
      </c>
      <c r="B248" s="51" t="str">
        <f>VLOOKUP(aéroports_2014[[#This Row],[Ville/Nom d''aéroport]],Ville_Pays!A:B,2,FALSE)</f>
        <v>Yemen</v>
      </c>
      <c r="C248" s="52" t="s">
        <v>379</v>
      </c>
      <c r="D248" s="30" t="s">
        <v>379</v>
      </c>
      <c r="E248" s="30" t="s">
        <v>949</v>
      </c>
      <c r="F248" s="50">
        <v>1795041</v>
      </c>
      <c r="G248" s="30" t="s">
        <v>958</v>
      </c>
      <c r="H248" s="50">
        <v>21986</v>
      </c>
      <c r="I248" s="30" t="s">
        <v>958</v>
      </c>
      <c r="J248" s="50">
        <v>18388</v>
      </c>
      <c r="K248" s="53" t="s">
        <v>958</v>
      </c>
    </row>
    <row r="249" spans="1:11" ht="25.5" x14ac:dyDescent="0.25">
      <c r="A249" s="51" t="str">
        <f>VLOOKUP(aéroports_2014[Pays],Pays_Continent!A:B,2,FALSE)</f>
        <v>Amérique du Sud</v>
      </c>
      <c r="B249" s="51" t="str">
        <f>VLOOKUP(aéroports_2014[[#This Row],[Ville/Nom d''aéroport]],Ville_Pays!A:B,2,FALSE)</f>
        <v>Chili</v>
      </c>
      <c r="C249" s="52" t="s">
        <v>193</v>
      </c>
      <c r="D249" s="30" t="s">
        <v>193</v>
      </c>
      <c r="E249" s="30" t="s">
        <v>503</v>
      </c>
      <c r="F249" s="50">
        <v>16068242</v>
      </c>
      <c r="G249" s="30">
        <v>4.9000000000000004</v>
      </c>
      <c r="H249" s="50">
        <v>132852</v>
      </c>
      <c r="I249" s="30">
        <v>0.3</v>
      </c>
      <c r="J249" s="50">
        <v>293461</v>
      </c>
      <c r="K249" s="53">
        <v>0.1</v>
      </c>
    </row>
    <row r="250" spans="1:11" ht="25.5" hidden="1" x14ac:dyDescent="0.25">
      <c r="A250" s="51" t="str">
        <f>VLOOKUP(aéroports_2014[Pays],Pays_Continent!A:B,2,FALSE)</f>
        <v>Amérique du Nord</v>
      </c>
      <c r="B250" s="51" t="str">
        <f>VLOOKUP(aéroports_2014[[#This Row],[Ville/Nom d''aéroport]],Ville_Pays!A:B,2,FALSE)</f>
        <v>République dominicaine</v>
      </c>
      <c r="C250" s="52" t="s">
        <v>226</v>
      </c>
      <c r="D250" s="30" t="s">
        <v>226</v>
      </c>
      <c r="E250" s="30" t="s">
        <v>527</v>
      </c>
      <c r="F250" s="50">
        <v>3614433</v>
      </c>
      <c r="G250" s="30">
        <v>8.9</v>
      </c>
      <c r="H250" s="50">
        <v>38416</v>
      </c>
      <c r="I250" s="30">
        <v>4</v>
      </c>
      <c r="J250" s="50">
        <v>55753</v>
      </c>
      <c r="K250" s="53">
        <v>9.1999999999999993</v>
      </c>
    </row>
    <row r="251" spans="1:11" x14ac:dyDescent="0.25">
      <c r="A251" s="51" t="str">
        <f>VLOOKUP(aéroports_2014[Pays],Pays_Continent!A:B,2,FALSE)</f>
        <v>Asie</v>
      </c>
      <c r="B251" s="51" t="str">
        <f>VLOOKUP(aéroports_2014[[#This Row],[Ville/Nom d''aéroport]],Ville_Pays!A:B,2,FALSE)</f>
        <v>Chine</v>
      </c>
      <c r="C251" s="52" t="s">
        <v>108</v>
      </c>
      <c r="D251" s="30" t="s">
        <v>108</v>
      </c>
      <c r="E251" s="30" t="s">
        <v>973</v>
      </c>
      <c r="F251" s="50">
        <v>14942356</v>
      </c>
      <c r="G251" s="30">
        <v>16.100000000000001</v>
      </c>
      <c r="H251" s="50">
        <v>102074</v>
      </c>
      <c r="I251" s="30">
        <v>12.5</v>
      </c>
      <c r="J251" s="50">
        <v>75646</v>
      </c>
      <c r="K251" s="53">
        <v>20.2</v>
      </c>
    </row>
    <row r="252" spans="1:11" ht="25.5" x14ac:dyDescent="0.25">
      <c r="A252" s="51" t="str">
        <f>VLOOKUP(aéroports_2014[Pays],Pays_Continent!A:B,2,FALSE)</f>
        <v>Amérique du Sud</v>
      </c>
      <c r="B252" s="51" t="str">
        <f>VLOOKUP(aéroports_2014[[#This Row],[Ville/Nom d''aéroport]],Ville_Pays!A:B,2,FALSE)</f>
        <v>Brésil</v>
      </c>
      <c r="C252" s="52" t="s">
        <v>185</v>
      </c>
      <c r="D252" s="30" t="s">
        <v>191</v>
      </c>
      <c r="E252" s="30" t="s">
        <v>500</v>
      </c>
      <c r="F252" s="50">
        <v>18134071</v>
      </c>
      <c r="G252" s="30">
        <v>6.4</v>
      </c>
      <c r="H252" s="50">
        <v>205410</v>
      </c>
      <c r="I252" s="30">
        <v>-2</v>
      </c>
      <c r="J252" s="50">
        <v>15294</v>
      </c>
      <c r="K252" s="53" t="s">
        <v>958</v>
      </c>
    </row>
    <row r="253" spans="1:11" ht="25.5" x14ac:dyDescent="0.25">
      <c r="A253" s="51" t="str">
        <f>VLOOKUP(aéroports_2014[Pays],Pays_Continent!A:B,2,FALSE)</f>
        <v>Amérique du Sud</v>
      </c>
      <c r="B253" s="51" t="str">
        <f>VLOOKUP(aéroports_2014[[#This Row],[Ville/Nom d''aéroport]],Ville_Pays!A:B,2,FALSE)</f>
        <v>Brésil</v>
      </c>
      <c r="C253" s="52" t="s">
        <v>185</v>
      </c>
      <c r="D253" s="30" t="s">
        <v>186</v>
      </c>
      <c r="E253" s="30" t="s">
        <v>497</v>
      </c>
      <c r="F253" s="50">
        <v>39773716</v>
      </c>
      <c r="G253" s="30">
        <v>10.6</v>
      </c>
      <c r="H253" s="50">
        <v>304559</v>
      </c>
      <c r="I253" s="30">
        <v>7.2</v>
      </c>
      <c r="J253" s="50">
        <v>560096</v>
      </c>
      <c r="K253" s="53">
        <v>5.3</v>
      </c>
    </row>
    <row r="254" spans="1:11" ht="25.5" x14ac:dyDescent="0.25">
      <c r="A254" s="51" t="str">
        <f>VLOOKUP(aéroports_2014[Pays],Pays_Continent!A:B,2,FALSE)</f>
        <v>Amérique du Sud</v>
      </c>
      <c r="B254" s="51" t="str">
        <f>VLOOKUP(aéroports_2014[[#This Row],[Ville/Nom d''aéroport]],Ville_Pays!A:B,2,FALSE)</f>
        <v>Brésil</v>
      </c>
      <c r="C254" s="52" t="s">
        <v>185</v>
      </c>
      <c r="D254" s="30" t="s">
        <v>201</v>
      </c>
      <c r="E254" s="30" t="s">
        <v>506</v>
      </c>
      <c r="F254" s="50">
        <v>9827195</v>
      </c>
      <c r="G254" s="30">
        <v>5.3</v>
      </c>
      <c r="H254" s="50">
        <v>131531</v>
      </c>
      <c r="I254" s="30">
        <v>3.4</v>
      </c>
      <c r="J254" s="50">
        <v>223281</v>
      </c>
      <c r="K254" s="53">
        <v>-13.7</v>
      </c>
    </row>
    <row r="255" spans="1:11" x14ac:dyDescent="0.25">
      <c r="A255" s="51" t="str">
        <f>VLOOKUP(aéroports_2014[Pays],Pays_Continent!A:B,2,FALSE)</f>
        <v>Asie</v>
      </c>
      <c r="B255" s="51" t="str">
        <f>VLOOKUP(aéroports_2014[[#This Row],[Ville/Nom d''aéroport]],Ville_Pays!A:B,2,FALSE)</f>
        <v>Japon</v>
      </c>
      <c r="C255" s="52" t="s">
        <v>97</v>
      </c>
      <c r="D255" s="30" t="s">
        <v>98</v>
      </c>
      <c r="E255" s="30" t="s">
        <v>986</v>
      </c>
      <c r="F255" s="50">
        <v>19260602</v>
      </c>
      <c r="G255" s="30">
        <v>3.1</v>
      </c>
      <c r="H255" s="50">
        <v>136597</v>
      </c>
      <c r="I255" s="30">
        <v>1.7</v>
      </c>
      <c r="J255" s="50">
        <v>233990</v>
      </c>
      <c r="K255" s="53">
        <v>3.1</v>
      </c>
    </row>
    <row r="256" spans="1:11" ht="25.5" x14ac:dyDescent="0.25">
      <c r="A256" s="51" t="str">
        <f>VLOOKUP(aéroports_2014[Pays],Pays_Continent!A:B,2,FALSE)</f>
        <v>Amérique du Nord</v>
      </c>
      <c r="B256" s="51" t="str">
        <f>VLOOKUP(aéroports_2014[[#This Row],[Ville/Nom d''aéroport]],Ville_Pays!A:B,2,FALSE)</f>
        <v>États-Unis</v>
      </c>
      <c r="C256" s="52" t="s">
        <v>261</v>
      </c>
      <c r="D256" s="30" t="s">
        <v>261</v>
      </c>
      <c r="E256" s="30" t="s">
        <v>549</v>
      </c>
      <c r="F256" s="50">
        <v>37494191</v>
      </c>
      <c r="G256" s="30">
        <v>7.8</v>
      </c>
      <c r="H256" s="50">
        <v>340478</v>
      </c>
      <c r="I256" s="30">
        <v>7.3</v>
      </c>
      <c r="J256" s="50">
        <v>319224</v>
      </c>
      <c r="K256" s="53">
        <v>9.1</v>
      </c>
    </row>
    <row r="257" spans="1:11" x14ac:dyDescent="0.25">
      <c r="A257" s="51" t="str">
        <f>VLOOKUP(aéroports_2014[Pays],Pays_Continent!A:B,2,FALSE)</f>
        <v>Asie</v>
      </c>
      <c r="B257" s="51" t="str">
        <f>VLOOKUP(aéroports_2014[[#This Row],[Ville/Nom d''aéroport]],Ville_Pays!A:B,2,FALSE)</f>
        <v>Corée du Sud</v>
      </c>
      <c r="C257" s="52" t="s">
        <v>384</v>
      </c>
      <c r="D257" s="30" t="s">
        <v>94</v>
      </c>
      <c r="E257" s="30" t="s">
        <v>982</v>
      </c>
      <c r="F257" s="50">
        <v>21566946</v>
      </c>
      <c r="G257" s="30">
        <v>8.4</v>
      </c>
      <c r="H257" s="50">
        <v>138706</v>
      </c>
      <c r="I257" s="30">
        <v>3</v>
      </c>
      <c r="J257" s="50">
        <v>271990</v>
      </c>
      <c r="K257" s="53">
        <v>10.5</v>
      </c>
    </row>
    <row r="258" spans="1:11" x14ac:dyDescent="0.25">
      <c r="A258" s="51" t="str">
        <f>VLOOKUP(aéroports_2014[Pays],Pays_Continent!A:B,2,FALSE)</f>
        <v>Asie</v>
      </c>
      <c r="B258" s="51" t="str">
        <f>VLOOKUP(aéroports_2014[[#This Row],[Ville/Nom d''aéroport]],Ville_Pays!A:B,2,FALSE)</f>
        <v>Corée du Sud</v>
      </c>
      <c r="C258" s="52" t="s">
        <v>384</v>
      </c>
      <c r="D258" s="30" t="s">
        <v>75</v>
      </c>
      <c r="E258" s="30" t="s">
        <v>983</v>
      </c>
      <c r="F258" s="50">
        <v>45512099</v>
      </c>
      <c r="G258" s="30">
        <v>9.6999999999999993</v>
      </c>
      <c r="H258" s="50">
        <v>290043</v>
      </c>
      <c r="I258" s="30">
        <v>6.9</v>
      </c>
      <c r="J258" s="50">
        <v>3243110</v>
      </c>
      <c r="K258" s="53">
        <v>31.6</v>
      </c>
    </row>
    <row r="259" spans="1:11" x14ac:dyDescent="0.25">
      <c r="A259" s="51" t="str">
        <f>VLOOKUP(aéroports_2014[Pays],Pays_Continent!A:B,2,FALSE)</f>
        <v>Asie</v>
      </c>
      <c r="B259" s="51" t="str">
        <f>VLOOKUP(aéroports_2014[[#This Row],[Ville/Nom d''aéroport]],Ville_Pays!A:B,2,FALSE)</f>
        <v>Chine</v>
      </c>
      <c r="C259" s="52" t="s">
        <v>69</v>
      </c>
      <c r="D259" s="30" t="s">
        <v>80</v>
      </c>
      <c r="E259" s="30" t="s">
        <v>981</v>
      </c>
      <c r="F259" s="50">
        <v>37971135</v>
      </c>
      <c r="G259" s="30">
        <v>6.7</v>
      </c>
      <c r="H259" s="50">
        <v>253325</v>
      </c>
      <c r="I259" s="30">
        <v>3.9</v>
      </c>
      <c r="J259" s="50">
        <v>432176</v>
      </c>
      <c r="K259" s="53">
        <v>-0.7</v>
      </c>
    </row>
    <row r="260" spans="1:11" x14ac:dyDescent="0.25">
      <c r="A260" s="51" t="str">
        <f>VLOOKUP(aéroports_2014[Pays],Pays_Continent!A:B,2,FALSE)</f>
        <v>Asie</v>
      </c>
      <c r="B260" s="51" t="str">
        <f>VLOOKUP(aéroports_2014[[#This Row],[Ville/Nom d''aéroport]],Ville_Pays!A:B,2,FALSE)</f>
        <v>Chine</v>
      </c>
      <c r="C260" s="52" t="s">
        <v>69</v>
      </c>
      <c r="D260" s="30" t="s">
        <v>70</v>
      </c>
      <c r="E260" s="30" t="s">
        <v>971</v>
      </c>
      <c r="F260" s="50">
        <v>51687894</v>
      </c>
      <c r="G260" s="30">
        <v>9.5</v>
      </c>
      <c r="H260" s="50">
        <v>402105</v>
      </c>
      <c r="I260" s="30">
        <v>8.3000000000000007</v>
      </c>
      <c r="J260" s="50">
        <v>3181654</v>
      </c>
      <c r="K260" s="53">
        <v>8.6</v>
      </c>
    </row>
    <row r="261" spans="1:11" ht="25.5" hidden="1" x14ac:dyDescent="0.25">
      <c r="A261" s="51" t="str">
        <f>VLOOKUP(aéroports_2014[Pays],Pays_Continent!A:B,2,FALSE)</f>
        <v>Asie</v>
      </c>
      <c r="B261" s="51" t="str">
        <f>VLOOKUP(aéroports_2014[[#This Row],[Ville/Nom d''aéroport]],Ville_Pays!A:B,2,FALSE)</f>
        <v>Emirats Arabes Unis</v>
      </c>
      <c r="C261" s="52" t="s">
        <v>24</v>
      </c>
      <c r="D261" s="30" t="s">
        <v>24</v>
      </c>
      <c r="E261" s="30" t="s">
        <v>421</v>
      </c>
      <c r="F261" s="50">
        <v>9516600</v>
      </c>
      <c r="G261" s="30">
        <v>11.8</v>
      </c>
      <c r="H261" s="50">
        <v>72375</v>
      </c>
      <c r="I261" s="30">
        <v>5.9</v>
      </c>
      <c r="J261" s="50">
        <v>240250</v>
      </c>
      <c r="K261" s="53">
        <v>-8.1</v>
      </c>
    </row>
    <row r="262" spans="1:11" hidden="1" x14ac:dyDescent="0.25">
      <c r="A262" s="51" t="str">
        <f>VLOOKUP(aéroports_2014[Pays],Pays_Continent!A:B,2,FALSE)</f>
        <v>Afrique</v>
      </c>
      <c r="B262" s="51" t="str">
        <f>VLOOKUP(aéroports_2014[[#This Row],[Ville/Nom d''aéroport]],Ville_Pays!A:B,2,FALSE)</f>
        <v>Egypte</v>
      </c>
      <c r="C262" s="52" t="s">
        <v>39</v>
      </c>
      <c r="D262" s="30" t="s">
        <v>39</v>
      </c>
      <c r="E262" s="30" t="s">
        <v>425</v>
      </c>
      <c r="F262" s="50">
        <v>6235912</v>
      </c>
      <c r="G262" s="30">
        <v>4.8</v>
      </c>
      <c r="H262" s="50">
        <v>43858</v>
      </c>
      <c r="I262" s="30">
        <v>1.1000000000000001</v>
      </c>
      <c r="J262" s="30" t="s">
        <v>958</v>
      </c>
      <c r="K262" s="53" t="s">
        <v>958</v>
      </c>
    </row>
    <row r="263" spans="1:11" hidden="1" x14ac:dyDescent="0.25">
      <c r="A263" s="51" t="str">
        <f>VLOOKUP(aéroports_2014[Pays],Pays_Continent!A:B,2,FALSE)</f>
        <v>Asie</v>
      </c>
      <c r="B263" s="51" t="str">
        <f>VLOOKUP(aéroports_2014[[#This Row],[Ville/Nom d''aéroport]],Ville_Pays!A:B,2,FALSE)</f>
        <v>Chine</v>
      </c>
      <c r="C263" s="52" t="s">
        <v>117</v>
      </c>
      <c r="D263" s="30" t="s">
        <v>117</v>
      </c>
      <c r="E263" s="30" t="s">
        <v>972</v>
      </c>
      <c r="F263" s="50">
        <v>12800272</v>
      </c>
      <c r="G263" s="30">
        <v>5.7</v>
      </c>
      <c r="H263" s="50">
        <v>97172</v>
      </c>
      <c r="I263" s="30">
        <v>5.3</v>
      </c>
      <c r="J263" s="50">
        <v>138318</v>
      </c>
      <c r="K263" s="53">
        <v>1.7</v>
      </c>
    </row>
    <row r="264" spans="1:11" x14ac:dyDescent="0.25">
      <c r="A264" s="51" t="str">
        <f>VLOOKUP(aéroports_2014[Pays],Pays_Continent!A:B,2,FALSE)</f>
        <v>Asie</v>
      </c>
      <c r="B264" s="51" t="str">
        <f>VLOOKUP(aéroports_2014[[#This Row],[Ville/Nom d''aéroport]],Ville_Pays!A:B,2,FALSE)</f>
        <v>Chine</v>
      </c>
      <c r="C264" s="52" t="s">
        <v>79</v>
      </c>
      <c r="D264" s="30" t="s">
        <v>79</v>
      </c>
      <c r="E264" s="30" t="s">
        <v>974</v>
      </c>
      <c r="F264" s="50">
        <v>36272701</v>
      </c>
      <c r="G264" s="30">
        <v>12.4</v>
      </c>
      <c r="H264" s="50">
        <v>286346</v>
      </c>
      <c r="I264" s="30">
        <v>11.2</v>
      </c>
      <c r="J264" s="50">
        <v>963871</v>
      </c>
      <c r="K264" s="53">
        <v>5.5</v>
      </c>
    </row>
    <row r="265" spans="1:11" hidden="1" x14ac:dyDescent="0.25">
      <c r="A265" s="51" t="str">
        <f>VLOOKUP(aéroports_2014[Pays],Pays_Continent!A:B,2,FALSE)</f>
        <v>Asie</v>
      </c>
      <c r="B265" s="51" t="str">
        <f>VLOOKUP(aéroports_2014[[#This Row],[Ville/Nom d''aéroport]],Ville_Pays!A:B,2,FALSE)</f>
        <v>Iran</v>
      </c>
      <c r="C265" s="52" t="s">
        <v>50</v>
      </c>
      <c r="D265" s="30" t="s">
        <v>50</v>
      </c>
      <c r="E265" s="30" t="s">
        <v>441</v>
      </c>
      <c r="F265" s="50">
        <v>2444884</v>
      </c>
      <c r="G265" s="30">
        <v>9</v>
      </c>
      <c r="H265" s="50">
        <v>24203</v>
      </c>
      <c r="I265" s="30">
        <v>-0.1</v>
      </c>
      <c r="J265" s="50">
        <v>25839</v>
      </c>
      <c r="K265" s="53">
        <v>7.8</v>
      </c>
    </row>
    <row r="266" spans="1:11" x14ac:dyDescent="0.25">
      <c r="A266" s="51" t="str">
        <f>VLOOKUP(aéroports_2014[Pays],Pays_Continent!A:B,2,FALSE)</f>
        <v>Asie</v>
      </c>
      <c r="B266" s="51" t="str">
        <f>VLOOKUP(aéroports_2014[[#This Row],[Ville/Nom d''aéroport]],Ville_Pays!A:B,2,FALSE)</f>
        <v>Singapour</v>
      </c>
      <c r="C266" s="52" t="s">
        <v>71</v>
      </c>
      <c r="D266" s="30" t="s">
        <v>71</v>
      </c>
      <c r="E266" s="30" t="s">
        <v>1037</v>
      </c>
      <c r="F266" s="50">
        <v>54093070</v>
      </c>
      <c r="G266" s="30">
        <v>0.7</v>
      </c>
      <c r="H266" s="50">
        <v>341386</v>
      </c>
      <c r="I266" s="30">
        <v>-0.7</v>
      </c>
      <c r="J266" s="50">
        <v>1843799</v>
      </c>
      <c r="K266" s="53">
        <v>-0.3</v>
      </c>
    </row>
    <row r="267" spans="1:11" hidden="1" x14ac:dyDescent="0.25">
      <c r="A267" s="51" t="str">
        <f>VLOOKUP(aéroports_2014[Pays],Pays_Continent!A:B,2,FALSE)</f>
        <v>Asie</v>
      </c>
      <c r="B267" s="51" t="str">
        <f>VLOOKUP(aéroports_2014[[#This Row],[Ville/Nom d''aéroport]],Ville_Pays!A:B,2,FALSE)</f>
        <v>Indonésie</v>
      </c>
      <c r="C267" s="52" t="s">
        <v>340</v>
      </c>
      <c r="D267" s="30" t="s">
        <v>340</v>
      </c>
      <c r="E267" s="30" t="s">
        <v>1085</v>
      </c>
      <c r="F267" s="50">
        <v>1511228</v>
      </c>
      <c r="G267" s="30" t="s">
        <v>958</v>
      </c>
      <c r="H267" s="50">
        <v>12147</v>
      </c>
      <c r="I267" s="30" t="s">
        <v>958</v>
      </c>
      <c r="J267" s="50">
        <v>5294</v>
      </c>
      <c r="K267" s="53" t="s">
        <v>958</v>
      </c>
    </row>
    <row r="268" spans="1:11" hidden="1" x14ac:dyDescent="0.25">
      <c r="A268" s="51" t="str">
        <f>VLOOKUP(aéroports_2014[Pays],Pays_Continent!A:B,2,FALSE)</f>
        <v>Europe</v>
      </c>
      <c r="B268" s="51" t="str">
        <f>VLOOKUP(aéroports_2014[[#This Row],[Ville/Nom d''aéroport]],Ville_Pays!A:B,2,FALSE)</f>
        <v>France</v>
      </c>
      <c r="C268" s="52" t="s">
        <v>55</v>
      </c>
      <c r="D268" s="30" t="s">
        <v>55</v>
      </c>
      <c r="E268" s="30" t="s">
        <v>446</v>
      </c>
      <c r="F268" s="50">
        <v>2012890</v>
      </c>
      <c r="G268" s="30">
        <v>0.6</v>
      </c>
      <c r="H268" s="50">
        <v>12227</v>
      </c>
      <c r="I268" s="30">
        <v>-2.1</v>
      </c>
      <c r="J268" s="50">
        <v>32466</v>
      </c>
      <c r="K268" s="53">
        <v>7</v>
      </c>
    </row>
    <row r="269" spans="1:11" ht="25.5" x14ac:dyDescent="0.25">
      <c r="A269" s="51" t="str">
        <f>VLOOKUP(aéroports_2014[Pays],Pays_Continent!A:B,2,FALSE)</f>
        <v>Amérique du Nord</v>
      </c>
      <c r="B269" s="51" t="str">
        <f>VLOOKUP(aéroports_2014[[#This Row],[Ville/Nom d''aéroport]],Ville_Pays!A:B,2,FALSE)</f>
        <v>États-Unis</v>
      </c>
      <c r="C269" s="52" t="s">
        <v>289</v>
      </c>
      <c r="D269" s="30" t="s">
        <v>289</v>
      </c>
      <c r="E269" s="30" t="s">
        <v>565</v>
      </c>
      <c r="F269" s="50">
        <v>12384339</v>
      </c>
      <c r="G269" s="30">
        <v>-1.5</v>
      </c>
      <c r="H269" s="50">
        <v>183920</v>
      </c>
      <c r="I269" s="30">
        <v>-2.2999999999999998</v>
      </c>
      <c r="J269" s="50">
        <v>58958</v>
      </c>
      <c r="K269" s="53">
        <v>-8.6999999999999993</v>
      </c>
    </row>
    <row r="270" spans="1:11" x14ac:dyDescent="0.25">
      <c r="A270" s="51" t="str">
        <f>VLOOKUP(aéroports_2014[Pays],Pays_Continent!A:B,2,FALSE)</f>
        <v>Asie</v>
      </c>
      <c r="B270" s="51" t="str">
        <f>VLOOKUP(aéroports_2014[[#This Row],[Ville/Nom d''aéroport]],Ville_Pays!A:B,2,FALSE)</f>
        <v>Russie</v>
      </c>
      <c r="C270" s="52" t="s">
        <v>168</v>
      </c>
      <c r="D270" s="30" t="s">
        <v>168</v>
      </c>
      <c r="E270" s="30" t="s">
        <v>488</v>
      </c>
      <c r="F270" s="50">
        <v>14264732</v>
      </c>
      <c r="G270" s="30">
        <v>11</v>
      </c>
      <c r="H270" s="50">
        <v>147421</v>
      </c>
      <c r="I270" s="30">
        <v>7.2</v>
      </c>
      <c r="J270" s="50">
        <v>30111</v>
      </c>
      <c r="K270" s="53">
        <v>-1.5</v>
      </c>
    </row>
    <row r="271" spans="1:11" x14ac:dyDescent="0.25">
      <c r="A271" s="51" t="str">
        <f>VLOOKUP(aéroports_2014[Pays],Pays_Continent!A:B,2,FALSE)</f>
        <v>Europe</v>
      </c>
      <c r="B271" s="51" t="str">
        <f>VLOOKUP(aéroports_2014[[#This Row],[Ville/Nom d''aéroport]],Ville_Pays!A:B,2,FALSE)</f>
        <v>Allemagne</v>
      </c>
      <c r="C271" s="52" t="s">
        <v>180</v>
      </c>
      <c r="D271" s="30" t="s">
        <v>180</v>
      </c>
      <c r="E271" s="30" t="s">
        <v>491</v>
      </c>
      <c r="F271" s="50">
        <v>9718438</v>
      </c>
      <c r="G271" s="30">
        <v>1.5</v>
      </c>
      <c r="H271" s="50">
        <v>124452</v>
      </c>
      <c r="I271" s="30">
        <v>-0.1</v>
      </c>
      <c r="J271" s="50">
        <v>31143</v>
      </c>
      <c r="K271" s="53">
        <v>4.8</v>
      </c>
    </row>
    <row r="272" spans="1:11" x14ac:dyDescent="0.25">
      <c r="A272" s="51" t="str">
        <f>VLOOKUP(aéroports_2014[Pays],Pays_Continent!A:B,2,FALSE)</f>
        <v>Asie</v>
      </c>
      <c r="B272" s="51" t="str">
        <f>VLOOKUP(aéroports_2014[[#This Row],[Ville/Nom d''aéroport]],Ville_Pays!A:B,2,FALSE)</f>
        <v>Indonésie</v>
      </c>
      <c r="C272" s="52" t="s">
        <v>313</v>
      </c>
      <c r="D272" s="30" t="s">
        <v>313</v>
      </c>
      <c r="E272" s="30" t="s">
        <v>589</v>
      </c>
      <c r="F272" s="50">
        <v>17294870</v>
      </c>
      <c r="G272" s="30">
        <v>-2.2000000000000002</v>
      </c>
      <c r="H272" s="50">
        <v>129260</v>
      </c>
      <c r="I272" s="30">
        <v>-4.0999999999999996</v>
      </c>
      <c r="J272" s="50">
        <v>98360</v>
      </c>
      <c r="K272" s="53">
        <v>1.9</v>
      </c>
    </row>
    <row r="273" spans="1:11" x14ac:dyDescent="0.25">
      <c r="A273" s="51" t="str">
        <f>VLOOKUP(aéroports_2014[Pays],Pays_Continent!A:B,2,FALSE)</f>
        <v>Océanie</v>
      </c>
      <c r="B273" s="51" t="str">
        <f>VLOOKUP(aéroports_2014[[#This Row],[Ville/Nom d''aéroport]],Ville_Pays!A:B,2,FALSE)</f>
        <v>Australie</v>
      </c>
      <c r="C273" s="52" t="s">
        <v>310</v>
      </c>
      <c r="D273" s="30" t="s">
        <v>310</v>
      </c>
      <c r="E273" s="30" t="s">
        <v>579</v>
      </c>
      <c r="F273" s="50">
        <v>38733110</v>
      </c>
      <c r="G273" s="30">
        <v>1.5</v>
      </c>
      <c r="H273" s="50">
        <v>308185</v>
      </c>
      <c r="I273" s="30">
        <v>0.6</v>
      </c>
      <c r="J273" s="30" t="s">
        <v>958</v>
      </c>
      <c r="K273" s="53" t="s">
        <v>958</v>
      </c>
    </row>
    <row r="274" spans="1:11" hidden="1" x14ac:dyDescent="0.25">
      <c r="A274" s="51" t="str">
        <f>VLOOKUP(aéroports_2014[Pays],Pays_Continent!A:B,2,FALSE)</f>
        <v>Asie</v>
      </c>
      <c r="B274" s="51" t="str">
        <f>VLOOKUP(aéroports_2014[[#This Row],[Ville/Nom d''aéroport]],Ville_Pays!A:B,2,FALSE)</f>
        <v>Iran</v>
      </c>
      <c r="C274" s="52" t="s">
        <v>63</v>
      </c>
      <c r="D274" s="30" t="s">
        <v>63</v>
      </c>
      <c r="E274" s="30" t="s">
        <v>935</v>
      </c>
      <c r="F274" s="50">
        <v>1423871</v>
      </c>
      <c r="G274" s="30">
        <v>20.9</v>
      </c>
      <c r="H274" s="50">
        <v>10730</v>
      </c>
      <c r="I274" s="30">
        <v>12</v>
      </c>
      <c r="J274" s="50">
        <v>11589</v>
      </c>
      <c r="K274" s="53">
        <v>28.2</v>
      </c>
    </row>
    <row r="275" spans="1:11" x14ac:dyDescent="0.25">
      <c r="A275" s="51" t="str">
        <f>VLOOKUP(aéroports_2014[Pays],Pays_Continent!A:B,2,FALSE)</f>
        <v>Asie</v>
      </c>
      <c r="B275" s="51" t="str">
        <f>VLOOKUP(aéroports_2014[[#This Row],[Ville/Nom d''aéroport]],Ville_Pays!A:B,2,FALSE)</f>
        <v>Taïwan</v>
      </c>
      <c r="C275" s="52" t="s">
        <v>81</v>
      </c>
      <c r="D275" s="30" t="s">
        <v>81</v>
      </c>
      <c r="E275" s="30" t="s">
        <v>458</v>
      </c>
      <c r="F275" s="50">
        <v>36206645</v>
      </c>
      <c r="G275" s="30">
        <v>11</v>
      </c>
      <c r="H275" s="50">
        <v>208874</v>
      </c>
      <c r="I275" s="30">
        <v>7.5</v>
      </c>
      <c r="J275" s="50">
        <v>2088727</v>
      </c>
      <c r="K275" s="53">
        <v>6.2</v>
      </c>
    </row>
    <row r="276" spans="1:11" ht="25.5" x14ac:dyDescent="0.25">
      <c r="A276" s="51" t="str">
        <f>VLOOKUP(aéroports_2014[Pays],Pays_Continent!A:B,2,FALSE)</f>
        <v>Amérique du Nord</v>
      </c>
      <c r="B276" s="51" t="str">
        <f>VLOOKUP(aéroports_2014[[#This Row],[Ville/Nom d''aéroport]],Ville_Pays!A:B,2,FALSE)</f>
        <v>États-Unis</v>
      </c>
      <c r="C276" s="52" t="s">
        <v>283</v>
      </c>
      <c r="D276" s="30" t="s">
        <v>283</v>
      </c>
      <c r="E276" s="30" t="s">
        <v>561</v>
      </c>
      <c r="F276" s="50">
        <v>17552822</v>
      </c>
      <c r="G276" s="30">
        <v>3.7</v>
      </c>
      <c r="H276" s="50">
        <v>182229</v>
      </c>
      <c r="I276" s="30">
        <v>-2.2000000000000002</v>
      </c>
      <c r="J276" s="50">
        <v>85020</v>
      </c>
      <c r="K276" s="53">
        <v>0.2</v>
      </c>
    </row>
    <row r="277" spans="1:11" hidden="1" x14ac:dyDescent="0.25">
      <c r="A277" s="51" t="str">
        <f>VLOOKUP(aéroports_2014[Pays],Pays_Continent!A:B,2,FALSE)</f>
        <v>Asie</v>
      </c>
      <c r="B277" s="51" t="str">
        <f>VLOOKUP(aéroports_2014[[#This Row],[Ville/Nom d''aéroport]],Ville_Pays!A:B,2,FALSE)</f>
        <v>Iran</v>
      </c>
      <c r="C277" s="52" t="s">
        <v>30</v>
      </c>
      <c r="D277" s="30" t="s">
        <v>31</v>
      </c>
      <c r="E277" s="30" t="s">
        <v>434</v>
      </c>
      <c r="F277" s="50">
        <v>6049062</v>
      </c>
      <c r="G277" s="30">
        <v>27.2</v>
      </c>
      <c r="H277" s="50">
        <v>43224</v>
      </c>
      <c r="I277" s="30">
        <v>21</v>
      </c>
      <c r="J277" s="50">
        <v>116185</v>
      </c>
      <c r="K277" s="53">
        <v>23.3</v>
      </c>
    </row>
    <row r="278" spans="1:11" x14ac:dyDescent="0.25">
      <c r="A278" s="51" t="str">
        <f>VLOOKUP(aéroports_2014[Pays],Pays_Continent!A:B,2,FALSE)</f>
        <v>Asie</v>
      </c>
      <c r="B278" s="51" t="str">
        <f>VLOOKUP(aéroports_2014[[#This Row],[Ville/Nom d''aéroport]],Ville_Pays!A:B,2,FALSE)</f>
        <v>Iran</v>
      </c>
      <c r="C278" s="52" t="s">
        <v>30</v>
      </c>
      <c r="D278" s="30" t="s">
        <v>30</v>
      </c>
      <c r="E278" s="30" t="s">
        <v>416</v>
      </c>
      <c r="F278" s="50">
        <v>13791033</v>
      </c>
      <c r="G278" s="30">
        <v>8.9</v>
      </c>
      <c r="H278" s="50">
        <v>111486</v>
      </c>
      <c r="I278" s="30">
        <v>5.0999999999999996</v>
      </c>
      <c r="J278" s="50">
        <v>106709</v>
      </c>
      <c r="K278" s="53">
        <v>12.1</v>
      </c>
    </row>
    <row r="279" spans="1:11" x14ac:dyDescent="0.25">
      <c r="A279" s="51" t="str">
        <f>VLOOKUP(aéroports_2014[Pays],Pays_Continent!A:B,2,FALSE)</f>
        <v>Asie</v>
      </c>
      <c r="B279" s="51" t="str">
        <f>VLOOKUP(aéroports_2014[[#This Row],[Ville/Nom d''aéroport]],Ville_Pays!A:B,2,FALSE)</f>
        <v>Israël</v>
      </c>
      <c r="C279" s="52" t="s">
        <v>20</v>
      </c>
      <c r="D279" s="30" t="s">
        <v>375</v>
      </c>
      <c r="E279" s="30" t="s">
        <v>1083</v>
      </c>
      <c r="F279" s="50">
        <v>14925369</v>
      </c>
      <c r="G279" s="30">
        <v>4.9000000000000004</v>
      </c>
      <c r="H279" s="50">
        <v>112653</v>
      </c>
      <c r="I279" s="30">
        <v>7.4</v>
      </c>
      <c r="J279" s="50">
        <v>280305</v>
      </c>
      <c r="K279" s="53">
        <v>1</v>
      </c>
    </row>
    <row r="280" spans="1:11" hidden="1" x14ac:dyDescent="0.25">
      <c r="A280" s="51" t="str">
        <f>VLOOKUP(aéroports_2014[Pays],Pays_Continent!A:B,2,FALSE)</f>
        <v>Europe</v>
      </c>
      <c r="B280" s="51" t="str">
        <f>VLOOKUP(aéroports_2014[[#This Row],[Ville/Nom d''aéroport]],Ville_Pays!A:B,2,FALSE)</f>
        <v>Espagne</v>
      </c>
      <c r="C280" s="52" t="s">
        <v>373</v>
      </c>
      <c r="D280" s="30" t="s">
        <v>374</v>
      </c>
      <c r="E280" s="30" t="s">
        <v>1116</v>
      </c>
      <c r="F280" s="50">
        <v>9144316</v>
      </c>
      <c r="G280" s="30">
        <v>5.4</v>
      </c>
      <c r="H280" s="50">
        <v>60290</v>
      </c>
      <c r="I280" s="30">
        <v>7.7</v>
      </c>
      <c r="J280" s="50">
        <v>3395</v>
      </c>
      <c r="K280" s="53">
        <v>-0.5</v>
      </c>
    </row>
    <row r="281" spans="1:11" x14ac:dyDescent="0.25">
      <c r="A281" s="51" t="str">
        <f>VLOOKUP(aéroports_2014[Pays],Pays_Continent!A:B,2,FALSE)</f>
        <v>Asie</v>
      </c>
      <c r="B281" s="51" t="str">
        <f>VLOOKUP(aéroports_2014[[#This Row],[Ville/Nom d''aéroport]],Ville_Pays!A:B,2,FALSE)</f>
        <v>Chine</v>
      </c>
      <c r="C281" s="52" t="s">
        <v>112</v>
      </c>
      <c r="D281" s="30" t="s">
        <v>112</v>
      </c>
      <c r="E281" s="30" t="s">
        <v>976</v>
      </c>
      <c r="F281" s="50">
        <v>12073041</v>
      </c>
      <c r="G281" s="30">
        <v>20.3</v>
      </c>
      <c r="H281" s="50">
        <v>114557</v>
      </c>
      <c r="I281" s="30">
        <v>13.7</v>
      </c>
      <c r="J281" s="50">
        <v>233359</v>
      </c>
      <c r="K281" s="53">
        <v>8.8000000000000007</v>
      </c>
    </row>
    <row r="282" spans="1:11" ht="25.5" hidden="1" x14ac:dyDescent="0.25">
      <c r="A282" s="51" t="str">
        <f>VLOOKUP(aéroports_2014[Pays],Pays_Continent!A:B,2,FALSE)</f>
        <v>Amérique du Nord</v>
      </c>
      <c r="B282" s="51" t="str">
        <f>VLOOKUP(aéroports_2014[[#This Row],[Ville/Nom d''aéroport]],Ville_Pays!A:B,2,FALSE)</f>
        <v>Mexique</v>
      </c>
      <c r="C282" s="52" t="s">
        <v>219</v>
      </c>
      <c r="D282" s="30" t="s">
        <v>219</v>
      </c>
      <c r="E282" s="30" t="s">
        <v>519</v>
      </c>
      <c r="F282" s="50">
        <v>4435923</v>
      </c>
      <c r="G282" s="30">
        <v>2.8</v>
      </c>
      <c r="H282" s="50">
        <v>48238</v>
      </c>
      <c r="I282" s="30">
        <v>-0.2</v>
      </c>
      <c r="J282" s="50">
        <v>16887</v>
      </c>
      <c r="K282" s="53">
        <v>-0.2</v>
      </c>
    </row>
    <row r="283" spans="1:11" x14ac:dyDescent="0.25">
      <c r="A283" s="51" t="str">
        <f>VLOOKUP(aéroports_2014[Pays],Pays_Continent!A:B,2,FALSE)</f>
        <v>Asie</v>
      </c>
      <c r="B283" s="51" t="str">
        <f>VLOOKUP(aéroports_2014[[#This Row],[Ville/Nom d''aéroport]],Ville_Pays!A:B,2,FALSE)</f>
        <v>Japon</v>
      </c>
      <c r="C283" s="52" t="s">
        <v>66</v>
      </c>
      <c r="D283" s="30" t="s">
        <v>67</v>
      </c>
      <c r="E283" s="30" t="s">
        <v>987</v>
      </c>
      <c r="F283" s="50">
        <v>72826862</v>
      </c>
      <c r="G283" s="30">
        <v>6.2</v>
      </c>
      <c r="H283" s="50">
        <v>425604</v>
      </c>
      <c r="I283" s="30">
        <v>5.5</v>
      </c>
      <c r="J283" s="50">
        <v>1098182</v>
      </c>
      <c r="K283" s="53">
        <v>15.1</v>
      </c>
    </row>
    <row r="284" spans="1:11" x14ac:dyDescent="0.25">
      <c r="A284" s="51" t="str">
        <f>VLOOKUP(aéroports_2014[Pays],Pays_Continent!A:B,2,FALSE)</f>
        <v>Asie</v>
      </c>
      <c r="B284" s="51" t="str">
        <f>VLOOKUP(aéroports_2014[[#This Row],[Ville/Nom d''aéroport]],Ville_Pays!A:B,2,FALSE)</f>
        <v>Japon</v>
      </c>
      <c r="C284" s="52" t="s">
        <v>66</v>
      </c>
      <c r="D284" s="30" t="s">
        <v>83</v>
      </c>
      <c r="E284" s="30" t="s">
        <v>990</v>
      </c>
      <c r="F284" s="50">
        <v>35535206</v>
      </c>
      <c r="G284" s="30">
        <v>0.6</v>
      </c>
      <c r="H284" s="50">
        <v>231047</v>
      </c>
      <c r="I284" s="30">
        <v>3.4</v>
      </c>
      <c r="J284" s="50">
        <v>2133542</v>
      </c>
      <c r="K284" s="53">
        <v>5.6</v>
      </c>
    </row>
    <row r="285" spans="1:11" ht="25.5" x14ac:dyDescent="0.25">
      <c r="A285" s="51" t="str">
        <f>VLOOKUP(aéroports_2014[Pays],Pays_Continent!A:B,2,FALSE)</f>
        <v>Amérique du Nord</v>
      </c>
      <c r="B285" s="51" t="str">
        <f>VLOOKUP(aéroports_2014[[#This Row],[Ville/Nom d''aéroport]],Ville_Pays!A:B,2,FALSE)</f>
        <v>Canada</v>
      </c>
      <c r="C285" s="52" t="s">
        <v>262</v>
      </c>
      <c r="D285" s="30" t="s">
        <v>263</v>
      </c>
      <c r="E285" s="30" t="s">
        <v>548</v>
      </c>
      <c r="F285" s="50">
        <v>38572555</v>
      </c>
      <c r="G285" s="30">
        <v>6.8</v>
      </c>
      <c r="H285" s="50">
        <v>432827</v>
      </c>
      <c r="I285" s="30">
        <v>0.2</v>
      </c>
      <c r="J285" s="50">
        <v>448541</v>
      </c>
      <c r="K285" s="53">
        <v>9.1</v>
      </c>
    </row>
    <row r="286" spans="1:11" hidden="1" x14ac:dyDescent="0.25">
      <c r="A286" s="51" t="str">
        <f>VLOOKUP(aéroports_2014[Pays],Pays_Continent!A:B,2,FALSE)</f>
        <v>Océanie</v>
      </c>
      <c r="B286" s="51" t="str">
        <f>VLOOKUP(aéroports_2014[[#This Row],[Ville/Nom d''aéroport]],Ville_Pays!A:B,2,FALSE)</f>
        <v>Australie</v>
      </c>
      <c r="C286" s="52" t="s">
        <v>343</v>
      </c>
      <c r="D286" s="30" t="s">
        <v>343</v>
      </c>
      <c r="E286" s="30" t="s">
        <v>597</v>
      </c>
      <c r="F286" s="50">
        <v>1560957</v>
      </c>
      <c r="G286" s="30">
        <v>-5.0999999999999996</v>
      </c>
      <c r="H286" s="50">
        <v>56834</v>
      </c>
      <c r="I286" s="30">
        <v>-5.6</v>
      </c>
      <c r="J286" s="30" t="s">
        <v>958</v>
      </c>
      <c r="K286" s="53" t="s">
        <v>958</v>
      </c>
    </row>
    <row r="287" spans="1:11" hidden="1" x14ac:dyDescent="0.25">
      <c r="A287" s="51" t="str">
        <f>VLOOKUP(aéroports_2014[Pays],Pays_Continent!A:B,2,FALSE)</f>
        <v>Afrique</v>
      </c>
      <c r="B287" s="51" t="str">
        <f>VLOOKUP(aéroports_2014[[#This Row],[Ville/Nom d''aéroport]],Ville_Pays!A:B,2,FALSE)</f>
        <v>Tunisie</v>
      </c>
      <c r="C287" s="52" t="s">
        <v>42</v>
      </c>
      <c r="D287" s="30" t="s">
        <v>42</v>
      </c>
      <c r="E287" s="30" t="s">
        <v>432</v>
      </c>
      <c r="F287" s="50">
        <v>5151632</v>
      </c>
      <c r="G287" s="30">
        <v>-5</v>
      </c>
      <c r="H287" s="50">
        <v>61152</v>
      </c>
      <c r="I287" s="30">
        <v>-6.8</v>
      </c>
      <c r="J287" s="50">
        <v>20442</v>
      </c>
      <c r="K287" s="53">
        <v>8.6</v>
      </c>
    </row>
    <row r="288" spans="1:11" x14ac:dyDescent="0.25">
      <c r="A288" s="51" t="str">
        <f>VLOOKUP(aéroports_2014[Pays],Pays_Continent!A:B,2,FALSE)</f>
        <v>Asie</v>
      </c>
      <c r="B288" s="51" t="str">
        <f>VLOOKUP(aéroports_2014[[#This Row],[Ville/Nom d''aéroport]],Ville_Pays!A:B,2,FALSE)</f>
        <v>Chine</v>
      </c>
      <c r="C288" s="52" t="s">
        <v>102</v>
      </c>
      <c r="D288" s="30" t="s">
        <v>102</v>
      </c>
      <c r="E288" s="30" t="s">
        <v>977</v>
      </c>
      <c r="F288" s="50">
        <v>16311140</v>
      </c>
      <c r="G288" s="30">
        <v>6.2</v>
      </c>
      <c r="H288" s="50">
        <v>142266</v>
      </c>
      <c r="I288" s="30">
        <v>4.7</v>
      </c>
      <c r="J288" s="50">
        <v>162711</v>
      </c>
      <c r="K288" s="53">
        <v>6.2</v>
      </c>
    </row>
    <row r="289" spans="1:11" ht="25.5" x14ac:dyDescent="0.25">
      <c r="A289" s="51" t="str">
        <f>VLOOKUP(aéroports_2014[Pays],Pays_Continent!A:B,2,FALSE)</f>
        <v>Amérique du Nord</v>
      </c>
      <c r="B289" s="51" t="str">
        <f>VLOOKUP(aéroports_2014[[#This Row],[Ville/Nom d''aéroport]],Ville_Pays!A:B,2,FALSE)</f>
        <v>Canada</v>
      </c>
      <c r="C289" s="52" t="s">
        <v>280</v>
      </c>
      <c r="D289" s="30" t="s">
        <v>280</v>
      </c>
      <c r="E289" s="30" t="s">
        <v>559</v>
      </c>
      <c r="F289" s="50">
        <v>19478685</v>
      </c>
      <c r="G289" s="30">
        <v>7.5</v>
      </c>
      <c r="H289" s="50">
        <v>310139</v>
      </c>
      <c r="I289" s="30">
        <v>3.2</v>
      </c>
      <c r="J289" s="50">
        <v>256935</v>
      </c>
      <c r="K289" s="53">
        <v>12.6</v>
      </c>
    </row>
    <row r="290" spans="1:11" x14ac:dyDescent="0.25">
      <c r="A290" s="51" t="str">
        <f>VLOOKUP(aéroports_2014[Pays],Pays_Continent!A:B,2,FALSE)</f>
        <v>Europe</v>
      </c>
      <c r="B290" s="51" t="str">
        <f>VLOOKUP(aéroports_2014[[#This Row],[Ville/Nom d''aéroport]],Ville_Pays!A:B,2,FALSE)</f>
        <v>Autriche</v>
      </c>
      <c r="C290" s="52" t="s">
        <v>153</v>
      </c>
      <c r="D290" s="30" t="s">
        <v>153</v>
      </c>
      <c r="E290" s="30" t="s">
        <v>477</v>
      </c>
      <c r="F290" s="50">
        <v>22483158</v>
      </c>
      <c r="G290" s="30">
        <v>2.2000000000000002</v>
      </c>
      <c r="H290" s="50">
        <v>249989</v>
      </c>
      <c r="I290" s="30">
        <v>-0.1</v>
      </c>
      <c r="J290" s="50">
        <v>290116</v>
      </c>
      <c r="K290" s="53">
        <v>8.1999999999999993</v>
      </c>
    </row>
    <row r="291" spans="1:11" ht="25.5" hidden="1" x14ac:dyDescent="0.25">
      <c r="A291" s="51" t="str">
        <f>VLOOKUP(aéroports_2014[Pays],Pays_Continent!A:B,2,FALSE)</f>
        <v>Amérique du Sud</v>
      </c>
      <c r="B291" s="51" t="str">
        <f>VLOOKUP(aéroports_2014[[#This Row],[Ville/Nom d''aéroport]],Ville_Pays!A:B,2,FALSE)</f>
        <v>Brésil</v>
      </c>
      <c r="C291" s="52" t="s">
        <v>228</v>
      </c>
      <c r="D291" s="30" t="s">
        <v>228</v>
      </c>
      <c r="E291" s="30" t="s">
        <v>522</v>
      </c>
      <c r="F291" s="50">
        <v>3521431</v>
      </c>
      <c r="G291" s="30">
        <v>1.1000000000000001</v>
      </c>
      <c r="H291" s="50">
        <v>60144</v>
      </c>
      <c r="I291" s="30">
        <v>2.8</v>
      </c>
      <c r="J291" s="30">
        <v>7</v>
      </c>
      <c r="K291" s="53" t="s">
        <v>958</v>
      </c>
    </row>
    <row r="292" spans="1:11" x14ac:dyDescent="0.25">
      <c r="A292" s="51" t="str">
        <f>VLOOKUP(aéroports_2014[Pays],Pays_Continent!A:B,2,FALSE)</f>
        <v>Europe</v>
      </c>
      <c r="B292" s="51" t="str">
        <f>VLOOKUP(aéroports_2014[[#This Row],[Ville/Nom d''aéroport]],Ville_Pays!A:B,2,FALSE)</f>
        <v>Pologne</v>
      </c>
      <c r="C292" s="52" t="s">
        <v>176</v>
      </c>
      <c r="D292" s="30" t="s">
        <v>176</v>
      </c>
      <c r="E292" s="30" t="s">
        <v>492</v>
      </c>
      <c r="F292" s="50">
        <v>10590473</v>
      </c>
      <c r="G292" s="30">
        <v>-0.9</v>
      </c>
      <c r="H292" s="50">
        <v>140724</v>
      </c>
      <c r="I292" s="30">
        <v>-2.4</v>
      </c>
      <c r="J292" s="50">
        <v>68672</v>
      </c>
      <c r="K292" s="53">
        <v>6.8</v>
      </c>
    </row>
    <row r="293" spans="1:11" ht="25.5" x14ac:dyDescent="0.25">
      <c r="A293" s="51" t="str">
        <f>VLOOKUP(aéroports_2014[Pays],Pays_Continent!A:B,2,FALSE)</f>
        <v>Amérique du Nord</v>
      </c>
      <c r="B293" s="51" t="str">
        <f>VLOOKUP(aéroports_2014[[#This Row],[Ville/Nom d''aéroport]],Ville_Pays!A:B,2,FALSE)</f>
        <v>États-Unis</v>
      </c>
      <c r="C293" s="52" t="s">
        <v>275</v>
      </c>
      <c r="D293" s="30" t="s">
        <v>279</v>
      </c>
      <c r="E293" s="30" t="s">
        <v>1078</v>
      </c>
      <c r="F293" s="50">
        <v>21420385</v>
      </c>
      <c r="G293" s="30">
        <v>-1.7</v>
      </c>
      <c r="H293" s="50">
        <v>289306</v>
      </c>
      <c r="I293" s="30">
        <v>-5.7</v>
      </c>
      <c r="J293" s="50">
        <v>256358</v>
      </c>
      <c r="K293" s="53">
        <v>-4.7</v>
      </c>
    </row>
    <row r="294" spans="1:11" ht="25.5" x14ac:dyDescent="0.25">
      <c r="A294" s="51" t="str">
        <f>VLOOKUP(aéroports_2014[Pays],Pays_Continent!A:B,2,FALSE)</f>
        <v>Amérique du Nord</v>
      </c>
      <c r="B294" s="51" t="str">
        <f>VLOOKUP(aéroports_2014[[#This Row],[Ville/Nom d''aéroport]],Ville_Pays!A:B,2,FALSE)</f>
        <v>États-Unis</v>
      </c>
      <c r="C294" s="52" t="s">
        <v>275</v>
      </c>
      <c r="D294" s="30" t="s">
        <v>276</v>
      </c>
      <c r="E294" s="30" t="s">
        <v>1077</v>
      </c>
      <c r="F294" s="50">
        <v>20784384</v>
      </c>
      <c r="G294" s="30">
        <v>1.9</v>
      </c>
      <c r="H294" s="50">
        <v>283174</v>
      </c>
      <c r="I294" s="30">
        <v>-3.2</v>
      </c>
      <c r="J294" s="50">
        <v>2101</v>
      </c>
      <c r="K294" s="53">
        <v>10.4</v>
      </c>
    </row>
    <row r="295" spans="1:11" ht="25.5" hidden="1" x14ac:dyDescent="0.25">
      <c r="A295" s="51" t="str">
        <f>VLOOKUP(aéroports_2014[Pays],Pays_Continent!A:B,2,FALSE)</f>
        <v>Océanie</v>
      </c>
      <c r="B295" s="51" t="str">
        <f>VLOOKUP(aéroports_2014[[#This Row],[Ville/Nom d''aéroport]],Ville_Pays!A:B,2,FALSE)</f>
        <v>Nouvelle-Zélande</v>
      </c>
      <c r="C295" s="52" t="s">
        <v>323</v>
      </c>
      <c r="D295" s="30" t="s">
        <v>323</v>
      </c>
      <c r="E295" s="30" t="s">
        <v>587</v>
      </c>
      <c r="F295" s="50">
        <v>5483883</v>
      </c>
      <c r="G295" s="30" t="s">
        <v>958</v>
      </c>
      <c r="H295" s="50">
        <v>86936</v>
      </c>
      <c r="I295" s="30" t="s">
        <v>958</v>
      </c>
      <c r="J295" s="30" t="s">
        <v>958</v>
      </c>
      <c r="K295" s="53" t="s">
        <v>958</v>
      </c>
    </row>
    <row r="296" spans="1:11" x14ac:dyDescent="0.25">
      <c r="A296" s="51" t="str">
        <f>VLOOKUP(aéroports_2014[Pays],Pays_Continent!A:B,2,FALSE)</f>
        <v>Asie</v>
      </c>
      <c r="B296" s="51" t="str">
        <f>VLOOKUP(aéroports_2014[[#This Row],[Ville/Nom d''aéroport]],Ville_Pays!A:B,2,FALSE)</f>
        <v>Chine</v>
      </c>
      <c r="C296" s="52" t="s">
        <v>100</v>
      </c>
      <c r="D296" s="30" t="s">
        <v>100</v>
      </c>
      <c r="E296" s="30" t="s">
        <v>978</v>
      </c>
      <c r="F296" s="50">
        <v>17277104</v>
      </c>
      <c r="G296" s="30">
        <v>10</v>
      </c>
      <c r="H296" s="50">
        <v>157596</v>
      </c>
      <c r="I296" s="30">
        <v>6.1</v>
      </c>
      <c r="J296" s="50">
        <v>143030</v>
      </c>
      <c r="K296" s="53">
        <v>10.5</v>
      </c>
    </row>
    <row r="297" spans="1:11" x14ac:dyDescent="0.25">
      <c r="A297" s="51" t="str">
        <f>VLOOKUP(aéroports_2014[Pays],Pays_Continent!A:B,2,FALSE)</f>
        <v>Asie</v>
      </c>
      <c r="B297" s="51" t="str">
        <f>VLOOKUP(aéroports_2014[[#This Row],[Ville/Nom d''aéroport]],Ville_Pays!A:B,2,FALSE)</f>
        <v>Chine</v>
      </c>
      <c r="C297" s="52" t="s">
        <v>85</v>
      </c>
      <c r="D297" s="30" t="s">
        <v>86</v>
      </c>
      <c r="E297" s="30" t="s">
        <v>979</v>
      </c>
      <c r="F297" s="50">
        <v>29260755</v>
      </c>
      <c r="G297" s="30">
        <v>12.3</v>
      </c>
      <c r="H297" s="50">
        <v>245971</v>
      </c>
      <c r="I297" s="30">
        <v>8.8000000000000007</v>
      </c>
      <c r="J297" s="50">
        <v>186413</v>
      </c>
      <c r="K297" s="53">
        <v>4.2</v>
      </c>
    </row>
    <row r="298" spans="1:11" x14ac:dyDescent="0.25">
      <c r="A298" s="51" t="str">
        <f>VLOOKUP(aéroports_2014[Pays],Pays_Continent!A:B,2,FALSE)</f>
        <v>Asie</v>
      </c>
      <c r="B298" s="51" t="str">
        <f>VLOOKUP(aéroports_2014[[#This Row],[Ville/Nom d''aéroport]],Ville_Pays!A:B,2,FALSE)</f>
        <v>Chine</v>
      </c>
      <c r="C298" s="52" t="s">
        <v>95</v>
      </c>
      <c r="D298" s="30" t="s">
        <v>95</v>
      </c>
      <c r="E298" s="30" t="s">
        <v>980</v>
      </c>
      <c r="F298" s="50">
        <v>20863786</v>
      </c>
      <c r="G298" s="30">
        <v>5.6</v>
      </c>
      <c r="H298" s="50">
        <v>174315</v>
      </c>
      <c r="I298" s="30">
        <v>4.5</v>
      </c>
      <c r="J298" s="50">
        <v>306385</v>
      </c>
      <c r="K298" s="53">
        <v>2.2999999999999998</v>
      </c>
    </row>
    <row r="299" spans="1:11" hidden="1" x14ac:dyDescent="0.25">
      <c r="A299" s="51" t="str">
        <f>VLOOKUP(aéroports_2014[Pays],Pays_Continent!A:B,2,FALSE)</f>
        <v>Asie</v>
      </c>
      <c r="B299" s="51" t="str">
        <f>VLOOKUP(aéroports_2014[[#This Row],[Ville/Nom d''aéroport]],Ville_Pays!A:B,2,FALSE)</f>
        <v>Indonésie</v>
      </c>
      <c r="C299" s="52" t="s">
        <v>325</v>
      </c>
      <c r="D299" s="30" t="s">
        <v>325</v>
      </c>
      <c r="E299" s="27" t="s">
        <v>1055</v>
      </c>
      <c r="F299" s="50">
        <v>8729930</v>
      </c>
      <c r="G299" s="30" t="s">
        <v>958</v>
      </c>
      <c r="H299" s="50">
        <v>45820</v>
      </c>
      <c r="I299" s="30">
        <v>1.4</v>
      </c>
      <c r="J299" s="50">
        <v>17760</v>
      </c>
      <c r="K299" s="53">
        <v>22.2</v>
      </c>
    </row>
    <row r="300" spans="1:11" x14ac:dyDescent="0.25">
      <c r="A300" s="51" t="str">
        <f>VLOOKUP(aéroports_2014[Pays],Pays_Continent!A:B,2,FALSE)</f>
        <v>Asie</v>
      </c>
      <c r="B300" s="51" t="str">
        <f>VLOOKUP(aéroports_2014[[#This Row],[Ville/Nom d''aéroport]],Ville_Pays!A:B,2,FALSE)</f>
        <v>Chine</v>
      </c>
      <c r="C300" s="52" t="s">
        <v>106</v>
      </c>
      <c r="D300" s="30" t="s">
        <v>106</v>
      </c>
      <c r="E300" s="30" t="s">
        <v>961</v>
      </c>
      <c r="F300" s="50">
        <v>15805443</v>
      </c>
      <c r="G300" s="30">
        <v>20.3</v>
      </c>
      <c r="H300" s="50">
        <v>147696</v>
      </c>
      <c r="I300" s="30">
        <v>15.5</v>
      </c>
      <c r="J300" s="50">
        <v>370421</v>
      </c>
      <c r="K300" s="53">
        <v>44.9</v>
      </c>
    </row>
    <row r="301" spans="1:11" x14ac:dyDescent="0.25">
      <c r="A301" s="51" t="str">
        <f>VLOOKUP(aéroports_2014[Pays],Pays_Continent!A:B,2,FALSE)</f>
        <v>Europe</v>
      </c>
      <c r="B301" s="51" t="str">
        <f>VLOOKUP(aéroports_2014[[#This Row],[Ville/Nom d''aéroport]],Ville_Pays!A:B,2,FALSE)</f>
        <v>Suisse</v>
      </c>
      <c r="C301" s="54" t="s">
        <v>142</v>
      </c>
      <c r="D301" s="55" t="s">
        <v>142</v>
      </c>
      <c r="E301" s="55" t="s">
        <v>475</v>
      </c>
      <c r="F301" s="56">
        <v>25507671</v>
      </c>
      <c r="G301" s="55">
        <v>2.2999999999999998</v>
      </c>
      <c r="H301" s="56">
        <v>230652</v>
      </c>
      <c r="I301" s="55">
        <v>1</v>
      </c>
      <c r="J301" s="56">
        <v>331973</v>
      </c>
      <c r="K301" s="57">
        <v>1.5</v>
      </c>
    </row>
  </sheetData>
  <sortState ref="C2:K301">
    <sortCondition ref="D2"/>
  </sortState>
  <conditionalFormatting sqref="E302:E1048576">
    <cfRule type="duplicateValues" dxfId="5" priority="7"/>
  </conditionalFormatting>
  <conditionalFormatting sqref="C302:C1048576">
    <cfRule type="duplicateValues" dxfId="4" priority="1"/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60B2E-B31A-4E17-BCD3-9B7DCC850BBC}">
  <sheetPr codeName="Feuil7"/>
  <dimension ref="A1:K301"/>
  <sheetViews>
    <sheetView workbookViewId="0">
      <selection activeCell="E303" sqref="E303"/>
    </sheetView>
  </sheetViews>
  <sheetFormatPr baseColWidth="10" defaultColWidth="11.5703125" defaultRowHeight="15" x14ac:dyDescent="0.25"/>
  <cols>
    <col min="1" max="1" width="11.5703125" style="31"/>
    <col min="2" max="2" width="11.42578125" style="31" bestFit="1" customWidth="1"/>
    <col min="3" max="3" width="11.5703125" style="31"/>
    <col min="4" max="4" width="13" style="31" customWidth="1"/>
    <col min="5" max="5" width="19.7109375" style="31" bestFit="1" customWidth="1"/>
    <col min="6" max="6" width="10.85546875" style="31" bestFit="1" customWidth="1"/>
    <col min="7" max="7" width="12.28515625" style="31" bestFit="1" customWidth="1"/>
    <col min="8" max="8" width="12" style="31" bestFit="1" customWidth="1"/>
    <col min="9" max="9" width="12.7109375" style="31" bestFit="1" customWidth="1"/>
    <col min="10" max="10" width="10.140625" style="31" bestFit="1" customWidth="1"/>
    <col min="11" max="11" width="11.28515625" style="31" bestFit="1" customWidth="1"/>
    <col min="12" max="16384" width="11.5703125" style="31"/>
  </cols>
  <sheetData>
    <row r="1" spans="1:11" ht="51" x14ac:dyDescent="0.25">
      <c r="A1" s="35" t="s">
        <v>880</v>
      </c>
      <c r="B1" s="36" t="s">
        <v>662</v>
      </c>
      <c r="C1" s="37" t="s">
        <v>661</v>
      </c>
      <c r="D1" s="26" t="s">
        <v>954</v>
      </c>
      <c r="E1" s="26" t="s">
        <v>955</v>
      </c>
      <c r="F1" s="26" t="s">
        <v>956</v>
      </c>
      <c r="G1" s="35" t="s">
        <v>1124</v>
      </c>
      <c r="H1" s="26" t="s">
        <v>957</v>
      </c>
      <c r="I1" s="35" t="s">
        <v>1127</v>
      </c>
      <c r="J1" s="26" t="s">
        <v>1004</v>
      </c>
      <c r="K1" s="38" t="s">
        <v>1126</v>
      </c>
    </row>
    <row r="2" spans="1:11" s="60" customFormat="1" ht="25.5" x14ac:dyDescent="0.25">
      <c r="A2" s="59" t="str">
        <f>VLOOKUP(aéroports_2013[Pays],Pays_Continent!A:B,2,FALSE)</f>
        <v>Asie</v>
      </c>
      <c r="B2" s="39" t="str">
        <f>VLOOKUP(aéroports_2013[[#This Row],[Ville/Nom d''aéroport]],Ville_Pays!A:B,2,FALSE)</f>
        <v>Arabie Saoudite</v>
      </c>
      <c r="C2" s="40" t="s">
        <v>45</v>
      </c>
      <c r="D2" s="28" t="s">
        <v>45</v>
      </c>
      <c r="E2" s="28" t="s">
        <v>621</v>
      </c>
      <c r="F2" s="41">
        <v>2315671</v>
      </c>
      <c r="G2" s="28">
        <v>9.4</v>
      </c>
      <c r="H2" s="41">
        <v>20112</v>
      </c>
      <c r="I2" s="28">
        <v>10.5</v>
      </c>
      <c r="J2" s="41">
        <v>3840</v>
      </c>
      <c r="K2" s="44">
        <v>-9.4</v>
      </c>
    </row>
    <row r="3" spans="1:11" s="60" customFormat="1" ht="25.5" x14ac:dyDescent="0.25">
      <c r="A3" s="59" t="str">
        <f>VLOOKUP(aéroports_2013[Pays],Pays_Continent!A:B,2,FALSE)</f>
        <v>Asie</v>
      </c>
      <c r="B3" s="39" t="str">
        <f>VLOOKUP(aéroports_2013[[#This Row],[Ville/Nom d''aéroport]],Ville_Pays!A:B,2,FALSE)</f>
        <v>Emirats Arabes Unis</v>
      </c>
      <c r="C3" s="40" t="s">
        <v>17</v>
      </c>
      <c r="D3" s="28" t="s">
        <v>17</v>
      </c>
      <c r="E3" s="28" t="s">
        <v>414</v>
      </c>
      <c r="F3" s="41">
        <v>16526316</v>
      </c>
      <c r="G3" s="28">
        <v>12.4</v>
      </c>
      <c r="H3" s="41">
        <v>135213</v>
      </c>
      <c r="I3" s="28">
        <v>11.2</v>
      </c>
      <c r="J3" s="41">
        <v>712488</v>
      </c>
      <c r="K3" s="44">
        <v>24.1</v>
      </c>
    </row>
    <row r="4" spans="1:11" s="60" customFormat="1" x14ac:dyDescent="0.25">
      <c r="A4" s="59" t="str">
        <f>VLOOKUP(aéroports_2013[Pays],Pays_Continent!A:B,2,FALSE)</f>
        <v>Afrique</v>
      </c>
      <c r="B4" s="39" t="str">
        <f>VLOOKUP(aéroports_2013[[#This Row],[Ville/Nom d''aéroport]],Ville_Pays!A:B,2,FALSE)</f>
        <v>Nigéria</v>
      </c>
      <c r="C4" s="40" t="s">
        <v>43</v>
      </c>
      <c r="D4" s="28" t="s">
        <v>43</v>
      </c>
      <c r="E4" s="28" t="s">
        <v>436</v>
      </c>
      <c r="F4" s="41">
        <v>3866876</v>
      </c>
      <c r="G4" s="28">
        <v>9.6999999999999993</v>
      </c>
      <c r="H4" s="41">
        <v>56615</v>
      </c>
      <c r="I4" s="28">
        <v>1.4</v>
      </c>
      <c r="J4" s="41">
        <v>8474</v>
      </c>
      <c r="K4" s="44">
        <v>18</v>
      </c>
    </row>
    <row r="5" spans="1:11" s="60" customFormat="1" x14ac:dyDescent="0.25">
      <c r="A5" s="59" t="str">
        <f>VLOOKUP(aéroports_2013[Pays],Pays_Continent!A:B,2,FALSE)</f>
        <v>Afrique</v>
      </c>
      <c r="B5" s="39" t="str">
        <f>VLOOKUP(aéroports_2013[[#This Row],[Ville/Nom d''aéroport]],Ville_Pays!A:B,2,FALSE)</f>
        <v>Ghana</v>
      </c>
      <c r="C5" s="40" t="s">
        <v>52</v>
      </c>
      <c r="D5" s="28" t="s">
        <v>52</v>
      </c>
      <c r="E5" s="28" t="s">
        <v>440</v>
      </c>
      <c r="F5" s="41">
        <v>2610374</v>
      </c>
      <c r="G5" s="28">
        <v>7.7</v>
      </c>
      <c r="H5" s="41">
        <v>41934</v>
      </c>
      <c r="I5" s="28">
        <v>15.1</v>
      </c>
      <c r="J5" s="41">
        <v>43688</v>
      </c>
      <c r="K5" s="44">
        <v>-6.2</v>
      </c>
    </row>
    <row r="6" spans="1:11" s="60" customFormat="1" x14ac:dyDescent="0.25">
      <c r="A6" s="59" t="str">
        <f>VLOOKUP(aéroports_2013[Pays],Pays_Continent!A:B,2,FALSE)</f>
        <v>Afrique</v>
      </c>
      <c r="B6" s="39" t="str">
        <f>VLOOKUP(aéroports_2013[[#This Row],[Ville/Nom d''aéroport]],Ville_Pays!A:B,2,FALSE)</f>
        <v>Ethiopie</v>
      </c>
      <c r="C6" s="40" t="s">
        <v>34</v>
      </c>
      <c r="D6" s="28" t="s">
        <v>34</v>
      </c>
      <c r="E6" s="28" t="s">
        <v>1087</v>
      </c>
      <c r="F6" s="41">
        <v>7511465</v>
      </c>
      <c r="G6" s="28"/>
      <c r="H6" s="41">
        <v>67902</v>
      </c>
      <c r="I6" s="28"/>
      <c r="J6" s="41">
        <v>153395</v>
      </c>
      <c r="K6" s="44"/>
    </row>
    <row r="7" spans="1:11" s="60" customFormat="1" x14ac:dyDescent="0.25">
      <c r="A7" s="59" t="str">
        <f>VLOOKUP(aéroports_2013[Pays],Pays_Continent!A:B,2,FALSE)</f>
        <v>Océanie</v>
      </c>
      <c r="B7" s="39" t="str">
        <f>VLOOKUP(aéroports_2013[[#This Row],[Ville/Nom d''aéroport]],Ville_Pays!A:B,2,FALSE)</f>
        <v>Australie</v>
      </c>
      <c r="C7" s="40" t="s">
        <v>320</v>
      </c>
      <c r="D7" s="28" t="s">
        <v>320</v>
      </c>
      <c r="E7" s="28" t="s">
        <v>584</v>
      </c>
      <c r="F7" s="41">
        <v>7554820</v>
      </c>
      <c r="G7" s="28">
        <v>4.2</v>
      </c>
      <c r="H7" s="41">
        <v>101983</v>
      </c>
      <c r="I7" s="28">
        <v>1.6</v>
      </c>
      <c r="J7" s="28"/>
      <c r="K7" s="44"/>
    </row>
    <row r="8" spans="1:11" s="60" customFormat="1" x14ac:dyDescent="0.25">
      <c r="A8" s="59" t="str">
        <f>VLOOKUP(aéroports_2013[Pays],Pays_Continent!A:B,2,FALSE)</f>
        <v>Asie</v>
      </c>
      <c r="B8" s="39" t="str">
        <f>VLOOKUP(aéroports_2013[[#This Row],[Ville/Nom d''aéroport]],Ville_Pays!A:B,2,FALSE)</f>
        <v>Indonésie</v>
      </c>
      <c r="C8" s="40" t="s">
        <v>340</v>
      </c>
      <c r="D8" s="28" t="s">
        <v>340</v>
      </c>
      <c r="E8" s="28" t="s">
        <v>934</v>
      </c>
      <c r="F8" s="41">
        <v>1467681</v>
      </c>
      <c r="G8" s="28">
        <v>5.2</v>
      </c>
      <c r="H8" s="41">
        <v>11544</v>
      </c>
      <c r="I8" s="28">
        <v>0.3</v>
      </c>
      <c r="J8" s="41">
        <v>3132</v>
      </c>
      <c r="K8" s="44">
        <v>-28</v>
      </c>
    </row>
    <row r="9" spans="1:11" s="60" customFormat="1" x14ac:dyDescent="0.25">
      <c r="A9" s="59" t="str">
        <f>VLOOKUP(aéroports_2013[Pays],Pays_Continent!A:B,2,FALSE)</f>
        <v>Afrique</v>
      </c>
      <c r="B9" s="39" t="str">
        <f>VLOOKUP(aéroports_2013[[#This Row],[Ville/Nom d''aéroport]],Ville_Pays!A:B,2,FALSE)</f>
        <v>Maroc</v>
      </c>
      <c r="C9" s="40" t="s">
        <v>381</v>
      </c>
      <c r="D9" s="28" t="s">
        <v>381</v>
      </c>
      <c r="E9" s="28" t="s">
        <v>453</v>
      </c>
      <c r="F9" s="41">
        <v>1479329</v>
      </c>
      <c r="G9" s="28">
        <v>6.8</v>
      </c>
      <c r="H9" s="41">
        <v>14720</v>
      </c>
      <c r="I9" s="28">
        <v>1.7</v>
      </c>
      <c r="J9" s="28">
        <v>111</v>
      </c>
      <c r="K9" s="44">
        <v>-6.7</v>
      </c>
    </row>
    <row r="10" spans="1:11" s="60" customFormat="1" x14ac:dyDescent="0.25">
      <c r="A10" s="59" t="str">
        <f>VLOOKUP(aéroports_2013[Pays],Pays_Continent!A:B,2,FALSE)</f>
        <v>Asie</v>
      </c>
      <c r="B10" s="39" t="str">
        <f>VLOOKUP(aéroports_2013[[#This Row],[Ville/Nom d''aéroport]],Ville_Pays!A:B,2,FALSE)</f>
        <v>Iran</v>
      </c>
      <c r="C10" s="40" t="s">
        <v>54</v>
      </c>
      <c r="D10" s="28" t="s">
        <v>54</v>
      </c>
      <c r="E10" s="28" t="s">
        <v>444</v>
      </c>
      <c r="F10" s="41">
        <v>1948688</v>
      </c>
      <c r="G10" s="28">
        <v>-8</v>
      </c>
      <c r="H10" s="41">
        <v>18021</v>
      </c>
      <c r="I10" s="28">
        <v>-2.2000000000000002</v>
      </c>
      <c r="J10" s="41">
        <v>15697</v>
      </c>
      <c r="K10" s="44">
        <v>-7.8</v>
      </c>
    </row>
    <row r="11" spans="1:11" s="60" customFormat="1" x14ac:dyDescent="0.25">
      <c r="A11" s="59" t="str">
        <f>VLOOKUP(aéroports_2013[Pays],Pays_Continent!A:B,2,FALSE)</f>
        <v>Afrique</v>
      </c>
      <c r="B11" s="39" t="str">
        <f>VLOOKUP(aéroports_2013[[#This Row],[Ville/Nom d''aéroport]],Ville_Pays!A:B,2,FALSE)</f>
        <v>Algérie</v>
      </c>
      <c r="C11" s="40" t="s">
        <v>36</v>
      </c>
      <c r="D11" s="28" t="s">
        <v>36</v>
      </c>
      <c r="E11" s="28" t="s">
        <v>429</v>
      </c>
      <c r="F11" s="41">
        <v>5919685</v>
      </c>
      <c r="G11" s="28">
        <v>9.5</v>
      </c>
      <c r="H11" s="41">
        <v>72676</v>
      </c>
      <c r="I11" s="28">
        <v>9.4</v>
      </c>
      <c r="J11" s="41">
        <v>30310</v>
      </c>
      <c r="K11" s="44">
        <v>19.5</v>
      </c>
    </row>
    <row r="12" spans="1:11" s="60" customFormat="1" x14ac:dyDescent="0.25">
      <c r="A12" s="59" t="str">
        <f>VLOOKUP(aéroports_2013[Pays],Pays_Continent!A:B,2,FALSE)</f>
        <v>Europe</v>
      </c>
      <c r="B12" s="39" t="str">
        <f>VLOOKUP(aéroports_2013[[#This Row],[Ville/Nom d''aéroport]],Ville_Pays!A:B,2,FALSE)</f>
        <v>Espagne</v>
      </c>
      <c r="C12" s="40" t="s">
        <v>179</v>
      </c>
      <c r="D12" s="28" t="s">
        <v>179</v>
      </c>
      <c r="E12" s="28" t="s">
        <v>496</v>
      </c>
      <c r="F12" s="41">
        <v>9638835</v>
      </c>
      <c r="G12" s="28">
        <v>8.8000000000000007</v>
      </c>
      <c r="H12" s="41">
        <v>68304</v>
      </c>
      <c r="I12" s="28">
        <v>9.3000000000000007</v>
      </c>
      <c r="J12" s="41">
        <v>2589</v>
      </c>
      <c r="K12" s="44">
        <v>2.5</v>
      </c>
    </row>
    <row r="13" spans="1:11" s="60" customFormat="1" x14ac:dyDescent="0.25">
      <c r="A13" s="59" t="str">
        <f>VLOOKUP(aéroports_2013[Pays],Pays_Continent!A:B,2,FALSE)</f>
        <v>Océanie</v>
      </c>
      <c r="B13" s="39" t="str">
        <f>VLOOKUP(aéroports_2013[[#This Row],[Ville/Nom d''aéroport]],Ville_Pays!A:B,2,FALSE)</f>
        <v>Australie</v>
      </c>
      <c r="C13" s="40" t="s">
        <v>394</v>
      </c>
      <c r="D13" s="28" t="s">
        <v>394</v>
      </c>
      <c r="E13" s="28" t="s">
        <v>610</v>
      </c>
      <c r="F13" s="41">
        <v>655245</v>
      </c>
      <c r="G13" s="28">
        <v>13</v>
      </c>
      <c r="H13" s="41">
        <v>6959</v>
      </c>
      <c r="I13" s="28">
        <v>7.7</v>
      </c>
      <c r="J13" s="28"/>
      <c r="K13" s="44"/>
    </row>
    <row r="14" spans="1:11" s="60" customFormat="1" x14ac:dyDescent="0.25">
      <c r="A14" s="59" t="str">
        <f>VLOOKUP(aéroports_2013[Pays],Pays_Continent!A:B,2,FALSE)</f>
        <v>Asie</v>
      </c>
      <c r="B14" s="39" t="str">
        <f>VLOOKUP(aéroports_2013[[#This Row],[Ville/Nom d''aéroport]],Ville_Pays!A:B,2,FALSE)</f>
        <v>Jordanie</v>
      </c>
      <c r="C14" s="40" t="s">
        <v>33</v>
      </c>
      <c r="D14" s="28" t="s">
        <v>33</v>
      </c>
      <c r="E14" s="28" t="s">
        <v>427</v>
      </c>
      <c r="F14" s="41">
        <v>6502323</v>
      </c>
      <c r="G14" s="28">
        <v>4</v>
      </c>
      <c r="H14" s="41">
        <v>67959</v>
      </c>
      <c r="I14" s="28">
        <v>1.1000000000000001</v>
      </c>
      <c r="J14" s="41">
        <v>95424</v>
      </c>
      <c r="K14" s="44">
        <v>-1.5</v>
      </c>
    </row>
    <row r="15" spans="1:11" s="60" customFormat="1" x14ac:dyDescent="0.25">
      <c r="A15" s="59" t="str">
        <f>VLOOKUP(aéroports_2013[Pays],Pays_Continent!A:B,2,FALSE)</f>
        <v>Europe</v>
      </c>
      <c r="B15" s="39" t="str">
        <f>VLOOKUP(aéroports_2013[[#This Row],[Ville/Nom d''aéroport]],Ville_Pays!A:B,2,FALSE)</f>
        <v>Pays-Bas</v>
      </c>
      <c r="C15" s="40" t="s">
        <v>127</v>
      </c>
      <c r="D15" s="28" t="s">
        <v>127</v>
      </c>
      <c r="E15" s="28" t="s">
        <v>470</v>
      </c>
      <c r="F15" s="41">
        <v>52569200</v>
      </c>
      <c r="G15" s="28">
        <v>3</v>
      </c>
      <c r="H15" s="41">
        <v>440057</v>
      </c>
      <c r="I15" s="28">
        <v>0.5</v>
      </c>
      <c r="J15" s="41">
        <v>1565961</v>
      </c>
      <c r="K15" s="44">
        <v>3.6</v>
      </c>
    </row>
    <row r="16" spans="1:11" s="60" customFormat="1" x14ac:dyDescent="0.25">
      <c r="A16" s="59" t="str">
        <f>VLOOKUP(aéroports_2013[Pays],Pays_Continent!A:B,2,FALSE)</f>
        <v>Europe</v>
      </c>
      <c r="B16" s="39" t="str">
        <f>VLOOKUP(aéroports_2013[[#This Row],[Ville/Nom d''aéroport]],Ville_Pays!A:B,2,FALSE)</f>
        <v>Turquie</v>
      </c>
      <c r="C16" s="40" t="s">
        <v>169</v>
      </c>
      <c r="D16" s="28" t="s">
        <v>170</v>
      </c>
      <c r="E16" s="28" t="s">
        <v>1002</v>
      </c>
      <c r="F16" s="41">
        <v>10960341</v>
      </c>
      <c r="G16" s="28">
        <v>17.8</v>
      </c>
      <c r="H16" s="41">
        <v>96822</v>
      </c>
      <c r="I16" s="28">
        <v>12.7</v>
      </c>
      <c r="J16" s="41">
        <v>15531</v>
      </c>
      <c r="K16" s="44">
        <v>23.1</v>
      </c>
    </row>
    <row r="17" spans="1:11" s="60" customFormat="1" x14ac:dyDescent="0.25">
      <c r="A17" s="59" t="str">
        <f>VLOOKUP(aéroports_2013[Pays],Pays_Continent!A:B,2,FALSE)</f>
        <v>Europe</v>
      </c>
      <c r="B17" s="39" t="str">
        <f>VLOOKUP(aéroports_2013[[#This Row],[Ville/Nom d''aéroport]],Ville_Pays!A:B,2,FALSE)</f>
        <v>Turquie</v>
      </c>
      <c r="C17" s="40" t="s">
        <v>140</v>
      </c>
      <c r="D17" s="28" t="s">
        <v>140</v>
      </c>
      <c r="E17" s="28" t="s">
        <v>474</v>
      </c>
      <c r="F17" s="41">
        <v>27403275</v>
      </c>
      <c r="G17" s="28">
        <v>8.5</v>
      </c>
      <c r="H17" s="41">
        <v>171553</v>
      </c>
      <c r="I17" s="28">
        <v>6.6</v>
      </c>
      <c r="J17" s="41">
        <v>6974</v>
      </c>
      <c r="K17" s="44">
        <v>10.5</v>
      </c>
    </row>
    <row r="18" spans="1:11" s="60" customFormat="1" x14ac:dyDescent="0.25">
      <c r="A18" s="59" t="str">
        <f>VLOOKUP(aéroports_2013[Pays],Pays_Continent!A:B,2,FALSE)</f>
        <v>Europe</v>
      </c>
      <c r="B18" s="39" t="str">
        <f>VLOOKUP(aéroports_2013[[#This Row],[Ville/Nom d''aéroport]],Ville_Pays!A:B,2,FALSE)</f>
        <v>Suède</v>
      </c>
      <c r="C18" s="40" t="s">
        <v>150</v>
      </c>
      <c r="D18" s="28" t="s">
        <v>151</v>
      </c>
      <c r="E18" s="28" t="s">
        <v>888</v>
      </c>
      <c r="F18" s="41">
        <v>20706411</v>
      </c>
      <c r="G18" s="28">
        <v>5.3</v>
      </c>
      <c r="H18" s="41">
        <v>219619</v>
      </c>
      <c r="I18" s="28">
        <v>4.5999999999999996</v>
      </c>
      <c r="J18" s="41">
        <v>71522</v>
      </c>
      <c r="K18" s="44">
        <v>-4</v>
      </c>
    </row>
    <row r="19" spans="1:11" s="60" customFormat="1" x14ac:dyDescent="0.25">
      <c r="A19" s="59" t="str">
        <f>VLOOKUP(aéroports_2013[Pays],Pays_Continent!A:B,2,FALSE)</f>
        <v>Europe</v>
      </c>
      <c r="B19" s="39" t="str">
        <f>VLOOKUP(aéroports_2013[[#This Row],[Ville/Nom d''aéroport]],Ville_Pays!A:B,2,FALSE)</f>
        <v>Pays-Bas</v>
      </c>
      <c r="C19" s="40" t="s">
        <v>236</v>
      </c>
      <c r="D19" s="28" t="s">
        <v>236</v>
      </c>
      <c r="E19" s="28" t="s">
        <v>537</v>
      </c>
      <c r="F19" s="41">
        <v>2296571</v>
      </c>
      <c r="G19" s="28">
        <v>8.3000000000000007</v>
      </c>
      <c r="H19" s="41">
        <v>43927</v>
      </c>
      <c r="I19" s="28">
        <v>5.5</v>
      </c>
      <c r="J19" s="28"/>
      <c r="K19" s="44"/>
    </row>
    <row r="20" spans="1:11" s="60" customFormat="1" x14ac:dyDescent="0.25">
      <c r="A20" s="59" t="str">
        <f>VLOOKUP(aéroports_2013[Pays],Pays_Continent!A:B,2,FALSE)</f>
        <v>Europe</v>
      </c>
      <c r="B20" s="39" t="str">
        <f>VLOOKUP(aéroports_2013[[#This Row],[Ville/Nom d''aéroport]],Ville_Pays!A:B,2,FALSE)</f>
        <v>Grèce</v>
      </c>
      <c r="C20" s="40" t="s">
        <v>161</v>
      </c>
      <c r="D20" s="28" t="s">
        <v>161</v>
      </c>
      <c r="E20" s="28" t="s">
        <v>386</v>
      </c>
      <c r="F20" s="41">
        <v>12518091</v>
      </c>
      <c r="G20" s="28">
        <v>-3.2</v>
      </c>
      <c r="H20" s="41">
        <v>140432</v>
      </c>
      <c r="I20" s="28">
        <v>-8.4</v>
      </c>
      <c r="J20" s="41">
        <v>74876</v>
      </c>
      <c r="K20" s="44">
        <v>-1.9</v>
      </c>
    </row>
    <row r="21" spans="1:11" s="60" customFormat="1" ht="25.5" x14ac:dyDescent="0.25">
      <c r="A21" s="59" t="str">
        <f>VLOOKUP(aéroports_2013[Pays],Pays_Continent!A:B,2,FALSE)</f>
        <v>Amérique du Nord</v>
      </c>
      <c r="B21" s="39" t="str">
        <f>VLOOKUP(aéroports_2013[[#This Row],[Ville/Nom d''aéroport]],Ville_Pays!A:B,2,FALSE)</f>
        <v>États-Unis</v>
      </c>
      <c r="C21" s="40" t="s">
        <v>242</v>
      </c>
      <c r="D21" s="28" t="s">
        <v>242</v>
      </c>
      <c r="E21" s="28" t="s">
        <v>540</v>
      </c>
      <c r="F21" s="41">
        <v>94430785</v>
      </c>
      <c r="G21" s="28">
        <v>-1.1000000000000001</v>
      </c>
      <c r="H21" s="41">
        <v>911074</v>
      </c>
      <c r="I21" s="28">
        <v>-2.1</v>
      </c>
      <c r="J21" s="41">
        <v>617714</v>
      </c>
      <c r="K21" s="44"/>
    </row>
    <row r="22" spans="1:11" s="60" customFormat="1" ht="25.5" x14ac:dyDescent="0.25">
      <c r="A22" s="59" t="str">
        <f>VLOOKUP(aéroports_2013[Pays],Pays_Continent!A:B,2,FALSE)</f>
        <v>Océanie</v>
      </c>
      <c r="B22" s="39" t="str">
        <f>VLOOKUP(aéroports_2013[[#This Row],[Ville/Nom d''aéroport]],Ville_Pays!A:B,2,FALSE)</f>
        <v>Nouvelle-Zélande</v>
      </c>
      <c r="C22" s="40" t="s">
        <v>315</v>
      </c>
      <c r="D22" s="28" t="s">
        <v>315</v>
      </c>
      <c r="E22" s="28" t="s">
        <v>582</v>
      </c>
      <c r="F22" s="41">
        <v>14841964</v>
      </c>
      <c r="G22" s="28">
        <v>6.7</v>
      </c>
      <c r="H22" s="41">
        <v>155855</v>
      </c>
      <c r="I22" s="28">
        <v>0.9</v>
      </c>
      <c r="J22" s="28"/>
      <c r="K22" s="44"/>
    </row>
    <row r="23" spans="1:11" s="60" customFormat="1" ht="25.5" x14ac:dyDescent="0.25">
      <c r="A23" s="59" t="str">
        <f>VLOOKUP(aéroports_2013[Pays],Pays_Continent!A:B,2,FALSE)</f>
        <v>Amérique du Nord</v>
      </c>
      <c r="B23" s="39" t="str">
        <f>VLOOKUP(aéroports_2013[[#This Row],[Ville/Nom d''aéroport]],Ville_Pays!A:B,2,FALSE)</f>
        <v>États-Unis</v>
      </c>
      <c r="C23" s="40" t="s">
        <v>291</v>
      </c>
      <c r="D23" s="28" t="s">
        <v>291</v>
      </c>
      <c r="E23" s="28" t="s">
        <v>567</v>
      </c>
      <c r="F23" s="41">
        <v>10017958</v>
      </c>
      <c r="G23" s="28">
        <v>6.2</v>
      </c>
      <c r="H23" s="41">
        <v>176647</v>
      </c>
      <c r="I23" s="28">
        <v>2.6</v>
      </c>
      <c r="J23" s="28">
        <v>71906</v>
      </c>
      <c r="K23" s="44">
        <v>1.9</v>
      </c>
    </row>
    <row r="24" spans="1:11" s="60" customFormat="1" x14ac:dyDescent="0.25">
      <c r="A24" s="59" t="str">
        <f>VLOOKUP(aéroports_2013[Pays],Pays_Continent!A:B,2,FALSE)</f>
        <v>Asie</v>
      </c>
      <c r="B24" s="39" t="str">
        <f>VLOOKUP(aéroports_2013[[#This Row],[Ville/Nom d''aéroport]],Ville_Pays!A:B,2,FALSE)</f>
        <v>Bahreïn</v>
      </c>
      <c r="C24" s="40" t="s">
        <v>27</v>
      </c>
      <c r="D24" s="28" t="s">
        <v>27</v>
      </c>
      <c r="E24" s="28" t="s">
        <v>419</v>
      </c>
      <c r="F24" s="41">
        <v>7371651</v>
      </c>
      <c r="G24" s="28">
        <v>-13.1</v>
      </c>
      <c r="H24" s="41">
        <v>90837</v>
      </c>
      <c r="I24" s="28">
        <v>-14.2</v>
      </c>
      <c r="J24" s="41">
        <v>245145</v>
      </c>
      <c r="K24" s="44">
        <v>-6.5</v>
      </c>
    </row>
    <row r="25" spans="1:11" s="60" customFormat="1" ht="25.5" x14ac:dyDescent="0.25">
      <c r="A25" s="59" t="str">
        <f>VLOOKUP(aéroports_2013[Pays],Pays_Continent!A:B,2,FALSE)</f>
        <v>Amérique du Nord</v>
      </c>
      <c r="B25" s="39" t="str">
        <f>VLOOKUP(aéroports_2013[[#This Row],[Ville/Nom d''aéroport]],Ville_Pays!A:B,2,FALSE)</f>
        <v>États-Unis</v>
      </c>
      <c r="C25" s="40" t="s">
        <v>274</v>
      </c>
      <c r="D25" s="28" t="s">
        <v>274</v>
      </c>
      <c r="E25" s="28" t="s">
        <v>556</v>
      </c>
      <c r="F25" s="41">
        <v>22498353</v>
      </c>
      <c r="G25" s="28">
        <v>-0.8</v>
      </c>
      <c r="H25" s="41">
        <v>259793</v>
      </c>
      <c r="I25" s="28">
        <v>-3.1</v>
      </c>
      <c r="J25" s="28">
        <v>104174</v>
      </c>
      <c r="K25" s="44">
        <v>-6.8</v>
      </c>
    </row>
    <row r="26" spans="1:11" s="60" customFormat="1" x14ac:dyDescent="0.25">
      <c r="A26" s="59" t="str">
        <f>VLOOKUP(aéroports_2013[Pays],Pays_Continent!A:B,2,FALSE)</f>
        <v>Asie</v>
      </c>
      <c r="B26" s="39" t="str">
        <f>VLOOKUP(aéroports_2013[[#This Row],[Ville/Nom d''aéroport]],Ville_Pays!A:B,2,FALSE)</f>
        <v>Inde</v>
      </c>
      <c r="C26" s="40" t="s">
        <v>105</v>
      </c>
      <c r="D26" s="28" t="s">
        <v>105</v>
      </c>
      <c r="E26" s="28" t="s">
        <v>463</v>
      </c>
      <c r="F26" s="41">
        <v>12779015</v>
      </c>
      <c r="G26" s="28">
        <v>6.4</v>
      </c>
      <c r="H26" s="41">
        <v>115002</v>
      </c>
      <c r="I26" s="28">
        <v>7.8</v>
      </c>
      <c r="J26" s="41">
        <v>238197</v>
      </c>
      <c r="K26" s="44">
        <v>5.5</v>
      </c>
    </row>
    <row r="27" spans="1:11" s="60" customFormat="1" ht="30" x14ac:dyDescent="0.25">
      <c r="A27" s="59" t="str">
        <f>VLOOKUP(aéroports_2013[Pays],Pays_Continent!A:B,2,FALSE)</f>
        <v>Asie</v>
      </c>
      <c r="B27" s="39" t="str">
        <f>VLOOKUP(aéroports_2013[[#This Row],[Ville/Nom d''aéroport]],Ville_Pays!A:B,2,FALSE)</f>
        <v>Thaïlande</v>
      </c>
      <c r="C27" s="40" t="s">
        <v>73</v>
      </c>
      <c r="D27" s="28" t="s">
        <v>88</v>
      </c>
      <c r="E27" s="27" t="s">
        <v>1067</v>
      </c>
      <c r="F27" s="41">
        <v>16479227</v>
      </c>
      <c r="G27" s="28"/>
      <c r="H27" s="41">
        <v>166945</v>
      </c>
      <c r="I27" s="28"/>
      <c r="J27" s="41">
        <v>18296</v>
      </c>
      <c r="K27" s="44"/>
    </row>
    <row r="28" spans="1:11" s="60" customFormat="1" ht="30" x14ac:dyDescent="0.25">
      <c r="A28" s="59" t="str">
        <f>VLOOKUP(aéroports_2013[Pays],Pays_Continent!A:B,2,FALSE)</f>
        <v>Asie</v>
      </c>
      <c r="B28" s="39" t="str">
        <f>VLOOKUP(aéroports_2013[[#This Row],[Ville/Nom d''aéroport]],Ville_Pays!A:B,2,FALSE)</f>
        <v>Thaïlande</v>
      </c>
      <c r="C28" s="40" t="s">
        <v>73</v>
      </c>
      <c r="D28" s="28" t="s">
        <v>73</v>
      </c>
      <c r="E28" s="27" t="s">
        <v>1003</v>
      </c>
      <c r="F28" s="41">
        <v>51363451</v>
      </c>
      <c r="G28" s="28">
        <v>-3.1</v>
      </c>
      <c r="H28" s="41">
        <v>301747</v>
      </c>
      <c r="I28" s="28">
        <v>-4.8</v>
      </c>
      <c r="J28" s="41">
        <v>1236221</v>
      </c>
      <c r="K28" s="44">
        <v>-8.1</v>
      </c>
    </row>
    <row r="29" spans="1:11" s="60" customFormat="1" x14ac:dyDescent="0.25">
      <c r="A29" s="59" t="str">
        <f>VLOOKUP(aéroports_2013[Pays],Pays_Continent!A:B,2,FALSE)</f>
        <v>Europe</v>
      </c>
      <c r="B29" s="39" t="str">
        <f>VLOOKUP(aéroports_2013[[#This Row],[Ville/Nom d''aéroport]],Ville_Pays!A:B,2,FALSE)</f>
        <v>Espagne</v>
      </c>
      <c r="C29" s="40" t="s">
        <v>134</v>
      </c>
      <c r="D29" s="28" t="s">
        <v>134</v>
      </c>
      <c r="E29" s="28" t="s">
        <v>473</v>
      </c>
      <c r="F29" s="41">
        <v>35197168</v>
      </c>
      <c r="G29" s="28">
        <v>0.2</v>
      </c>
      <c r="H29" s="41">
        <v>276496</v>
      </c>
      <c r="I29" s="28">
        <v>-4.7</v>
      </c>
      <c r="J29" s="41">
        <v>100876</v>
      </c>
      <c r="K29" s="44">
        <v>3.6</v>
      </c>
    </row>
    <row r="30" spans="1:11" s="60" customFormat="1" ht="25.5" x14ac:dyDescent="0.25">
      <c r="A30" s="59" t="str">
        <f>VLOOKUP(aéroports_2013[Pays],Pays_Continent!A:B,2,FALSE)</f>
        <v>Amérique du Sud</v>
      </c>
      <c r="B30" s="39" t="str">
        <f>VLOOKUP(aéroports_2013[[#This Row],[Ville/Nom d''aéroport]],Ville_Pays!A:B,2,FALSE)</f>
        <v>Colombie</v>
      </c>
      <c r="C30" s="40" t="s">
        <v>238</v>
      </c>
      <c r="D30" s="28" t="s">
        <v>238</v>
      </c>
      <c r="E30" s="28" t="s">
        <v>889</v>
      </c>
      <c r="F30" s="41">
        <v>2194123</v>
      </c>
      <c r="G30" s="28">
        <v>19.8</v>
      </c>
      <c r="H30" s="41">
        <v>44536</v>
      </c>
      <c r="I30" s="28">
        <v>23.2</v>
      </c>
      <c r="J30" s="41">
        <v>26789</v>
      </c>
      <c r="K30" s="44">
        <v>-1.9</v>
      </c>
    </row>
    <row r="31" spans="1:11" s="60" customFormat="1" x14ac:dyDescent="0.25">
      <c r="A31" s="59" t="str">
        <f>VLOOKUP(aéroports_2013[Pays],Pays_Continent!A:B,2,FALSE)</f>
        <v>Asie</v>
      </c>
      <c r="B31" s="39" t="str">
        <f>VLOOKUP(aéroports_2013[[#This Row],[Ville/Nom d''aéroport]],Ville_Pays!A:B,2,FALSE)</f>
        <v>Chine</v>
      </c>
      <c r="C31" s="40" t="s">
        <v>64</v>
      </c>
      <c r="D31" s="28" t="s">
        <v>65</v>
      </c>
      <c r="E31" s="28" t="s">
        <v>970</v>
      </c>
      <c r="F31" s="41">
        <v>83712355</v>
      </c>
      <c r="G31" s="28">
        <v>2.2000000000000002</v>
      </c>
      <c r="H31" s="41">
        <v>567757</v>
      </c>
      <c r="I31" s="28">
        <v>1.9</v>
      </c>
      <c r="J31" s="41">
        <v>1843681</v>
      </c>
      <c r="K31" s="44">
        <v>2.4</v>
      </c>
    </row>
    <row r="32" spans="1:11" s="60" customFormat="1" x14ac:dyDescent="0.25">
      <c r="A32" s="59" t="str">
        <f>VLOOKUP(aéroports_2013[Pays],Pays_Continent!A:B,2,FALSE)</f>
        <v>Asie</v>
      </c>
      <c r="B32" s="39" t="str">
        <f>VLOOKUP(aéroports_2013[[#This Row],[Ville/Nom d''aéroport]],Ville_Pays!A:B,2,FALSE)</f>
        <v>Liban</v>
      </c>
      <c r="C32" s="40" t="s">
        <v>32</v>
      </c>
      <c r="D32" s="28" t="s">
        <v>32</v>
      </c>
      <c r="E32" s="28" t="s">
        <v>428</v>
      </c>
      <c r="F32" s="41">
        <v>6265132</v>
      </c>
      <c r="G32" s="28">
        <v>5.0999999999999996</v>
      </c>
      <c r="H32" s="41">
        <v>62980</v>
      </c>
      <c r="I32" s="28">
        <v>-0.4</v>
      </c>
      <c r="J32" s="41">
        <v>106360</v>
      </c>
      <c r="K32" s="44">
        <v>25.3</v>
      </c>
    </row>
    <row r="33" spans="1:11" ht="25.5" x14ac:dyDescent="0.25">
      <c r="A33" s="59" t="str">
        <f>VLOOKUP(aéroports_2013[Pays],Pays_Continent!A:B,2,FALSE)</f>
        <v>Amérique du Sud</v>
      </c>
      <c r="B33" s="39" t="str">
        <f>VLOOKUP(aéroports_2013[[#This Row],[Ville/Nom d''aéroport]],Ville_Pays!A:B,2,FALSE)</f>
        <v>Brésil</v>
      </c>
      <c r="C33" s="40" t="s">
        <v>220</v>
      </c>
      <c r="D33" s="28" t="s">
        <v>221</v>
      </c>
      <c r="E33" s="28" t="s">
        <v>521</v>
      </c>
      <c r="F33" s="41">
        <v>3880082</v>
      </c>
      <c r="G33" s="28">
        <v>4.3</v>
      </c>
      <c r="H33" s="41">
        <v>54008</v>
      </c>
      <c r="I33" s="28">
        <v>-1.5</v>
      </c>
      <c r="J33" s="41">
        <v>29118</v>
      </c>
      <c r="K33" s="44">
        <v>7</v>
      </c>
    </row>
    <row r="34" spans="1:11" ht="25.5" x14ac:dyDescent="0.25">
      <c r="A34" s="59" t="str">
        <f>VLOOKUP(aéroports_2013[Pays],Pays_Continent!A:B,2,FALSE)</f>
        <v>Amérique du Sud</v>
      </c>
      <c r="B34" s="39" t="str">
        <f>VLOOKUP(aéroports_2013[[#This Row],[Ville/Nom d''aéroport]],Ville_Pays!A:B,2,FALSE)</f>
        <v>Brésil</v>
      </c>
      <c r="C34" s="40" t="s">
        <v>197</v>
      </c>
      <c r="D34" s="28" t="s">
        <v>198</v>
      </c>
      <c r="E34" s="28" t="s">
        <v>1092</v>
      </c>
      <c r="F34" s="41">
        <v>10523634</v>
      </c>
      <c r="G34" s="28">
        <v>-1.7</v>
      </c>
      <c r="H34" s="41">
        <v>109257</v>
      </c>
      <c r="I34" s="28">
        <v>-9.1</v>
      </c>
      <c r="J34" s="41">
        <v>16942</v>
      </c>
      <c r="K34" s="44">
        <v>6.9</v>
      </c>
    </row>
    <row r="35" spans="1:11" s="60" customFormat="1" ht="25.5" x14ac:dyDescent="0.25">
      <c r="A35" s="59" t="str">
        <f>VLOOKUP(aéroports_2013[Pays],Pays_Continent!A:B,2,FALSE)</f>
        <v>Europe</v>
      </c>
      <c r="B35" s="39" t="str">
        <f>VLOOKUP(aéroports_2013[[#This Row],[Ville/Nom d''aéroport]],Ville_Pays!A:B,2,FALSE)</f>
        <v>Italie</v>
      </c>
      <c r="C35" s="40" t="s">
        <v>159</v>
      </c>
      <c r="D35" s="28" t="s">
        <v>181</v>
      </c>
      <c r="E35" s="28" t="s">
        <v>1079</v>
      </c>
      <c r="F35" s="41">
        <v>8962357</v>
      </c>
      <c r="G35" s="28">
        <v>0.8</v>
      </c>
      <c r="H35" s="41">
        <v>71742</v>
      </c>
      <c r="I35" s="28">
        <v>-3.3</v>
      </c>
      <c r="J35" s="41">
        <v>115975</v>
      </c>
      <c r="K35" s="44">
        <v>-0.6</v>
      </c>
    </row>
    <row r="36" spans="1:11" s="60" customFormat="1" x14ac:dyDescent="0.25">
      <c r="A36" s="59" t="str">
        <f>VLOOKUP(aéroports_2013[Pays],Pays_Continent!A:B,2,FALSE)</f>
        <v>Europe</v>
      </c>
      <c r="B36" s="39" t="str">
        <f>VLOOKUP(aéroports_2013[[#This Row],[Ville/Nom d''aéroport]],Ville_Pays!A:B,2,FALSE)</f>
        <v>Allemagne</v>
      </c>
      <c r="C36" s="40" t="s">
        <v>156</v>
      </c>
      <c r="D36" s="28" t="s">
        <v>157</v>
      </c>
      <c r="E36" s="28" t="s">
        <v>994</v>
      </c>
      <c r="F36" s="41">
        <v>19591838</v>
      </c>
      <c r="G36" s="28">
        <v>7.9</v>
      </c>
      <c r="H36" s="41">
        <v>174763</v>
      </c>
      <c r="I36" s="28">
        <v>2.1</v>
      </c>
      <c r="J36" s="41">
        <v>33324</v>
      </c>
      <c r="K36" s="44">
        <v>6.9</v>
      </c>
    </row>
    <row r="37" spans="1:11" s="60" customFormat="1" x14ac:dyDescent="0.25">
      <c r="A37" s="59" t="str">
        <f>VLOOKUP(aéroports_2013[Pays],Pays_Continent!A:B,2,FALSE)</f>
        <v>Europe</v>
      </c>
      <c r="B37" s="39" t="str">
        <f>VLOOKUP(aéroports_2013[[#This Row],[Ville/Nom d''aéroport]],Ville_Pays!A:B,2,FALSE)</f>
        <v>Royaume-Uni</v>
      </c>
      <c r="C37" s="40" t="s">
        <v>184</v>
      </c>
      <c r="D37" s="28" t="s">
        <v>184</v>
      </c>
      <c r="E37" s="28" t="s">
        <v>495</v>
      </c>
      <c r="F37" s="41">
        <v>9120201</v>
      </c>
      <c r="G37" s="28">
        <v>2.2000000000000002</v>
      </c>
      <c r="H37" s="41">
        <v>93764</v>
      </c>
      <c r="I37" s="28">
        <v>2.2000000000000002</v>
      </c>
      <c r="J37" s="41">
        <v>21082</v>
      </c>
      <c r="K37" s="44">
        <v>10.4</v>
      </c>
    </row>
    <row r="38" spans="1:11" s="60" customFormat="1" ht="25.5" x14ac:dyDescent="0.25">
      <c r="A38" s="59" t="str">
        <f>VLOOKUP(aéroports_2013[Pays],Pays_Continent!A:B,2,FALSE)</f>
        <v>Amérique du Sud</v>
      </c>
      <c r="B38" s="39" t="str">
        <f>VLOOKUP(aéroports_2013[[#This Row],[Ville/Nom d''aéroport]],Ville_Pays!A:B,2,FALSE)</f>
        <v>Colombie</v>
      </c>
      <c r="C38" s="40" t="s">
        <v>188</v>
      </c>
      <c r="D38" s="28" t="s">
        <v>188</v>
      </c>
      <c r="E38" s="28" t="s">
        <v>499</v>
      </c>
      <c r="F38" s="41">
        <v>25009483</v>
      </c>
      <c r="G38" s="28">
        <v>14.1</v>
      </c>
      <c r="H38" s="41">
        <v>322546</v>
      </c>
      <c r="I38" s="28">
        <v>1</v>
      </c>
      <c r="J38" s="41">
        <v>622090</v>
      </c>
      <c r="K38" s="44">
        <v>-1.7</v>
      </c>
    </row>
    <row r="39" spans="1:11" s="60" customFormat="1" x14ac:dyDescent="0.25">
      <c r="A39" s="59" t="str">
        <f>VLOOKUP(aéroports_2013[Pays],Pays_Continent!A:B,2,FALSE)</f>
        <v>Asie</v>
      </c>
      <c r="B39" s="39" t="str">
        <f>VLOOKUP(aéroports_2013[[#This Row],[Ville/Nom d''aéroport]],Ville_Pays!A:B,2,FALSE)</f>
        <v>Inde</v>
      </c>
      <c r="C39" s="40" t="s">
        <v>78</v>
      </c>
      <c r="D39" s="28" t="s">
        <v>78</v>
      </c>
      <c r="E39" s="28" t="s">
        <v>456</v>
      </c>
      <c r="F39" s="41">
        <v>31958546</v>
      </c>
      <c r="G39" s="28">
        <v>6.4</v>
      </c>
      <c r="H39" s="41">
        <v>269394</v>
      </c>
      <c r="I39" s="28">
        <v>4.4000000000000004</v>
      </c>
      <c r="J39" s="41">
        <v>655725</v>
      </c>
      <c r="K39" s="44">
        <v>0.3</v>
      </c>
    </row>
    <row r="40" spans="1:11" s="60" customFormat="1" x14ac:dyDescent="0.25">
      <c r="A40" s="59" t="str">
        <f>VLOOKUP(aéroports_2013[Pays],Pays_Continent!A:B,2,FALSE)</f>
        <v>Afrique</v>
      </c>
      <c r="B40" s="39" t="str">
        <f>VLOOKUP(aéroports_2013[[#This Row],[Ville/Nom d''aéroport]],Ville_Pays!A:B,2,FALSE)</f>
        <v>Egypte</v>
      </c>
      <c r="C40" s="40" t="s">
        <v>47</v>
      </c>
      <c r="D40" s="28" t="s">
        <v>47</v>
      </c>
      <c r="E40" s="28" t="s">
        <v>448</v>
      </c>
      <c r="F40" s="41">
        <v>2248355</v>
      </c>
      <c r="G40" s="28">
        <v>14.7</v>
      </c>
      <c r="H40" s="41">
        <v>25969</v>
      </c>
      <c r="I40" s="28">
        <v>13.2</v>
      </c>
      <c r="J40" s="41">
        <v>4906</v>
      </c>
      <c r="K40" s="44">
        <v>115.6</v>
      </c>
    </row>
    <row r="41" spans="1:11" s="60" customFormat="1" ht="25.5" x14ac:dyDescent="0.25">
      <c r="A41" s="59" t="str">
        <f>VLOOKUP(aéroports_2013[Pays],Pays_Continent!A:B,2,FALSE)</f>
        <v>Amérique du Nord</v>
      </c>
      <c r="B41" s="39" t="str">
        <f>VLOOKUP(aéroports_2013[[#This Row],[Ville/Nom d''aéroport]],Ville_Pays!A:B,2,FALSE)</f>
        <v>États-Unis</v>
      </c>
      <c r="C41" s="40" t="s">
        <v>268</v>
      </c>
      <c r="D41" s="28" t="s">
        <v>268</v>
      </c>
      <c r="E41" s="28" t="s">
        <v>553</v>
      </c>
      <c r="F41" s="41">
        <v>30236200</v>
      </c>
      <c r="G41" s="28">
        <v>3</v>
      </c>
      <c r="H41" s="41">
        <v>361339</v>
      </c>
      <c r="I41" s="28">
        <v>1.8</v>
      </c>
      <c r="J41" s="28">
        <v>251986</v>
      </c>
      <c r="K41" s="44">
        <v>1.6</v>
      </c>
    </row>
    <row r="42" spans="1:11" s="60" customFormat="1" ht="25.5" x14ac:dyDescent="0.25">
      <c r="A42" s="59" t="str">
        <f>VLOOKUP(aéroports_2013[Pays],Pays_Continent!A:B,2,FALSE)</f>
        <v>Amérique du Sud</v>
      </c>
      <c r="B42" s="39" t="str">
        <f>VLOOKUP(aéroports_2013[[#This Row],[Ville/Nom d''aéroport]],Ville_Pays!A:B,2,FALSE)</f>
        <v>Brésil</v>
      </c>
      <c r="C42" s="40" t="s">
        <v>190</v>
      </c>
      <c r="D42" s="28" t="s">
        <v>190</v>
      </c>
      <c r="E42" s="28" t="s">
        <v>501</v>
      </c>
      <c r="F42" s="41">
        <v>16559981</v>
      </c>
      <c r="G42" s="28">
        <v>4.0999999999999996</v>
      </c>
      <c r="H42" s="41">
        <v>179509</v>
      </c>
      <c r="I42" s="28">
        <v>-7.8</v>
      </c>
      <c r="J42" s="41">
        <v>46918</v>
      </c>
      <c r="K42" s="44">
        <v>-4.5</v>
      </c>
    </row>
    <row r="43" spans="1:11" s="60" customFormat="1" x14ac:dyDescent="0.25">
      <c r="A43" s="59" t="str">
        <f>VLOOKUP(aéroports_2013[Pays],Pays_Continent!A:B,2,FALSE)</f>
        <v>Océanie</v>
      </c>
      <c r="B43" s="39" t="str">
        <f>VLOOKUP(aéroports_2013[[#This Row],[Ville/Nom d''aéroport]],Ville_Pays!A:B,2,FALSE)</f>
        <v>Australie</v>
      </c>
      <c r="C43" s="40" t="s">
        <v>312</v>
      </c>
      <c r="D43" s="28" t="s">
        <v>312</v>
      </c>
      <c r="E43" s="28" t="s">
        <v>581</v>
      </c>
      <c r="F43" s="41">
        <v>21777919</v>
      </c>
      <c r="G43" s="28">
        <v>1.2</v>
      </c>
      <c r="H43" s="41">
        <v>222998</v>
      </c>
      <c r="I43" s="28">
        <v>4.5999999999999996</v>
      </c>
      <c r="J43" s="28"/>
      <c r="K43" s="44"/>
    </row>
    <row r="44" spans="1:11" s="60" customFormat="1" x14ac:dyDescent="0.25">
      <c r="A44" s="59" t="str">
        <f>VLOOKUP(aéroports_2013[Pays],Pays_Continent!A:B,2,FALSE)</f>
        <v>Océanie</v>
      </c>
      <c r="B44" s="39" t="str">
        <f>VLOOKUP(aéroports_2013[[#This Row],[Ville/Nom d''aéroport]],Ville_Pays!A:B,2,FALSE)</f>
        <v>Australie</v>
      </c>
      <c r="C44" s="40" t="s">
        <v>402</v>
      </c>
      <c r="D44" s="28" t="s">
        <v>402</v>
      </c>
      <c r="E44" s="28" t="s">
        <v>613</v>
      </c>
      <c r="F44" s="41">
        <v>413633</v>
      </c>
      <c r="G44" s="28"/>
      <c r="H44" s="41">
        <v>5792</v>
      </c>
      <c r="I44" s="28"/>
      <c r="J44" s="28"/>
      <c r="K44" s="44"/>
    </row>
    <row r="45" spans="1:11" s="60" customFormat="1" x14ac:dyDescent="0.25">
      <c r="A45" s="59" t="str">
        <f>VLOOKUP(aéroports_2013[Pays],Pays_Continent!A:B,2,FALSE)</f>
        <v>Europe</v>
      </c>
      <c r="B45" s="39" t="str">
        <f>VLOOKUP(aéroports_2013[[#This Row],[Ville/Nom d''aéroport]],Ville_Pays!A:B,2,FALSE)</f>
        <v>Belgique</v>
      </c>
      <c r="C45" s="40" t="s">
        <v>148</v>
      </c>
      <c r="D45" s="28" t="s">
        <v>149</v>
      </c>
      <c r="E45" s="28" t="s">
        <v>481</v>
      </c>
      <c r="F45" s="41">
        <v>18924963</v>
      </c>
      <c r="G45" s="28">
        <v>0.9</v>
      </c>
      <c r="H45" s="41">
        <v>216678</v>
      </c>
      <c r="I45" s="28">
        <v>-3</v>
      </c>
      <c r="J45" s="41">
        <v>429937</v>
      </c>
      <c r="K45" s="44">
        <v>-6.4</v>
      </c>
    </row>
    <row r="46" spans="1:11" ht="30" x14ac:dyDescent="0.25">
      <c r="A46" s="59" t="str">
        <f>VLOOKUP(aéroports_2013[Pays],Pays_Continent!A:B,2,FALSE)</f>
        <v>Amérique du Sud</v>
      </c>
      <c r="B46" s="39" t="str">
        <f>VLOOKUP(aéroports_2013[[#This Row],[Ville/Nom d''aéroport]],Ville_Pays!A:B,2,FALSE)</f>
        <v>Argentine</v>
      </c>
      <c r="C46" s="40" t="s">
        <v>199</v>
      </c>
      <c r="D46" s="28" t="s">
        <v>205</v>
      </c>
      <c r="E46" s="27" t="s">
        <v>507</v>
      </c>
      <c r="F46" s="41">
        <v>8533372</v>
      </c>
      <c r="G46" s="28">
        <v>-3.9</v>
      </c>
      <c r="H46" s="41">
        <v>65774</v>
      </c>
      <c r="I46" s="28">
        <v>-4.2</v>
      </c>
      <c r="J46" s="41">
        <v>209705</v>
      </c>
      <c r="K46" s="44">
        <v>-0.2</v>
      </c>
    </row>
    <row r="47" spans="1:11" ht="30" x14ac:dyDescent="0.25">
      <c r="A47" s="59" t="str">
        <f>VLOOKUP(aéroports_2013[Pays],Pays_Continent!A:B,2,FALSE)</f>
        <v>Amérique du Sud</v>
      </c>
      <c r="B47" s="39" t="str">
        <f>VLOOKUP(aéroports_2013[[#This Row],[Ville/Nom d''aéroport]],Ville_Pays!A:B,2,FALSE)</f>
        <v>Argentine</v>
      </c>
      <c r="C47" s="40" t="s">
        <v>199</v>
      </c>
      <c r="D47" s="28" t="s">
        <v>200</v>
      </c>
      <c r="E47" s="27" t="s">
        <v>1047</v>
      </c>
      <c r="F47" s="41">
        <v>9552504</v>
      </c>
      <c r="G47" s="28">
        <v>7.9</v>
      </c>
      <c r="H47" s="41">
        <v>114282</v>
      </c>
      <c r="I47" s="28">
        <v>-1.2</v>
      </c>
      <c r="J47" s="41">
        <v>14560</v>
      </c>
      <c r="K47" s="44">
        <v>1.4</v>
      </c>
    </row>
    <row r="48" spans="1:11" s="60" customFormat="1" x14ac:dyDescent="0.25">
      <c r="A48" s="59" t="str">
        <f>VLOOKUP(aéroports_2013[Pays],Pays_Continent!A:B,2,FALSE)</f>
        <v>Océanie</v>
      </c>
      <c r="B48" s="39" t="str">
        <f>VLOOKUP(aéroports_2013[[#This Row],[Ville/Nom d''aéroport]],Ville_Pays!A:B,2,FALSE)</f>
        <v>Australie</v>
      </c>
      <c r="C48" s="40" t="s">
        <v>324</v>
      </c>
      <c r="D48" s="28" t="s">
        <v>324</v>
      </c>
      <c r="E48" s="28" t="s">
        <v>588</v>
      </c>
      <c r="F48" s="41">
        <v>4521308</v>
      </c>
      <c r="G48" s="28">
        <v>3.4</v>
      </c>
      <c r="H48" s="41">
        <v>89122</v>
      </c>
      <c r="I48" s="28"/>
      <c r="J48" s="28"/>
      <c r="K48" s="44"/>
    </row>
    <row r="49" spans="1:11" s="60" customFormat="1" x14ac:dyDescent="0.25">
      <c r="A49" s="59" t="str">
        <f>VLOOKUP(aéroports_2013[Pays],Pays_Continent!A:B,2,FALSE)</f>
        <v>Afrique</v>
      </c>
      <c r="B49" s="39" t="str">
        <f>VLOOKUP(aéroports_2013[[#This Row],[Ville/Nom d''aéroport]],Ville_Pays!A:B,2,FALSE)</f>
        <v>Egypte</v>
      </c>
      <c r="C49" s="40" t="s">
        <v>21</v>
      </c>
      <c r="D49" s="28" t="s">
        <v>21</v>
      </c>
      <c r="E49" s="28" t="s">
        <v>415</v>
      </c>
      <c r="F49" s="41">
        <v>13476409</v>
      </c>
      <c r="G49" s="28">
        <v>-9.1999999999999993</v>
      </c>
      <c r="H49" s="41">
        <v>140798</v>
      </c>
      <c r="I49" s="28">
        <v>-1.7</v>
      </c>
      <c r="J49" s="41">
        <v>266541</v>
      </c>
      <c r="K49" s="44">
        <v>-4.4000000000000004</v>
      </c>
    </row>
    <row r="50" spans="1:11" s="60" customFormat="1" x14ac:dyDescent="0.25">
      <c r="A50" s="59" t="str">
        <f>VLOOKUP(aéroports_2013[Pays],Pays_Continent!A:B,2,FALSE)</f>
        <v>Asie</v>
      </c>
      <c r="B50" s="39" t="str">
        <f>VLOOKUP(aéroports_2013[[#This Row],[Ville/Nom d''aéroport]],Ville_Pays!A:B,2,FALSE)</f>
        <v>Inde</v>
      </c>
      <c r="C50" s="40" t="s">
        <v>119</v>
      </c>
      <c r="D50" s="28" t="s">
        <v>119</v>
      </c>
      <c r="E50" s="28" t="s">
        <v>464</v>
      </c>
      <c r="F50" s="41">
        <v>10283679</v>
      </c>
      <c r="G50" s="28">
        <v>3.6</v>
      </c>
      <c r="H50" s="41">
        <v>96673</v>
      </c>
      <c r="I50" s="28">
        <v>-1.4</v>
      </c>
      <c r="J50" s="41">
        <v>129265</v>
      </c>
      <c r="K50" s="44">
        <v>3.6</v>
      </c>
    </row>
    <row r="51" spans="1:11" s="60" customFormat="1" ht="25.5" x14ac:dyDescent="0.25">
      <c r="A51" s="59" t="str">
        <f>VLOOKUP(aéroports_2013[Pays],Pays_Continent!A:B,2,FALSE)</f>
        <v>Amérique du Nord</v>
      </c>
      <c r="B51" s="39" t="str">
        <f>VLOOKUP(aéroports_2013[[#This Row],[Ville/Nom d''aéroport]],Ville_Pays!A:B,2,FALSE)</f>
        <v>Canada</v>
      </c>
      <c r="C51" s="40" t="s">
        <v>287</v>
      </c>
      <c r="D51" s="28" t="s">
        <v>287</v>
      </c>
      <c r="E51" s="28" t="s">
        <v>564</v>
      </c>
      <c r="F51" s="41">
        <v>14291591</v>
      </c>
      <c r="G51" s="28">
        <v>4.8</v>
      </c>
      <c r="H51" s="41">
        <v>241771</v>
      </c>
      <c r="I51" s="28">
        <v>1.9</v>
      </c>
      <c r="J51" s="28"/>
      <c r="K51" s="44"/>
    </row>
    <row r="52" spans="1:11" s="60" customFormat="1" ht="25.5" x14ac:dyDescent="0.25">
      <c r="A52" s="59" t="str">
        <f>VLOOKUP(aéroports_2013[Pays],Pays_Continent!A:B,2,FALSE)</f>
        <v>Amérique du Sud</v>
      </c>
      <c r="B52" s="39" t="str">
        <f>VLOOKUP(aéroports_2013[[#This Row],[Ville/Nom d''aéroport]],Ville_Pays!A:B,2,FALSE)</f>
        <v>Colombie</v>
      </c>
      <c r="C52" s="40" t="s">
        <v>218</v>
      </c>
      <c r="D52" s="28" t="s">
        <v>218</v>
      </c>
      <c r="E52" s="28" t="s">
        <v>523</v>
      </c>
      <c r="F52" s="41">
        <v>4393974</v>
      </c>
      <c r="G52" s="28">
        <v>21.1</v>
      </c>
      <c r="H52" s="41">
        <v>71144</v>
      </c>
      <c r="I52" s="28">
        <v>14.8</v>
      </c>
      <c r="J52" s="41">
        <v>32985</v>
      </c>
      <c r="K52" s="44">
        <v>-1.3</v>
      </c>
    </row>
    <row r="53" spans="1:11" s="60" customFormat="1" x14ac:dyDescent="0.25">
      <c r="A53" s="59" t="str">
        <f>VLOOKUP(aéroports_2013[Pays],Pays_Continent!A:B,2,FALSE)</f>
        <v>Océanie</v>
      </c>
      <c r="B53" s="39" t="str">
        <f>VLOOKUP(aéroports_2013[[#This Row],[Ville/Nom d''aéroport]],Ville_Pays!A:B,2,FALSE)</f>
        <v>Australie</v>
      </c>
      <c r="C53" s="40" t="s">
        <v>332</v>
      </c>
      <c r="D53" s="28" t="s">
        <v>332</v>
      </c>
      <c r="E53" s="28" t="s">
        <v>590</v>
      </c>
      <c r="F53" s="41">
        <v>2956448</v>
      </c>
      <c r="G53" s="28">
        <v>-2.4</v>
      </c>
      <c r="H53" s="41">
        <v>41700</v>
      </c>
      <c r="I53" s="28">
        <v>-30.1</v>
      </c>
      <c r="J53" s="28"/>
      <c r="K53" s="44"/>
    </row>
    <row r="54" spans="1:11" s="60" customFormat="1" ht="25.5" x14ac:dyDescent="0.25">
      <c r="A54" s="59" t="str">
        <f>VLOOKUP(aéroports_2013[Pays],Pays_Continent!A:B,2,FALSE)</f>
        <v>Amérique du Nord</v>
      </c>
      <c r="B54" s="39" t="str">
        <f>VLOOKUP(aéroports_2013[[#This Row],[Ville/Nom d''aéroport]],Ville_Pays!A:B,2,FALSE)</f>
        <v>Mexique</v>
      </c>
      <c r="C54" s="40" t="s">
        <v>189</v>
      </c>
      <c r="D54" s="28" t="s">
        <v>189</v>
      </c>
      <c r="E54" s="28" t="s">
        <v>502</v>
      </c>
      <c r="F54" s="41">
        <v>16037170</v>
      </c>
      <c r="G54" s="28">
        <v>10.199999999999999</v>
      </c>
      <c r="H54" s="41">
        <v>135800</v>
      </c>
      <c r="I54" s="28">
        <v>6.2</v>
      </c>
      <c r="J54" s="41">
        <v>27081</v>
      </c>
      <c r="K54" s="44">
        <v>-0.9</v>
      </c>
    </row>
    <row r="55" spans="1:11" s="60" customFormat="1" ht="25.5" x14ac:dyDescent="0.25">
      <c r="A55" s="59" t="str">
        <f>VLOOKUP(aéroports_2013[Pays],Pays_Continent!A:B,2,FALSE)</f>
        <v>Afrique</v>
      </c>
      <c r="B55" s="39" t="str">
        <f>VLOOKUP(aéroports_2013[[#This Row],[Ville/Nom d''aéroport]],Ville_Pays!A:B,2,FALSE)</f>
        <v>Afrique du Sud</v>
      </c>
      <c r="C55" s="40" t="s">
        <v>25</v>
      </c>
      <c r="D55" s="28" t="s">
        <v>25</v>
      </c>
      <c r="E55" s="28" t="s">
        <v>418</v>
      </c>
      <c r="F55" s="41">
        <v>8348854</v>
      </c>
      <c r="G55" s="28">
        <v>-1.8</v>
      </c>
      <c r="H55" s="41">
        <v>87388</v>
      </c>
      <c r="I55" s="28">
        <v>-4.5</v>
      </c>
      <c r="J55" s="28"/>
      <c r="K55" s="44"/>
    </row>
    <row r="56" spans="1:11" s="60" customFormat="1" ht="25.5" x14ac:dyDescent="0.25">
      <c r="A56" s="59" t="str">
        <f>VLOOKUP(aéroports_2013[Pays],Pays_Continent!A:B,2,FALSE)</f>
        <v>Amérique du Sud</v>
      </c>
      <c r="B56" s="39" t="str">
        <f>VLOOKUP(aéroports_2013[[#This Row],[Ville/Nom d''aéroport]],Ville_Pays!A:B,2,FALSE)</f>
        <v>Vénézuela</v>
      </c>
      <c r="C56" s="40" t="s">
        <v>192</v>
      </c>
      <c r="D56" s="28" t="s">
        <v>192</v>
      </c>
      <c r="E56" s="28" t="s">
        <v>629</v>
      </c>
      <c r="F56" s="41">
        <v>11956178</v>
      </c>
      <c r="G56" s="28">
        <v>12.9</v>
      </c>
      <c r="H56" s="41">
        <v>128528</v>
      </c>
      <c r="I56" s="28">
        <v>-11.5</v>
      </c>
      <c r="J56" s="28"/>
      <c r="K56" s="44">
        <v>0</v>
      </c>
    </row>
    <row r="57" spans="1:11" s="60" customFormat="1" ht="25.5" x14ac:dyDescent="0.25">
      <c r="A57" s="59" t="str">
        <f>VLOOKUP(aéroports_2013[Pays],Pays_Continent!A:B,2,FALSE)</f>
        <v>Amérique du Sud</v>
      </c>
      <c r="B57" s="39" t="str">
        <f>VLOOKUP(aéroports_2013[[#This Row],[Ville/Nom d''aéroport]],Ville_Pays!A:B,2,FALSE)</f>
        <v>Colombie</v>
      </c>
      <c r="C57" s="40" t="s">
        <v>222</v>
      </c>
      <c r="D57" s="28" t="s">
        <v>222</v>
      </c>
      <c r="E57" s="28" t="s">
        <v>533</v>
      </c>
      <c r="F57" s="41">
        <v>3346766</v>
      </c>
      <c r="G57" s="28">
        <v>20.9</v>
      </c>
      <c r="H57" s="41">
        <v>42720</v>
      </c>
      <c r="I57" s="28">
        <v>3</v>
      </c>
      <c r="J57" s="41">
        <v>10745</v>
      </c>
      <c r="K57" s="44">
        <v>26.9</v>
      </c>
    </row>
    <row r="58" spans="1:11" s="60" customFormat="1" x14ac:dyDescent="0.25">
      <c r="A58" s="59" t="str">
        <f>VLOOKUP(aéroports_2013[Pays],Pays_Continent!A:B,2,FALSE)</f>
        <v>Afrique</v>
      </c>
      <c r="B58" s="39" t="str">
        <f>VLOOKUP(aéroports_2013[[#This Row],[Ville/Nom d''aéroport]],Ville_Pays!A:B,2,FALSE)</f>
        <v>Maroc</v>
      </c>
      <c r="C58" s="40" t="s">
        <v>376</v>
      </c>
      <c r="D58" s="28" t="s">
        <v>29</v>
      </c>
      <c r="E58" s="28" t="s">
        <v>1093</v>
      </c>
      <c r="F58" s="41">
        <v>7559584</v>
      </c>
      <c r="G58" s="28">
        <v>5.2</v>
      </c>
      <c r="H58" s="41">
        <v>75644</v>
      </c>
      <c r="I58" s="28">
        <v>6.5</v>
      </c>
      <c r="J58" s="41">
        <v>34813</v>
      </c>
      <c r="K58" s="44">
        <v>-1.8</v>
      </c>
    </row>
    <row r="59" spans="1:11" x14ac:dyDescent="0.25">
      <c r="A59" s="59" t="str">
        <f>VLOOKUP(aéroports_2013[Pays],Pays_Continent!A:B,2,FALSE)</f>
        <v>Asie</v>
      </c>
      <c r="B59" s="39" t="str">
        <f>VLOOKUP(aéroports_2013[[#This Row],[Ville/Nom d''aéroport]],Ville_Pays!A:B,2,FALSE)</f>
        <v>Chine</v>
      </c>
      <c r="C59" s="40" t="s">
        <v>101</v>
      </c>
      <c r="D59" s="28" t="s">
        <v>101</v>
      </c>
      <c r="E59" s="28" t="s">
        <v>461</v>
      </c>
      <c r="F59" s="41">
        <v>16007212</v>
      </c>
      <c r="G59" s="28">
        <v>8.5</v>
      </c>
      <c r="H59" s="41">
        <v>137843</v>
      </c>
      <c r="I59" s="28">
        <v>8.5</v>
      </c>
      <c r="J59" s="41">
        <v>117589</v>
      </c>
      <c r="K59" s="44">
        <v>6.3</v>
      </c>
    </row>
    <row r="60" spans="1:11" ht="25.5" x14ac:dyDescent="0.25">
      <c r="A60" s="59" t="str">
        <f>VLOOKUP(aéroports_2013[Pays],Pays_Continent!A:B,2,FALSE)</f>
        <v>Amérique du Nord</v>
      </c>
      <c r="B60" s="39" t="str">
        <f>VLOOKUP(aéroports_2013[[#This Row],[Ville/Nom d''aéroport]],Ville_Pays!A:B,2,FALSE)</f>
        <v>États-Unis</v>
      </c>
      <c r="C60" s="40" t="s">
        <v>255</v>
      </c>
      <c r="D60" s="28" t="s">
        <v>255</v>
      </c>
      <c r="E60" s="28" t="s">
        <v>546</v>
      </c>
      <c r="F60" s="41">
        <v>43456310</v>
      </c>
      <c r="G60" s="28">
        <v>5.4</v>
      </c>
      <c r="H60" s="41">
        <v>557948</v>
      </c>
      <c r="I60" s="28">
        <v>1.1000000000000001</v>
      </c>
      <c r="J60" s="28">
        <v>127897</v>
      </c>
      <c r="K60" s="44">
        <v>0.5</v>
      </c>
    </row>
    <row r="61" spans="1:11" s="60" customFormat="1" x14ac:dyDescent="0.25">
      <c r="A61" s="59" t="str">
        <f>VLOOKUP(aéroports_2013[Pays],Pays_Continent!A:B,2,FALSE)</f>
        <v>Asie</v>
      </c>
      <c r="B61" s="39" t="str">
        <f>VLOOKUP(aéroports_2013[[#This Row],[Ville/Nom d''aéroport]],Ville_Pays!A:B,2,FALSE)</f>
        <v>Corée du Sud</v>
      </c>
      <c r="C61" s="40" t="s">
        <v>91</v>
      </c>
      <c r="D61" s="28" t="s">
        <v>91</v>
      </c>
      <c r="E61" s="28" t="s">
        <v>459</v>
      </c>
      <c r="F61" s="41">
        <v>20054634</v>
      </c>
      <c r="G61" s="28">
        <v>8.6999999999999993</v>
      </c>
      <c r="H61" s="41">
        <v>130739</v>
      </c>
      <c r="I61" s="28">
        <v>8.1999999999999993</v>
      </c>
      <c r="J61" s="41">
        <v>124610</v>
      </c>
      <c r="K61" s="44">
        <v>-12.4</v>
      </c>
    </row>
    <row r="62" spans="1:11" s="60" customFormat="1" x14ac:dyDescent="0.25">
      <c r="A62" s="59" t="str">
        <f>VLOOKUP(aéroports_2013[Pays],Pays_Continent!A:B,2,FALSE)</f>
        <v>Asie</v>
      </c>
      <c r="B62" s="39" t="str">
        <f>VLOOKUP(aéroports_2013[[#This Row],[Ville/Nom d''aéroport]],Ville_Pays!A:B,2,FALSE)</f>
        <v>Chine</v>
      </c>
      <c r="C62" s="40" t="s">
        <v>77</v>
      </c>
      <c r="D62" s="28" t="s">
        <v>77</v>
      </c>
      <c r="E62" s="28" t="s">
        <v>963</v>
      </c>
      <c r="F62" s="41">
        <v>33444618</v>
      </c>
      <c r="G62" s="28">
        <v>5.9</v>
      </c>
      <c r="H62" s="41">
        <v>250532</v>
      </c>
      <c r="I62" s="28">
        <v>3.2</v>
      </c>
      <c r="J62" s="41">
        <v>501391</v>
      </c>
      <c r="K62" s="44">
        <v>-1.3</v>
      </c>
    </row>
    <row r="63" spans="1:11" s="60" customFormat="1" ht="25.5" x14ac:dyDescent="0.25">
      <c r="A63" s="59" t="str">
        <f>VLOOKUP(aéroports_2013[Pays],Pays_Continent!A:B,2,FALSE)</f>
        <v>Amérique du Nord</v>
      </c>
      <c r="B63" s="39" t="str">
        <f>VLOOKUP(aéroports_2013[[#This Row],[Ville/Nom d''aéroport]],Ville_Pays!A:B,2,FALSE)</f>
        <v>États-Unis</v>
      </c>
      <c r="C63" s="40" t="s">
        <v>243</v>
      </c>
      <c r="D63" s="28" t="s">
        <v>277</v>
      </c>
      <c r="E63" s="27" t="s">
        <v>558</v>
      </c>
      <c r="F63" s="41">
        <v>20491422</v>
      </c>
      <c r="G63" s="28">
        <v>5.6</v>
      </c>
      <c r="H63" s="41">
        <v>252126</v>
      </c>
      <c r="I63" s="28">
        <v>0.9</v>
      </c>
      <c r="J63" s="28">
        <v>28781</v>
      </c>
      <c r="K63" s="44">
        <v>13.7</v>
      </c>
    </row>
    <row r="64" spans="1:11" s="60" customFormat="1" ht="25.5" x14ac:dyDescent="0.25">
      <c r="A64" s="59" t="str">
        <f>VLOOKUP(aéroports_2013[Pays],Pays_Continent!A:B,2,FALSE)</f>
        <v>Amérique du Nord</v>
      </c>
      <c r="B64" s="39" t="str">
        <f>VLOOKUP(aéroports_2013[[#This Row],[Ville/Nom d''aéroport]],Ville_Pays!A:B,2,FALSE)</f>
        <v>États-Unis</v>
      </c>
      <c r="C64" s="40" t="s">
        <v>243</v>
      </c>
      <c r="D64" s="28" t="s">
        <v>244</v>
      </c>
      <c r="E64" s="27" t="s">
        <v>541</v>
      </c>
      <c r="F64" s="41">
        <v>66883271</v>
      </c>
      <c r="G64" s="28">
        <v>0.4</v>
      </c>
      <c r="H64" s="41">
        <v>883287</v>
      </c>
      <c r="I64" s="28">
        <v>0.6</v>
      </c>
      <c r="J64" s="41">
        <v>1527655</v>
      </c>
      <c r="K64" s="44"/>
    </row>
    <row r="65" spans="1:11" s="60" customFormat="1" x14ac:dyDescent="0.25">
      <c r="A65" s="59" t="str">
        <f>VLOOKUP(aéroports_2013[Pays],Pays_Continent!A:B,2,FALSE)</f>
        <v>Asie</v>
      </c>
      <c r="B65" s="39" t="str">
        <f>VLOOKUP(aéroports_2013[[#This Row],[Ville/Nom d''aéroport]],Ville_Pays!A:B,2,FALSE)</f>
        <v>Chine</v>
      </c>
      <c r="C65" s="40" t="s">
        <v>87</v>
      </c>
      <c r="D65" s="28" t="s">
        <v>87</v>
      </c>
      <c r="E65" s="28" t="s">
        <v>962</v>
      </c>
      <c r="F65" s="41">
        <v>25272039</v>
      </c>
      <c r="G65" s="28">
        <v>14.6</v>
      </c>
      <c r="H65" s="41">
        <v>214574</v>
      </c>
      <c r="I65" s="28">
        <v>9.9</v>
      </c>
      <c r="J65" s="41">
        <v>280150</v>
      </c>
      <c r="K65" s="44">
        <v>4.3</v>
      </c>
    </row>
    <row r="66" spans="1:11" s="60" customFormat="1" ht="25.5" x14ac:dyDescent="0.25">
      <c r="A66" s="59" t="str">
        <f>VLOOKUP(aéroports_2013[Pays],Pays_Continent!A:B,2,FALSE)</f>
        <v>Océanie</v>
      </c>
      <c r="B66" s="39" t="str">
        <f>VLOOKUP(aéroports_2013[[#This Row],[Ville/Nom d''aéroport]],Ville_Pays!A:B,2,FALSE)</f>
        <v>Nouvelle-Zélande</v>
      </c>
      <c r="C66" s="40" t="s">
        <v>321</v>
      </c>
      <c r="D66" s="28" t="s">
        <v>321</v>
      </c>
      <c r="E66" s="28" t="s">
        <v>586</v>
      </c>
      <c r="F66" s="41">
        <v>5583980</v>
      </c>
      <c r="G66" s="28">
        <v>1.8</v>
      </c>
      <c r="H66" s="41">
        <v>105813</v>
      </c>
      <c r="I66" s="28">
        <v>-2.7</v>
      </c>
      <c r="J66" s="41">
        <v>27087</v>
      </c>
      <c r="K66" s="44">
        <v>-2.9</v>
      </c>
    </row>
    <row r="67" spans="1:11" s="60" customFormat="1" ht="25.5" x14ac:dyDescent="0.25">
      <c r="A67" s="59" t="str">
        <f>VLOOKUP(aéroports_2013[Pays],Pays_Continent!A:B,2,FALSE)</f>
        <v>Amérique du Nord</v>
      </c>
      <c r="B67" s="39" t="str">
        <f>VLOOKUP(aéroports_2013[[#This Row],[Ville/Nom d''aéroport]],Ville_Pays!A:B,2,FALSE)</f>
        <v>États-Unis</v>
      </c>
      <c r="C67" s="40" t="s">
        <v>306</v>
      </c>
      <c r="D67" s="28" t="s">
        <v>307</v>
      </c>
      <c r="E67" s="28" t="s">
        <v>1064</v>
      </c>
      <c r="F67" s="41">
        <v>9070628</v>
      </c>
      <c r="G67" s="28">
        <v>-43.6</v>
      </c>
      <c r="H67" s="28"/>
      <c r="I67" s="28"/>
      <c r="J67" s="28">
        <v>72593</v>
      </c>
      <c r="K67" s="44">
        <v>-5.8</v>
      </c>
    </row>
    <row r="68" spans="1:11" s="60" customFormat="1" x14ac:dyDescent="0.25">
      <c r="A68" s="59" t="str">
        <f>VLOOKUP(aéroports_2013[Pays],Pays_Continent!A:B,2,FALSE)</f>
        <v>Europe</v>
      </c>
      <c r="B68" s="39" t="str">
        <f>VLOOKUP(aéroports_2013[[#This Row],[Ville/Nom d''aéroport]],Ville_Pays!A:B,2,FALSE)</f>
        <v>Allemagne</v>
      </c>
      <c r="C68" s="40" t="s">
        <v>182</v>
      </c>
      <c r="D68" s="28" t="s">
        <v>182</v>
      </c>
      <c r="E68" s="28" t="s">
        <v>493</v>
      </c>
      <c r="F68" s="41">
        <v>9077344</v>
      </c>
      <c r="G68" s="28">
        <v>-2.2000000000000002</v>
      </c>
      <c r="H68" s="41">
        <v>120388</v>
      </c>
      <c r="I68" s="28">
        <v>-4</v>
      </c>
      <c r="J68" s="41">
        <v>717146</v>
      </c>
      <c r="K68" s="44">
        <v>-1.8</v>
      </c>
    </row>
    <row r="69" spans="1:11" s="60" customFormat="1" x14ac:dyDescent="0.25">
      <c r="A69" s="59" t="str">
        <f>VLOOKUP(aéroports_2013[Pays],Pays_Continent!A:B,2,FALSE)</f>
        <v>Europe</v>
      </c>
      <c r="B69" s="39" t="str">
        <f>VLOOKUP(aéroports_2013[[#This Row],[Ville/Nom d''aéroport]],Ville_Pays!A:B,2,FALSE)</f>
        <v>Danemark</v>
      </c>
      <c r="C69" s="40" t="s">
        <v>141</v>
      </c>
      <c r="D69" s="28" t="s">
        <v>141</v>
      </c>
      <c r="E69" s="28" t="s">
        <v>476</v>
      </c>
      <c r="F69" s="41">
        <v>24066917</v>
      </c>
      <c r="G69" s="28">
        <v>3.1</v>
      </c>
      <c r="H69" s="41">
        <v>244942</v>
      </c>
      <c r="I69" s="28">
        <v>0.8</v>
      </c>
      <c r="J69" s="41">
        <v>149475</v>
      </c>
      <c r="K69" s="44">
        <v>-5</v>
      </c>
    </row>
    <row r="70" spans="1:11" s="60" customFormat="1" ht="25.5" x14ac:dyDescent="0.25">
      <c r="A70" s="59" t="str">
        <f>VLOOKUP(aéroports_2013[Pays],Pays_Continent!A:B,2,FALSE)</f>
        <v>Amérique du Sud</v>
      </c>
      <c r="B70" s="39" t="str">
        <f>VLOOKUP(aéroports_2013[[#This Row],[Ville/Nom d''aéroport]],Ville_Pays!A:B,2,FALSE)</f>
        <v>Brésil</v>
      </c>
      <c r="C70" s="40" t="s">
        <v>232</v>
      </c>
      <c r="D70" s="28" t="s">
        <v>232</v>
      </c>
      <c r="E70" s="28" t="s">
        <v>532</v>
      </c>
      <c r="F70" s="41">
        <v>3055764</v>
      </c>
      <c r="G70" s="28">
        <v>6.6</v>
      </c>
      <c r="H70" s="41">
        <v>65565</v>
      </c>
      <c r="I70" s="28">
        <v>9</v>
      </c>
      <c r="J70" s="41">
        <v>10374</v>
      </c>
      <c r="K70" s="44">
        <v>10.199999999999999</v>
      </c>
    </row>
    <row r="71" spans="1:11" s="60" customFormat="1" ht="25.5" x14ac:dyDescent="0.25">
      <c r="A71" s="59" t="str">
        <f>VLOOKUP(aéroports_2013[Pays],Pays_Continent!A:B,2,FALSE)</f>
        <v>Amérique du Sud</v>
      </c>
      <c r="B71" s="39" t="str">
        <f>VLOOKUP(aéroports_2013[[#This Row],[Ville/Nom d''aéroport]],Ville_Pays!A:B,2,FALSE)</f>
        <v>Brésil</v>
      </c>
      <c r="C71" s="40" t="s">
        <v>211</v>
      </c>
      <c r="D71" s="28" t="s">
        <v>212</v>
      </c>
      <c r="E71" s="28" t="s">
        <v>511</v>
      </c>
      <c r="F71" s="41">
        <v>7154131</v>
      </c>
      <c r="G71" s="28">
        <v>-2.2000000000000002</v>
      </c>
      <c r="H71" s="41">
        <v>82455</v>
      </c>
      <c r="I71" s="28">
        <v>-7.3</v>
      </c>
      <c r="J71" s="41">
        <v>29960</v>
      </c>
      <c r="K71" s="44">
        <v>-18.2</v>
      </c>
    </row>
    <row r="72" spans="1:11" s="60" customFormat="1" x14ac:dyDescent="0.25">
      <c r="A72" s="59" t="str">
        <f>VLOOKUP(aéroports_2013[Pays],Pays_Continent!A:B,2,FALSE)</f>
        <v>Afrique</v>
      </c>
      <c r="B72" s="39" t="str">
        <f>VLOOKUP(aéroports_2013[[#This Row],[Ville/Nom d''aéroport]],Ville_Pays!A:B,2,FALSE)</f>
        <v>Sénégal</v>
      </c>
      <c r="C72" s="40" t="s">
        <v>56</v>
      </c>
      <c r="D72" s="28" t="s">
        <v>56</v>
      </c>
      <c r="E72" s="28" t="s">
        <v>449</v>
      </c>
      <c r="F72" s="41">
        <v>1880245</v>
      </c>
      <c r="G72" s="28">
        <v>8.5</v>
      </c>
      <c r="H72" s="41">
        <v>32680</v>
      </c>
      <c r="I72" s="28">
        <v>16.2</v>
      </c>
      <c r="J72" s="41">
        <v>27428</v>
      </c>
      <c r="K72" s="44">
        <v>8.1999999999999993</v>
      </c>
    </row>
    <row r="73" spans="1:11" s="60" customFormat="1" x14ac:dyDescent="0.25">
      <c r="A73" s="59" t="str">
        <f>VLOOKUP(aéroports_2013[Pays],Pays_Continent!A:B,2,FALSE)</f>
        <v>Asie</v>
      </c>
      <c r="B73" s="39" t="str">
        <f>VLOOKUP(aéroports_2013[[#This Row],[Ville/Nom d''aéroport]],Ville_Pays!A:B,2,FALSE)</f>
        <v>Chine</v>
      </c>
      <c r="C73" s="40" t="s">
        <v>113</v>
      </c>
      <c r="D73" s="28" t="s">
        <v>113</v>
      </c>
      <c r="E73" s="28" t="s">
        <v>964</v>
      </c>
      <c r="F73" s="41">
        <v>14083131</v>
      </c>
      <c r="G73" s="28">
        <v>5.6</v>
      </c>
      <c r="H73" s="41">
        <v>107709</v>
      </c>
      <c r="I73" s="28">
        <v>7.5</v>
      </c>
      <c r="J73" s="41">
        <v>132330</v>
      </c>
      <c r="K73" s="44">
        <v>-3.1</v>
      </c>
    </row>
    <row r="74" spans="1:11" ht="25.5" x14ac:dyDescent="0.25">
      <c r="A74" s="59" t="str">
        <f>VLOOKUP(aéroports_2013[Pays],Pays_Continent!A:B,2,FALSE)</f>
        <v>Amérique du Nord</v>
      </c>
      <c r="B74" s="39" t="str">
        <f>VLOOKUP(aéroports_2013[[#This Row],[Ville/Nom d''aéroport]],Ville_Pays!A:B,2,FALSE)</f>
        <v>États-Unis</v>
      </c>
      <c r="C74" s="40" t="s">
        <v>247</v>
      </c>
      <c r="D74" s="28" t="s">
        <v>248</v>
      </c>
      <c r="E74" s="27" t="s">
        <v>542</v>
      </c>
      <c r="F74" s="41">
        <v>60436739</v>
      </c>
      <c r="G74" s="28">
        <v>3.2</v>
      </c>
      <c r="H74" s="41">
        <v>675474</v>
      </c>
      <c r="I74" s="28">
        <v>4.3</v>
      </c>
      <c r="J74" s="28">
        <v>591779</v>
      </c>
      <c r="K74" s="44"/>
    </row>
    <row r="75" spans="1:11" ht="25.5" x14ac:dyDescent="0.25">
      <c r="A75" s="59" t="str">
        <f>VLOOKUP(aéroports_2013[Pays],Pays_Continent!A:B,2,FALSE)</f>
        <v>Amérique du Nord</v>
      </c>
      <c r="B75" s="39" t="str">
        <f>VLOOKUP(aéroports_2013[[#This Row],[Ville/Nom d''aéroport]],Ville_Pays!A:B,2,FALSE)</f>
        <v>États-Unis</v>
      </c>
      <c r="C75" s="40" t="s">
        <v>247</v>
      </c>
      <c r="D75" s="28" t="s">
        <v>288</v>
      </c>
      <c r="E75" s="27" t="s">
        <v>571</v>
      </c>
      <c r="F75" s="41">
        <v>8470586</v>
      </c>
      <c r="G75" s="28">
        <v>3.6</v>
      </c>
      <c r="H75" s="41">
        <v>177417</v>
      </c>
      <c r="I75" s="28">
        <v>-0.1</v>
      </c>
      <c r="J75" s="28"/>
      <c r="K75" s="44"/>
    </row>
    <row r="76" spans="1:11" s="60" customFormat="1" ht="25.5" x14ac:dyDescent="0.25">
      <c r="A76" s="59" t="str">
        <f>VLOOKUP(aéroports_2013[Pays],Pays_Continent!A:B,2,FALSE)</f>
        <v>Asie</v>
      </c>
      <c r="B76" s="39" t="str">
        <f>VLOOKUP(aéroports_2013[[#This Row],[Ville/Nom d''aéroport]],Ville_Pays!A:B,2,FALSE)</f>
        <v>Arabie Saoudite</v>
      </c>
      <c r="C76" s="40" t="s">
        <v>26</v>
      </c>
      <c r="D76" s="28" t="s">
        <v>26</v>
      </c>
      <c r="E76" s="28" t="s">
        <v>902</v>
      </c>
      <c r="F76" s="41">
        <v>7270834</v>
      </c>
      <c r="G76" s="28">
        <v>13.6</v>
      </c>
      <c r="H76" s="41">
        <v>72897</v>
      </c>
      <c r="I76" s="28">
        <v>8.1999999999999993</v>
      </c>
      <c r="J76" s="41">
        <v>118342</v>
      </c>
      <c r="K76" s="44">
        <v>15.1</v>
      </c>
    </row>
    <row r="77" spans="1:11" s="60" customFormat="1" x14ac:dyDescent="0.25">
      <c r="A77" s="59" t="str">
        <f>VLOOKUP(aéroports_2013[Pays],Pays_Continent!A:B,2,FALSE)</f>
        <v>Afrique</v>
      </c>
      <c r="B77" s="39" t="str">
        <f>VLOOKUP(aéroports_2013[[#This Row],[Ville/Nom d''aéroport]],Ville_Pays!A:B,2,FALSE)</f>
        <v>Tanzanie</v>
      </c>
      <c r="C77" s="40" t="s">
        <v>51</v>
      </c>
      <c r="D77" s="28" t="s">
        <v>51</v>
      </c>
      <c r="E77" s="28" t="s">
        <v>445</v>
      </c>
      <c r="F77" s="41">
        <v>2348819</v>
      </c>
      <c r="G77" s="28">
        <v>12.5</v>
      </c>
      <c r="H77" s="41">
        <v>77185</v>
      </c>
      <c r="I77" s="28">
        <v>2.1</v>
      </c>
      <c r="J77" s="41">
        <v>20950</v>
      </c>
      <c r="K77" s="44">
        <v>-17.600000000000001</v>
      </c>
    </row>
    <row r="78" spans="1:11" s="60" customFormat="1" x14ac:dyDescent="0.25">
      <c r="A78" s="59" t="str">
        <f>VLOOKUP(aéroports_2013[Pays],Pays_Continent!A:B,2,FALSE)</f>
        <v>Océanie</v>
      </c>
      <c r="B78" s="39" t="str">
        <f>VLOOKUP(aéroports_2013[[#This Row],[Ville/Nom d''aéroport]],Ville_Pays!A:B,2,FALSE)</f>
        <v>Australie</v>
      </c>
      <c r="C78" s="40" t="s">
        <v>339</v>
      </c>
      <c r="D78" s="28" t="s">
        <v>339</v>
      </c>
      <c r="E78" s="28" t="s">
        <v>594</v>
      </c>
      <c r="F78" s="41">
        <v>2005431</v>
      </c>
      <c r="G78" s="28">
        <v>3.3</v>
      </c>
      <c r="H78" s="41">
        <v>26954</v>
      </c>
      <c r="I78" s="28">
        <v>2.6</v>
      </c>
      <c r="J78" s="28"/>
      <c r="K78" s="44"/>
    </row>
    <row r="79" spans="1:11" s="60" customFormat="1" x14ac:dyDescent="0.25">
      <c r="A79" s="59" t="str">
        <f>VLOOKUP(aéroports_2013[Pays],Pays_Continent!A:B,2,FALSE)</f>
        <v>Asie</v>
      </c>
      <c r="B79" s="39" t="str">
        <f>VLOOKUP(aéroports_2013[[#This Row],[Ville/Nom d''aéroport]],Ville_Pays!A:B,2,FALSE)</f>
        <v>Indonésie</v>
      </c>
      <c r="C79" s="40" t="s">
        <v>1036</v>
      </c>
      <c r="D79" s="28" t="s">
        <v>1036</v>
      </c>
      <c r="E79" s="28" t="s">
        <v>1094</v>
      </c>
      <c r="F79" s="41">
        <v>36712455</v>
      </c>
      <c r="G79" s="28">
        <v>7.3</v>
      </c>
      <c r="H79" s="41">
        <v>309074</v>
      </c>
      <c r="I79" s="28">
        <v>1.3</v>
      </c>
      <c r="J79" s="41">
        <v>595776</v>
      </c>
      <c r="K79" s="44">
        <v>6.3</v>
      </c>
    </row>
    <row r="80" spans="1:11" s="60" customFormat="1" x14ac:dyDescent="0.25">
      <c r="A80" s="59" t="str">
        <f>VLOOKUP(aéroports_2013[Pays],Pays_Continent!A:B,2,FALSE)</f>
        <v>Asie</v>
      </c>
      <c r="B80" s="39" t="str">
        <f>VLOOKUP(aéroports_2013[[#This Row],[Ville/Nom d''aéroport]],Ville_Pays!A:B,2,FALSE)</f>
        <v>Indonésie</v>
      </c>
      <c r="C80" s="40" t="s">
        <v>314</v>
      </c>
      <c r="D80" s="28" t="s">
        <v>314</v>
      </c>
      <c r="E80" s="28" t="s">
        <v>1061</v>
      </c>
      <c r="F80" s="41">
        <v>15500000</v>
      </c>
      <c r="G80" s="28">
        <v>9.4</v>
      </c>
      <c r="H80" s="41">
        <v>123500</v>
      </c>
      <c r="I80" s="28">
        <v>8.9</v>
      </c>
      <c r="J80" s="41">
        <v>65400</v>
      </c>
      <c r="K80" s="44">
        <v>-9</v>
      </c>
    </row>
    <row r="81" spans="1:11" s="60" customFormat="1" ht="25.5" x14ac:dyDescent="0.25">
      <c r="A81" s="59" t="str">
        <f>VLOOKUP(aéroports_2013[Pays],Pays_Continent!A:B,2,FALSE)</f>
        <v>Amérique du Nord</v>
      </c>
      <c r="B81" s="39" t="str">
        <f>VLOOKUP(aéroports_2013[[#This Row],[Ville/Nom d''aéroport]],Ville_Pays!A:B,2,FALSE)</f>
        <v>États-Unis</v>
      </c>
      <c r="C81" s="40" t="s">
        <v>251</v>
      </c>
      <c r="D81" s="28" t="s">
        <v>251</v>
      </c>
      <c r="E81" s="28" t="s">
        <v>543</v>
      </c>
      <c r="F81" s="41">
        <v>52556359</v>
      </c>
      <c r="G81" s="28">
        <v>-1.1000000000000001</v>
      </c>
      <c r="H81" s="41">
        <v>582653</v>
      </c>
      <c r="I81" s="28">
        <v>-4.9000000000000004</v>
      </c>
      <c r="J81" s="28">
        <v>226275</v>
      </c>
      <c r="K81" s="44"/>
    </row>
    <row r="82" spans="1:11" s="60" customFormat="1" ht="25.5" x14ac:dyDescent="0.25">
      <c r="A82" s="59" t="str">
        <f>VLOOKUP(aéroports_2013[Pays],Pays_Continent!A:B,2,FALSE)</f>
        <v>Amérique du Nord</v>
      </c>
      <c r="B82" s="39" t="str">
        <f>VLOOKUP(aéroports_2013[[#This Row],[Ville/Nom d''aéroport]],Ville_Pays!A:B,2,FALSE)</f>
        <v>États-Unis</v>
      </c>
      <c r="C82" s="40" t="s">
        <v>269</v>
      </c>
      <c r="D82" s="28" t="s">
        <v>270</v>
      </c>
      <c r="E82" s="28" t="s">
        <v>551</v>
      </c>
      <c r="F82" s="41">
        <v>32389544</v>
      </c>
      <c r="G82" s="28">
        <v>0.5</v>
      </c>
      <c r="H82" s="41">
        <v>425732</v>
      </c>
      <c r="I82" s="28">
        <v>-0.5</v>
      </c>
      <c r="J82" s="28">
        <v>214277</v>
      </c>
      <c r="K82" s="44">
        <v>-1.9</v>
      </c>
    </row>
    <row r="83" spans="1:11" s="60" customFormat="1" x14ac:dyDescent="0.25">
      <c r="A83" s="59" t="str">
        <f>VLOOKUP(aéroports_2013[Pays],Pays_Continent!A:B,2,FALSE)</f>
        <v>Afrique</v>
      </c>
      <c r="B83" s="39" t="str">
        <f>VLOOKUP(aéroports_2013[[#This Row],[Ville/Nom d''aéroport]],Ville_Pays!A:B,2,FALSE)</f>
        <v>Tunisie</v>
      </c>
      <c r="C83" s="40" t="s">
        <v>378</v>
      </c>
      <c r="D83" s="28" t="s">
        <v>378</v>
      </c>
      <c r="E83" s="28" t="s">
        <v>447</v>
      </c>
      <c r="F83" s="41">
        <v>1918214</v>
      </c>
      <c r="G83" s="28">
        <v>-2.8</v>
      </c>
      <c r="H83" s="41">
        <v>18519</v>
      </c>
      <c r="I83" s="28">
        <v>-4.3</v>
      </c>
      <c r="J83" s="28"/>
      <c r="K83" s="44"/>
    </row>
    <row r="84" spans="1:11" s="60" customFormat="1" x14ac:dyDescent="0.25">
      <c r="A84" s="59" t="str">
        <f>VLOOKUP(aéroports_2013[Pays],Pays_Continent!A:B,2,FALSE)</f>
        <v>Asie</v>
      </c>
      <c r="B84" s="39" t="str">
        <f>VLOOKUP(aéroports_2013[[#This Row],[Ville/Nom d''aéroport]],Ville_Pays!A:B,2,FALSE)</f>
        <v>Qatar</v>
      </c>
      <c r="C84" s="40" t="s">
        <v>15</v>
      </c>
      <c r="D84" s="28" t="s">
        <v>15</v>
      </c>
      <c r="E84" s="28" t="s">
        <v>411</v>
      </c>
      <c r="F84" s="41">
        <v>23389313</v>
      </c>
      <c r="G84" s="28">
        <v>9.8000000000000007</v>
      </c>
      <c r="H84" s="41">
        <v>205744</v>
      </c>
      <c r="I84" s="28">
        <v>7.7</v>
      </c>
      <c r="J84" s="41">
        <v>883272</v>
      </c>
      <c r="K84" s="44">
        <v>4.5999999999999996</v>
      </c>
    </row>
    <row r="85" spans="1:11" s="60" customFormat="1" ht="25.5" x14ac:dyDescent="0.25">
      <c r="A85" s="59" t="str">
        <f>VLOOKUP(aéroports_2013[Pays],Pays_Continent!A:B,2,FALSE)</f>
        <v>Asie</v>
      </c>
      <c r="B85" s="39" t="str">
        <f>VLOOKUP(aéroports_2013[[#This Row],[Ville/Nom d''aéroport]],Ville_Pays!A:B,2,FALSE)</f>
        <v>Emirats Arabes Unis</v>
      </c>
      <c r="C85" s="40" t="s">
        <v>14</v>
      </c>
      <c r="D85" s="28" t="s">
        <v>14</v>
      </c>
      <c r="E85" s="28" t="s">
        <v>410</v>
      </c>
      <c r="F85" s="41">
        <v>66431533</v>
      </c>
      <c r="G85" s="28">
        <v>15.2</v>
      </c>
      <c r="H85" s="41">
        <v>369953</v>
      </c>
      <c r="I85" s="28">
        <v>7.5</v>
      </c>
      <c r="J85" s="41">
        <v>2435573</v>
      </c>
      <c r="K85" s="44">
        <v>6.8</v>
      </c>
    </row>
    <row r="86" spans="1:11" s="60" customFormat="1" x14ac:dyDescent="0.25">
      <c r="A86" s="59" t="str">
        <f>VLOOKUP(aéroports_2013[Pays],Pays_Continent!A:B,2,FALSE)</f>
        <v>Europe</v>
      </c>
      <c r="B86" s="39" t="str">
        <f>VLOOKUP(aéroports_2013[[#This Row],[Ville/Nom d''aéroport]],Ville_Pays!A:B,2,FALSE)</f>
        <v>Irlande</v>
      </c>
      <c r="C86" s="40" t="s">
        <v>143</v>
      </c>
      <c r="D86" s="28" t="s">
        <v>143</v>
      </c>
      <c r="E86" s="28" t="s">
        <v>482</v>
      </c>
      <c r="F86" s="41">
        <v>20165995</v>
      </c>
      <c r="G86" s="28">
        <v>6.7</v>
      </c>
      <c r="H86" s="41">
        <v>170360</v>
      </c>
      <c r="I86" s="28">
        <v>4.0999999999999996</v>
      </c>
      <c r="J86" s="41">
        <v>113448</v>
      </c>
      <c r="K86" s="44">
        <v>2.1</v>
      </c>
    </row>
    <row r="87" spans="1:11" s="60" customFormat="1" ht="25.5" x14ac:dyDescent="0.25">
      <c r="A87" s="59" t="str">
        <f>VLOOKUP(aéroports_2013[Pays],Pays_Continent!A:B,2,FALSE)</f>
        <v>Océanie</v>
      </c>
      <c r="B87" s="39" t="str">
        <f>VLOOKUP(aéroports_2013[[#This Row],[Ville/Nom d''aéroport]],Ville_Pays!A:B,2,FALSE)</f>
        <v>Nouvelle-Zélande</v>
      </c>
      <c r="C87" s="40" t="s">
        <v>354</v>
      </c>
      <c r="D87" s="28" t="s">
        <v>354</v>
      </c>
      <c r="E87" s="28" t="s">
        <v>604</v>
      </c>
      <c r="F87" s="41">
        <v>860438</v>
      </c>
      <c r="G87" s="28">
        <v>1</v>
      </c>
      <c r="H87" s="41">
        <v>17221</v>
      </c>
      <c r="I87" s="28">
        <v>-15.3</v>
      </c>
      <c r="J87" s="28"/>
      <c r="K87" s="44"/>
    </row>
    <row r="88" spans="1:11" s="60" customFormat="1" ht="25.5" x14ac:dyDescent="0.25">
      <c r="A88" s="59" t="str">
        <f>VLOOKUP(aéroports_2013[Pays],Pays_Continent!A:B,2,FALSE)</f>
        <v>Afrique</v>
      </c>
      <c r="B88" s="39" t="str">
        <f>VLOOKUP(aéroports_2013[[#This Row],[Ville/Nom d''aéroport]],Ville_Pays!A:B,2,FALSE)</f>
        <v>Afrique du Sud</v>
      </c>
      <c r="C88" s="40" t="s">
        <v>41</v>
      </c>
      <c r="D88" s="28" t="s">
        <v>41</v>
      </c>
      <c r="E88" s="28" t="s">
        <v>433</v>
      </c>
      <c r="F88" s="41">
        <v>4504929</v>
      </c>
      <c r="G88" s="28">
        <v>-5.0999999999999996</v>
      </c>
      <c r="H88" s="41">
        <v>49345</v>
      </c>
      <c r="I88" s="28">
        <v>-3</v>
      </c>
      <c r="J88" s="41">
        <v>9562</v>
      </c>
      <c r="K88" s="44">
        <v>-7.1</v>
      </c>
    </row>
    <row r="89" spans="1:11" s="60" customFormat="1" x14ac:dyDescent="0.25">
      <c r="A89" s="59" t="str">
        <f>VLOOKUP(aéroports_2013[Pays],Pays_Continent!A:B,2,FALSE)</f>
        <v>Europe</v>
      </c>
      <c r="B89" s="39" t="str">
        <f>VLOOKUP(aéroports_2013[[#This Row],[Ville/Nom d''aéroport]],Ville_Pays!A:B,2,FALSE)</f>
        <v>Allemagne</v>
      </c>
      <c r="C89" s="40" t="s">
        <v>155</v>
      </c>
      <c r="D89" s="28" t="s">
        <v>155</v>
      </c>
      <c r="E89" s="28" t="s">
        <v>479</v>
      </c>
      <c r="F89" s="41">
        <v>21228155</v>
      </c>
      <c r="G89" s="28">
        <v>1.9</v>
      </c>
      <c r="H89" s="41">
        <v>210828</v>
      </c>
      <c r="I89" s="28">
        <v>-2.9</v>
      </c>
      <c r="J89" s="41">
        <v>90473</v>
      </c>
      <c r="K89" s="44">
        <v>4.2</v>
      </c>
    </row>
    <row r="90" spans="1:11" s="60" customFormat="1" x14ac:dyDescent="0.25">
      <c r="A90" s="59" t="str">
        <f>VLOOKUP(aéroports_2013[Pays],Pays_Continent!A:B,2,FALSE)</f>
        <v>Europe</v>
      </c>
      <c r="B90" s="39" t="str">
        <f>VLOOKUP(aéroports_2013[[#This Row],[Ville/Nom d''aéroport]],Ville_Pays!A:B,2,FALSE)</f>
        <v>Royaume-Uni</v>
      </c>
      <c r="C90" s="40" t="s">
        <v>177</v>
      </c>
      <c r="D90" s="28" t="s">
        <v>177</v>
      </c>
      <c r="E90" s="28" t="s">
        <v>494</v>
      </c>
      <c r="F90" s="41">
        <v>9775443</v>
      </c>
      <c r="G90" s="28">
        <v>6.3</v>
      </c>
      <c r="H90" s="41">
        <v>108654</v>
      </c>
      <c r="I90" s="28">
        <v>2.5</v>
      </c>
      <c r="J90" s="41">
        <v>38082</v>
      </c>
      <c r="K90" s="44">
        <v>-11.3</v>
      </c>
    </row>
    <row r="91" spans="1:11" s="60" customFormat="1" x14ac:dyDescent="0.25">
      <c r="A91" s="59" t="str">
        <f>VLOOKUP(aéroports_2013[Pays],Pays_Continent!A:B,2,FALSE)</f>
        <v>Asie</v>
      </c>
      <c r="B91" s="39" t="str">
        <f>VLOOKUP(aéroports_2013[[#This Row],[Ville/Nom d''aéroport]],Ville_Pays!A:B,2,FALSE)</f>
        <v>Israël</v>
      </c>
      <c r="C91" s="40" t="s">
        <v>380</v>
      </c>
      <c r="D91" s="28" t="s">
        <v>380</v>
      </c>
      <c r="E91" s="28" t="s">
        <v>450</v>
      </c>
      <c r="F91" s="41">
        <v>1598944</v>
      </c>
      <c r="G91" s="28">
        <v>2</v>
      </c>
      <c r="H91" s="41">
        <v>18725</v>
      </c>
      <c r="I91" s="28">
        <v>-2.7</v>
      </c>
      <c r="J91" s="28"/>
      <c r="K91" s="44"/>
    </row>
    <row r="92" spans="1:11" s="60" customFormat="1" x14ac:dyDescent="0.25">
      <c r="A92" s="59" t="str">
        <f>VLOOKUP(aéroports_2013[Pays],Pays_Continent!A:B,2,FALSE)</f>
        <v>Afrique</v>
      </c>
      <c r="B92" s="39" t="str">
        <f>VLOOKUP(aéroports_2013[[#This Row],[Ville/Nom d''aéroport]],Ville_Pays!A:B,2,FALSE)</f>
        <v>Ouganda</v>
      </c>
      <c r="C92" s="40" t="s">
        <v>62</v>
      </c>
      <c r="D92" s="28" t="s">
        <v>62</v>
      </c>
      <c r="E92" s="28" t="s">
        <v>903</v>
      </c>
      <c r="F92" s="41">
        <v>1464004</v>
      </c>
      <c r="G92" s="28">
        <v>9.1</v>
      </c>
      <c r="H92" s="41">
        <v>43364</v>
      </c>
      <c r="I92" s="28">
        <v>-0.5</v>
      </c>
      <c r="J92" s="41">
        <v>56353</v>
      </c>
      <c r="K92" s="44">
        <v>-0.3</v>
      </c>
    </row>
    <row r="93" spans="1:11" s="60" customFormat="1" ht="25.5" x14ac:dyDescent="0.25">
      <c r="A93" s="59" t="str">
        <f>VLOOKUP(aéroports_2013[Pays],Pays_Continent!A:B,2,FALSE)</f>
        <v>Amérique du Sud</v>
      </c>
      <c r="B93" s="39" t="str">
        <f>VLOOKUP(aéroports_2013[[#This Row],[Ville/Nom d''aéroport]],Ville_Pays!A:B,2,FALSE)</f>
        <v>Brésil</v>
      </c>
      <c r="C93" s="40" t="s">
        <v>224</v>
      </c>
      <c r="D93" s="28" t="s">
        <v>224</v>
      </c>
      <c r="E93" s="28" t="s">
        <v>524</v>
      </c>
      <c r="F93" s="41">
        <v>3984079</v>
      </c>
      <c r="G93" s="28">
        <v>11</v>
      </c>
      <c r="H93" s="41">
        <v>54216</v>
      </c>
      <c r="I93" s="28">
        <v>-3.3</v>
      </c>
      <c r="J93" s="41">
        <v>6773</v>
      </c>
      <c r="K93" s="44">
        <v>17.3</v>
      </c>
    </row>
    <row r="94" spans="1:11" s="60" customFormat="1" ht="25.5" x14ac:dyDescent="0.25">
      <c r="A94" s="59" t="str">
        <f>VLOOKUP(aéroports_2013[Pays],Pays_Continent!A:B,2,FALSE)</f>
        <v>Amérique du Nord</v>
      </c>
      <c r="B94" s="39" t="str">
        <f>VLOOKUP(aéroports_2013[[#This Row],[Ville/Nom d''aéroport]],Ville_Pays!A:B,2,FALSE)</f>
        <v>États-Unis</v>
      </c>
      <c r="C94" s="40" t="s">
        <v>303</v>
      </c>
      <c r="D94" s="28" t="s">
        <v>304</v>
      </c>
      <c r="E94" s="28" t="s">
        <v>930</v>
      </c>
      <c r="F94" s="41">
        <v>7637801</v>
      </c>
      <c r="G94" s="28">
        <v>3.9</v>
      </c>
      <c r="H94" s="41">
        <v>80729</v>
      </c>
      <c r="I94" s="28">
        <v>2.2000000000000002</v>
      </c>
      <c r="J94" s="28">
        <v>14591</v>
      </c>
      <c r="K94" s="44">
        <v>-5</v>
      </c>
    </row>
    <row r="95" spans="1:11" s="60" customFormat="1" ht="25.5" x14ac:dyDescent="0.25">
      <c r="A95" s="59" t="str">
        <f>VLOOKUP(aéroports_2013[Pays],Pays_Continent!A:B,2,FALSE)</f>
        <v>Amérique du Sud</v>
      </c>
      <c r="B95" s="39" t="str">
        <f>VLOOKUP(aéroports_2013[[#This Row],[Ville/Nom d''aéroport]],Ville_Pays!A:B,2,FALSE)</f>
        <v>Brésil</v>
      </c>
      <c r="C95" s="40" t="s">
        <v>215</v>
      </c>
      <c r="D95" s="28" t="s">
        <v>215</v>
      </c>
      <c r="E95" s="28" t="s">
        <v>514</v>
      </c>
      <c r="F95" s="41">
        <v>6349947</v>
      </c>
      <c r="G95" s="28">
        <v>0.1</v>
      </c>
      <c r="H95" s="41">
        <v>66814</v>
      </c>
      <c r="I95" s="28">
        <v>2.2000000000000002</v>
      </c>
      <c r="J95" s="41">
        <v>39406</v>
      </c>
      <c r="K95" s="44">
        <v>-15.6</v>
      </c>
    </row>
    <row r="96" spans="1:11" s="60" customFormat="1" x14ac:dyDescent="0.25">
      <c r="A96" s="59" t="str">
        <f>VLOOKUP(aéroports_2013[Pays],Pays_Continent!A:B,2,FALSE)</f>
        <v>Europe</v>
      </c>
      <c r="B96" s="39" t="str">
        <f>VLOOKUP(aéroports_2013[[#This Row],[Ville/Nom d''aéroport]],Ville_Pays!A:B,2,FALSE)</f>
        <v>Allemagne</v>
      </c>
      <c r="C96" s="40" t="s">
        <v>126</v>
      </c>
      <c r="D96" s="28" t="s">
        <v>126</v>
      </c>
      <c r="E96" s="28" t="s">
        <v>469</v>
      </c>
      <c r="F96" s="41">
        <v>58036948</v>
      </c>
      <c r="G96" s="28">
        <v>0.9</v>
      </c>
      <c r="H96" s="41">
        <v>472692</v>
      </c>
      <c r="I96" s="28">
        <v>-2</v>
      </c>
      <c r="J96" s="41">
        <v>2094453</v>
      </c>
      <c r="K96" s="44">
        <v>1.4</v>
      </c>
    </row>
    <row r="97" spans="1:11" s="60" customFormat="1" ht="25.5" x14ac:dyDescent="0.25">
      <c r="A97" s="59" t="str">
        <f>VLOOKUP(aéroports_2013[Pays],Pays_Continent!A:B,2,FALSE)</f>
        <v>Amérique du Nord</v>
      </c>
      <c r="B97" s="39" t="str">
        <f>VLOOKUP(aéroports_2013[[#This Row],[Ville/Nom d''aéroport]],Ville_Pays!A:B,2,FALSE)</f>
        <v>États-Unis</v>
      </c>
      <c r="C97" s="40" t="s">
        <v>273</v>
      </c>
      <c r="D97" s="28" t="s">
        <v>273</v>
      </c>
      <c r="E97" s="28" t="s">
        <v>555</v>
      </c>
      <c r="F97" s="41">
        <v>23559779</v>
      </c>
      <c r="G97" s="28">
        <v>0</v>
      </c>
      <c r="H97" s="41">
        <v>255406</v>
      </c>
      <c r="I97" s="28">
        <v>-2.8</v>
      </c>
      <c r="J97" s="28">
        <v>76308</v>
      </c>
      <c r="K97" s="44">
        <v>-13.2</v>
      </c>
    </row>
    <row r="98" spans="1:11" s="60" customFormat="1" x14ac:dyDescent="0.25">
      <c r="A98" s="59" t="str">
        <f>VLOOKUP(aéroports_2013[Pays],Pays_Continent!A:B,2,FALSE)</f>
        <v>Asie</v>
      </c>
      <c r="B98" s="39" t="str">
        <f>VLOOKUP(aéroports_2013[[#This Row],[Ville/Nom d''aéroport]],Ville_Pays!A:B,2,FALSE)</f>
        <v>Japon</v>
      </c>
      <c r="C98" s="40" t="s">
        <v>96</v>
      </c>
      <c r="D98" s="28" t="s">
        <v>96</v>
      </c>
      <c r="E98" s="28" t="s">
        <v>460</v>
      </c>
      <c r="F98" s="41">
        <v>18934464</v>
      </c>
      <c r="G98" s="28">
        <v>8.8000000000000007</v>
      </c>
      <c r="H98" s="41">
        <v>170640</v>
      </c>
      <c r="I98" s="28">
        <v>9.4</v>
      </c>
      <c r="J98" s="41">
        <v>253778</v>
      </c>
      <c r="K98" s="44">
        <v>0</v>
      </c>
    </row>
    <row r="99" spans="1:11" s="60" customFormat="1" x14ac:dyDescent="0.25">
      <c r="A99" s="59" t="str">
        <f>VLOOKUP(aéroports_2013[Pays],Pays_Continent!A:B,2,FALSE)</f>
        <v>Europe</v>
      </c>
      <c r="B99" s="39" t="str">
        <f>VLOOKUP(aéroports_2013[[#This Row],[Ville/Nom d''aéroport]],Ville_Pays!A:B,2,FALSE)</f>
        <v>Suisse</v>
      </c>
      <c r="C99" s="40" t="s">
        <v>164</v>
      </c>
      <c r="D99" s="28" t="s">
        <v>164</v>
      </c>
      <c r="E99" s="28" t="s">
        <v>485</v>
      </c>
      <c r="F99" s="41">
        <v>14344880</v>
      </c>
      <c r="G99" s="28">
        <v>3.5</v>
      </c>
      <c r="H99" s="41">
        <v>188767</v>
      </c>
      <c r="I99" s="28">
        <v>-2.2000000000000002</v>
      </c>
      <c r="J99" s="41">
        <v>52372</v>
      </c>
      <c r="K99" s="44">
        <v>-29.9</v>
      </c>
    </row>
    <row r="100" spans="1:11" s="60" customFormat="1" x14ac:dyDescent="0.25">
      <c r="A100" s="59" t="str">
        <f>VLOOKUP(aéroports_2013[Pays],Pays_Continent!A:B,2,FALSE)</f>
        <v>Océanie</v>
      </c>
      <c r="B100" s="39" t="str">
        <f>VLOOKUP(aéroports_2013[[#This Row],[Ville/Nom d''aéroport]],Ville_Pays!A:B,2,FALSE)</f>
        <v>Australie</v>
      </c>
      <c r="C100" s="40" t="s">
        <v>401</v>
      </c>
      <c r="D100" s="28" t="s">
        <v>401</v>
      </c>
      <c r="E100" s="28" t="s">
        <v>942</v>
      </c>
      <c r="F100" s="41">
        <v>418184</v>
      </c>
      <c r="G100" s="28">
        <v>0.6</v>
      </c>
      <c r="H100" s="41">
        <v>8889</v>
      </c>
      <c r="I100" s="28">
        <v>2.4</v>
      </c>
      <c r="J100" s="28"/>
      <c r="K100" s="44"/>
    </row>
    <row r="101" spans="1:11" s="60" customFormat="1" ht="25.5" x14ac:dyDescent="0.25">
      <c r="A101" s="59" t="str">
        <f>VLOOKUP(aéroports_2013[Pays],Pays_Continent!A:B,2,FALSE)</f>
        <v>Amérique du Sud</v>
      </c>
      <c r="B101" s="39" t="str">
        <f>VLOOKUP(aéroports_2013[[#This Row],[Ville/Nom d''aéroport]],Ville_Pays!A:B,2,FALSE)</f>
        <v>Brésil</v>
      </c>
      <c r="C101" s="40" t="s">
        <v>233</v>
      </c>
      <c r="D101" s="28" t="s">
        <v>233</v>
      </c>
      <c r="E101" s="28" t="s">
        <v>529</v>
      </c>
      <c r="F101" s="41">
        <v>2980726</v>
      </c>
      <c r="G101" s="28">
        <v>-3.9</v>
      </c>
      <c r="H101" s="41">
        <v>61847</v>
      </c>
      <c r="I101" s="28">
        <v>-12.9</v>
      </c>
      <c r="J101" s="41">
        <v>8459</v>
      </c>
      <c r="K101" s="44">
        <v>-11.4</v>
      </c>
    </row>
    <row r="102" spans="1:11" s="60" customFormat="1" x14ac:dyDescent="0.25">
      <c r="A102" s="59" t="str">
        <f>VLOOKUP(aéroports_2013[Pays],Pays_Continent!A:B,2,FALSE)</f>
        <v>Océanie</v>
      </c>
      <c r="B102" s="39" t="str">
        <f>VLOOKUP(aéroports_2013[[#This Row],[Ville/Nom d''aéroport]],Ville_Pays!A:B,2,FALSE)</f>
        <v>Australie</v>
      </c>
      <c r="C102" s="40" t="s">
        <v>322</v>
      </c>
      <c r="D102" s="28" t="s">
        <v>322</v>
      </c>
      <c r="E102" s="28" t="s">
        <v>585</v>
      </c>
      <c r="F102" s="41">
        <v>5744772</v>
      </c>
      <c r="G102" s="28"/>
      <c r="H102" s="41">
        <v>67752</v>
      </c>
      <c r="I102" s="28"/>
      <c r="J102" s="28"/>
      <c r="K102" s="44"/>
    </row>
    <row r="103" spans="1:11" s="60" customFormat="1" x14ac:dyDescent="0.25">
      <c r="A103" s="59" t="str">
        <f>VLOOKUP(aéroports_2013[Pays],Pays_Continent!A:B,2,FALSE)</f>
        <v>Europe</v>
      </c>
      <c r="B103" s="39" t="str">
        <f>VLOOKUP(aéroports_2013[[#This Row],[Ville/Nom d''aéroport]],Ville_Pays!A:B,2,FALSE)</f>
        <v>Espagne</v>
      </c>
      <c r="C103" s="40" t="s">
        <v>178</v>
      </c>
      <c r="D103" s="28" t="s">
        <v>178</v>
      </c>
      <c r="E103" s="28" t="s">
        <v>490</v>
      </c>
      <c r="F103" s="41">
        <v>9765263</v>
      </c>
      <c r="G103" s="28">
        <v>-1.3</v>
      </c>
      <c r="H103" s="41">
        <v>95483</v>
      </c>
      <c r="I103" s="28">
        <v>-4.9000000000000004</v>
      </c>
      <c r="J103" s="41">
        <v>20868</v>
      </c>
      <c r="K103" s="44">
        <v>-7.8</v>
      </c>
    </row>
    <row r="104" spans="1:11" s="60" customFormat="1" ht="25.5" x14ac:dyDescent="0.25">
      <c r="A104" s="59" t="str">
        <f>VLOOKUP(aéroports_2013[Pays],Pays_Continent!A:B,2,FALSE)</f>
        <v>Amérique du Nord</v>
      </c>
      <c r="B104" s="39" t="str">
        <f>VLOOKUP(aéroports_2013[[#This Row],[Ville/Nom d''aéroport]],Ville_Pays!A:B,2,FALSE)</f>
        <v>Mexique</v>
      </c>
      <c r="C104" s="40" t="s">
        <v>202</v>
      </c>
      <c r="D104" s="28" t="s">
        <v>202</v>
      </c>
      <c r="E104" s="28" t="s">
        <v>510</v>
      </c>
      <c r="F104" s="41">
        <v>8155555</v>
      </c>
      <c r="G104" s="28">
        <v>9.5</v>
      </c>
      <c r="H104" s="41">
        <v>132338</v>
      </c>
      <c r="I104" s="28">
        <v>4.2</v>
      </c>
      <c r="J104" s="41">
        <v>130384</v>
      </c>
      <c r="K104" s="44">
        <v>2</v>
      </c>
    </row>
    <row r="105" spans="1:11" s="60" customFormat="1" x14ac:dyDescent="0.25">
      <c r="A105" s="59" t="str">
        <f>VLOOKUP(aéroports_2013[Pays],Pays_Continent!A:B,2,FALSE)</f>
        <v>Asie</v>
      </c>
      <c r="B105" s="39" t="str">
        <f>VLOOKUP(aéroports_2013[[#This Row],[Ville/Nom d''aéroport]],Ville_Pays!A:B,2,FALSE)</f>
        <v>Chine</v>
      </c>
      <c r="C105" s="40" t="s">
        <v>72</v>
      </c>
      <c r="D105" s="28" t="s">
        <v>72</v>
      </c>
      <c r="E105" s="28" t="s">
        <v>960</v>
      </c>
      <c r="F105" s="41">
        <v>52450262</v>
      </c>
      <c r="G105" s="28">
        <v>8.6</v>
      </c>
      <c r="H105" s="41">
        <v>394403</v>
      </c>
      <c r="I105" s="28">
        <v>5.6</v>
      </c>
      <c r="J105" s="41">
        <v>1309746</v>
      </c>
      <c r="K105" s="44">
        <v>4.9000000000000004</v>
      </c>
    </row>
    <row r="106" spans="1:11" s="60" customFormat="1" ht="25.5" x14ac:dyDescent="0.25">
      <c r="A106" s="59" t="str">
        <f>VLOOKUP(aéroports_2013[Pays],Pays_Continent!A:B,2,FALSE)</f>
        <v>Amérique du Sud</v>
      </c>
      <c r="B106" s="39" t="str">
        <f>VLOOKUP(aéroports_2013[[#This Row],[Ville/Nom d''aéroport]],Ville_Pays!A:B,2,FALSE)</f>
        <v>Equateur</v>
      </c>
      <c r="C106" s="40" t="s">
        <v>230</v>
      </c>
      <c r="D106" s="28" t="s">
        <v>230</v>
      </c>
      <c r="E106" s="28" t="s">
        <v>520</v>
      </c>
      <c r="F106" s="41">
        <v>3880976</v>
      </c>
      <c r="G106" s="28">
        <v>2.1</v>
      </c>
      <c r="H106" s="41">
        <v>83818</v>
      </c>
      <c r="I106" s="28">
        <v>4.0999999999999996</v>
      </c>
      <c r="J106" s="41">
        <v>47648</v>
      </c>
      <c r="K106" s="44">
        <v>-19.100000000000001</v>
      </c>
    </row>
    <row r="107" spans="1:11" s="60" customFormat="1" ht="25.5" x14ac:dyDescent="0.25">
      <c r="A107" s="59" t="str">
        <f>VLOOKUP(aéroports_2013[Pays],Pays_Continent!A:B,2,FALSE)</f>
        <v>Asie</v>
      </c>
      <c r="B107" s="39" t="str">
        <f>VLOOKUP(aéroports_2013[[#This Row],[Ville/Nom d''aéroport]],Ville_Pays!A:B,2,FALSE)</f>
        <v>Chine</v>
      </c>
      <c r="C107" s="40" t="s">
        <v>115</v>
      </c>
      <c r="D107" s="28" t="s">
        <v>115</v>
      </c>
      <c r="E107" s="28" t="s">
        <v>968</v>
      </c>
      <c r="F107" s="41">
        <v>10472589</v>
      </c>
      <c r="G107" s="28">
        <v>19.7</v>
      </c>
      <c r="H107" s="41">
        <v>93646</v>
      </c>
      <c r="I107" s="28">
        <v>21.3</v>
      </c>
      <c r="J107" s="41">
        <v>77425</v>
      </c>
      <c r="K107" s="44">
        <v>-2.7</v>
      </c>
    </row>
    <row r="108" spans="1:11" s="60" customFormat="1" x14ac:dyDescent="0.25">
      <c r="A108" s="59" t="str">
        <f>VLOOKUP(aéroports_2013[Pays],Pays_Continent!A:B,2,FALSE)</f>
        <v>Asie</v>
      </c>
      <c r="B108" s="39" t="str">
        <f>VLOOKUP(aéroports_2013[[#This Row],[Ville/Nom d''aéroport]],Ville_Pays!A:B,2,FALSE)</f>
        <v>Chine</v>
      </c>
      <c r="C108" s="40" t="s">
        <v>109</v>
      </c>
      <c r="D108" s="28" t="s">
        <v>109</v>
      </c>
      <c r="E108" s="28" t="s">
        <v>965</v>
      </c>
      <c r="F108" s="41">
        <v>11935470</v>
      </c>
      <c r="G108" s="28">
        <v>11.6</v>
      </c>
      <c r="H108" s="41">
        <v>94436</v>
      </c>
      <c r="I108" s="28">
        <v>8.1999999999999993</v>
      </c>
      <c r="J108" s="41">
        <v>111814</v>
      </c>
      <c r="K108" s="44">
        <v>11.9</v>
      </c>
    </row>
    <row r="109" spans="1:11" s="60" customFormat="1" x14ac:dyDescent="0.25">
      <c r="A109" s="59" t="str">
        <f>VLOOKUP(aéroports_2013[Pays],Pays_Continent!A:B,2,FALSE)</f>
        <v>Europe</v>
      </c>
      <c r="B109" s="39" t="str">
        <f>VLOOKUP(aéroports_2013[[#This Row],[Ville/Nom d''aéroport]],Ville_Pays!A:B,2,FALSE)</f>
        <v>Allemagne</v>
      </c>
      <c r="C109" s="40" t="s">
        <v>166</v>
      </c>
      <c r="D109" s="28" t="s">
        <v>166</v>
      </c>
      <c r="E109" s="28" t="s">
        <v>486</v>
      </c>
      <c r="F109" s="41">
        <v>13502939</v>
      </c>
      <c r="G109" s="28">
        <v>-1.4</v>
      </c>
      <c r="H109" s="41">
        <v>143802</v>
      </c>
      <c r="I109" s="28">
        <v>-6.1</v>
      </c>
      <c r="J109" s="41">
        <v>28274</v>
      </c>
      <c r="K109" s="44">
        <v>0.4</v>
      </c>
    </row>
    <row r="110" spans="1:11" s="60" customFormat="1" x14ac:dyDescent="0.25">
      <c r="A110" s="59" t="str">
        <f>VLOOKUP(aéroports_2013[Pays],Pays_Continent!A:B,2,FALSE)</f>
        <v>Océanie</v>
      </c>
      <c r="B110" s="39" t="str">
        <f>VLOOKUP(aéroports_2013[[#This Row],[Ville/Nom d''aéroport]],Ville_Pays!A:B,2,FALSE)</f>
        <v>Australie</v>
      </c>
      <c r="C110" s="40" t="s">
        <v>398</v>
      </c>
      <c r="D110" s="28" t="s">
        <v>398</v>
      </c>
      <c r="E110" s="28" t="s">
        <v>612</v>
      </c>
      <c r="F110" s="41">
        <v>465300</v>
      </c>
      <c r="G110" s="28">
        <v>5.6</v>
      </c>
      <c r="H110" s="41">
        <v>3954</v>
      </c>
      <c r="I110" s="28">
        <v>3.8</v>
      </c>
      <c r="J110" s="28"/>
      <c r="K110" s="44"/>
    </row>
    <row r="111" spans="1:11" s="60" customFormat="1" x14ac:dyDescent="0.25">
      <c r="A111" s="59" t="str">
        <f>VLOOKUP(aéroports_2013[Pays],Pays_Continent!A:B,2,FALSE)</f>
        <v>Afrique</v>
      </c>
      <c r="B111" s="39" t="str">
        <f>VLOOKUP(aéroports_2013[[#This Row],[Ville/Nom d''aéroport]],Ville_Pays!A:B,2,FALSE)</f>
        <v>Tunisie</v>
      </c>
      <c r="C111" s="40" t="s">
        <v>377</v>
      </c>
      <c r="D111" s="28" t="s">
        <v>377</v>
      </c>
      <c r="E111" s="28" t="s">
        <v>1020</v>
      </c>
      <c r="F111" s="41">
        <v>2283232</v>
      </c>
      <c r="G111" s="28">
        <v>9.5</v>
      </c>
      <c r="H111" s="41">
        <v>18543</v>
      </c>
      <c r="I111" s="28">
        <v>22.6</v>
      </c>
      <c r="J111" s="28"/>
      <c r="K111" s="44"/>
    </row>
    <row r="112" spans="1:11" s="60" customFormat="1" x14ac:dyDescent="0.25">
      <c r="A112" s="59" t="str">
        <f>VLOOKUP(aéroports_2013[Pays],Pays_Continent!A:B,2,FALSE)</f>
        <v>Asie</v>
      </c>
      <c r="B112" s="39" t="str">
        <f>VLOOKUP(aéroports_2013[[#This Row],[Ville/Nom d''aéroport]],Ville_Pays!A:B,2,FALSE)</f>
        <v>Chine</v>
      </c>
      <c r="C112" s="40" t="s">
        <v>89</v>
      </c>
      <c r="D112" s="28" t="s">
        <v>89</v>
      </c>
      <c r="E112" s="61" t="s">
        <v>1048</v>
      </c>
      <c r="F112" s="41">
        <v>22114103</v>
      </c>
      <c r="G112" s="28">
        <v>15.7</v>
      </c>
      <c r="H112" s="41">
        <v>190639</v>
      </c>
      <c r="I112" s="28">
        <v>14.6</v>
      </c>
      <c r="J112" s="41">
        <v>368095</v>
      </c>
      <c r="K112" s="44">
        <v>8.8000000000000007</v>
      </c>
    </row>
    <row r="113" spans="1:11" s="60" customFormat="1" x14ac:dyDescent="0.25">
      <c r="A113" s="59" t="str">
        <f>VLOOKUP(aéroports_2013[Pays],Pays_Continent!A:B,2,FALSE)</f>
        <v>Asie</v>
      </c>
      <c r="B113" s="39" t="str">
        <f>VLOOKUP(aéroports_2013[[#This Row],[Ville/Nom d''aéroport]],Ville_Pays!A:B,2,FALSE)</f>
        <v>Chine</v>
      </c>
      <c r="C113" s="40" t="s">
        <v>114</v>
      </c>
      <c r="D113" s="28" t="s">
        <v>114</v>
      </c>
      <c r="E113" s="28" t="s">
        <v>966</v>
      </c>
      <c r="F113" s="41">
        <v>10259908</v>
      </c>
      <c r="G113" s="28">
        <v>12.2</v>
      </c>
      <c r="H113" s="41">
        <v>84532</v>
      </c>
      <c r="I113" s="28">
        <v>13.3</v>
      </c>
      <c r="J113" s="41">
        <v>92310</v>
      </c>
      <c r="K113" s="44">
        <v>7.4</v>
      </c>
    </row>
    <row r="114" spans="1:11" s="60" customFormat="1" ht="25.5" x14ac:dyDescent="0.25">
      <c r="A114" s="59" t="str">
        <f>VLOOKUP(aéroports_2013[Pays],Pays_Continent!A:B,2,FALSE)</f>
        <v>Océanie</v>
      </c>
      <c r="B114" s="39" t="str">
        <f>VLOOKUP(aéroports_2013[[#This Row],[Ville/Nom d''aéroport]],Ville_Pays!A:B,2,FALSE)</f>
        <v>Nouvelle-Zélande</v>
      </c>
      <c r="C114" s="40" t="s">
        <v>399</v>
      </c>
      <c r="D114" s="28" t="s">
        <v>399</v>
      </c>
      <c r="E114" s="28" t="s">
        <v>946</v>
      </c>
      <c r="F114" s="41">
        <v>451128</v>
      </c>
      <c r="G114" s="28">
        <v>2.4</v>
      </c>
      <c r="H114" s="28"/>
      <c r="I114" s="28"/>
      <c r="J114" s="28"/>
      <c r="K114" s="44"/>
    </row>
    <row r="115" spans="1:11" s="60" customFormat="1" x14ac:dyDescent="0.25">
      <c r="A115" s="59" t="str">
        <f>VLOOKUP(aéroports_2013[Pays],Pays_Continent!A:B,2,FALSE)</f>
        <v>Europe</v>
      </c>
      <c r="B115" s="39" t="str">
        <f>VLOOKUP(aéroports_2013[[#This Row],[Ville/Nom d''aéroport]],Ville_Pays!A:B,2,FALSE)</f>
        <v>Finlande</v>
      </c>
      <c r="C115" s="40" t="s">
        <v>162</v>
      </c>
      <c r="D115" s="28" t="s">
        <v>163</v>
      </c>
      <c r="E115" s="28" t="s">
        <v>484</v>
      </c>
      <c r="F115" s="41">
        <v>15272623</v>
      </c>
      <c r="G115" s="28">
        <v>2.8</v>
      </c>
      <c r="H115" s="41">
        <v>169928</v>
      </c>
      <c r="I115" s="28">
        <v>-2.2999999999999998</v>
      </c>
      <c r="J115" s="41">
        <v>190175</v>
      </c>
      <c r="K115" s="44">
        <v>-1</v>
      </c>
    </row>
    <row r="116" spans="1:11" s="60" customFormat="1" x14ac:dyDescent="0.25">
      <c r="A116" s="59" t="str">
        <f>VLOOKUP(aéroports_2013[Pays],Pays_Continent!A:B,2,FALSE)</f>
        <v>Océanie</v>
      </c>
      <c r="B116" s="39" t="str">
        <f>VLOOKUP(aéroports_2013[[#This Row],[Ville/Nom d''aéroport]],Ville_Pays!A:B,2,FALSE)</f>
        <v>Australie</v>
      </c>
      <c r="C116" s="40" t="s">
        <v>337</v>
      </c>
      <c r="D116" s="28" t="s">
        <v>337</v>
      </c>
      <c r="E116" s="28" t="s">
        <v>595</v>
      </c>
      <c r="F116" s="41">
        <v>2065248</v>
      </c>
      <c r="G116" s="28">
        <v>8.6999999999999993</v>
      </c>
      <c r="H116" s="41">
        <v>19436</v>
      </c>
      <c r="I116" s="28">
        <v>9.1</v>
      </c>
      <c r="J116" s="28"/>
      <c r="K116" s="44"/>
    </row>
    <row r="117" spans="1:11" x14ac:dyDescent="0.25">
      <c r="A117" s="59" t="str">
        <f>VLOOKUP(aéroports_2013[Pays],Pays_Continent!A:B,2,FALSE)</f>
        <v>Asie</v>
      </c>
      <c r="B117" s="39" t="str">
        <f>VLOOKUP(aéroports_2013[[#This Row],[Ville/Nom d''aéroport]],Ville_Pays!A:B,2,FALSE)</f>
        <v>Hong Kong</v>
      </c>
      <c r="C117" s="40" t="s">
        <v>68</v>
      </c>
      <c r="D117" s="28" t="s">
        <v>68</v>
      </c>
      <c r="E117" s="28" t="s">
        <v>454</v>
      </c>
      <c r="F117" s="41">
        <v>59609414</v>
      </c>
      <c r="G117" s="28">
        <v>6.3</v>
      </c>
      <c r="H117" s="41">
        <v>384124</v>
      </c>
      <c r="I117" s="28">
        <v>6.1</v>
      </c>
      <c r="J117" s="41">
        <v>4156083</v>
      </c>
      <c r="K117" s="44">
        <v>2.2000000000000002</v>
      </c>
    </row>
    <row r="118" spans="1:11" ht="25.5" x14ac:dyDescent="0.25">
      <c r="A118" s="59" t="str">
        <f>VLOOKUP(aéroports_2013[Pays],Pays_Continent!A:B,2,FALSE)</f>
        <v>Amérique du Nord</v>
      </c>
      <c r="B118" s="39" t="str">
        <f>VLOOKUP(aéroports_2013[[#This Row],[Ville/Nom d''aéroport]],Ville_Pays!A:B,2,FALSE)</f>
        <v>États-Unis</v>
      </c>
      <c r="C118" s="40" t="s">
        <v>282</v>
      </c>
      <c r="D118" s="28" t="s">
        <v>282</v>
      </c>
      <c r="E118" s="28" t="s">
        <v>907</v>
      </c>
      <c r="F118" s="41">
        <v>19500000</v>
      </c>
      <c r="G118" s="28"/>
      <c r="H118" s="28"/>
      <c r="I118" s="28"/>
      <c r="J118" s="28"/>
      <c r="K118" s="44"/>
    </row>
    <row r="119" spans="1:11" s="60" customFormat="1" ht="25.5" x14ac:dyDescent="0.25">
      <c r="A119" s="59" t="str">
        <f>VLOOKUP(aéroports_2013[Pays],Pays_Continent!A:B,2,FALSE)</f>
        <v>Amérique du Nord</v>
      </c>
      <c r="B119" s="39" t="str">
        <f>VLOOKUP(aéroports_2013[[#This Row],[Ville/Nom d''aéroport]],Ville_Pays!A:B,2,FALSE)</f>
        <v>États-Unis</v>
      </c>
      <c r="C119" s="40" t="s">
        <v>259</v>
      </c>
      <c r="D119" s="28" t="s">
        <v>260</v>
      </c>
      <c r="E119" s="28" t="s">
        <v>1069</v>
      </c>
      <c r="F119" s="41">
        <v>39799414</v>
      </c>
      <c r="G119" s="28">
        <v>-0.2</v>
      </c>
      <c r="H119" s="41">
        <v>509306</v>
      </c>
      <c r="I119" s="28">
        <v>-1</v>
      </c>
      <c r="J119" s="28">
        <v>426878</v>
      </c>
      <c r="K119" s="44">
        <v>-2.6</v>
      </c>
    </row>
    <row r="120" spans="1:11" s="60" customFormat="1" ht="25.5" x14ac:dyDescent="0.25">
      <c r="A120" s="59" t="str">
        <f>VLOOKUP(aéroports_2013[Pays],Pays_Continent!A:B,2,FALSE)</f>
        <v>Amérique du Nord</v>
      </c>
      <c r="B120" s="39" t="str">
        <f>VLOOKUP(aéroports_2013[[#This Row],[Ville/Nom d''aéroport]],Ville_Pays!A:B,2,FALSE)</f>
        <v>États-Unis</v>
      </c>
      <c r="C120" s="40" t="s">
        <v>259</v>
      </c>
      <c r="D120" s="28" t="s">
        <v>290</v>
      </c>
      <c r="E120" s="28" t="s">
        <v>1068</v>
      </c>
      <c r="F120" s="41">
        <v>11092485</v>
      </c>
      <c r="G120" s="28">
        <v>6.3</v>
      </c>
      <c r="H120" s="41">
        <v>208206</v>
      </c>
      <c r="I120" s="28">
        <v>22</v>
      </c>
      <c r="J120" s="28">
        <v>12738</v>
      </c>
      <c r="K120" s="44">
        <v>6.3</v>
      </c>
    </row>
    <row r="121" spans="1:11" s="60" customFormat="1" x14ac:dyDescent="0.25">
      <c r="A121" s="59" t="str">
        <f>VLOOKUP(aéroports_2013[Pays],Pays_Continent!A:B,2,FALSE)</f>
        <v>Afrique</v>
      </c>
      <c r="B121" s="39" t="str">
        <f>VLOOKUP(aéroports_2013[[#This Row],[Ville/Nom d''aéroport]],Ville_Pays!A:B,2,FALSE)</f>
        <v>Egypte</v>
      </c>
      <c r="C121" s="40" t="s">
        <v>37</v>
      </c>
      <c r="D121" s="28" t="s">
        <v>37</v>
      </c>
      <c r="E121" s="28" t="s">
        <v>423</v>
      </c>
      <c r="F121" s="41">
        <v>5780366</v>
      </c>
      <c r="G121" s="28">
        <v>-19</v>
      </c>
      <c r="H121" s="41">
        <v>39372</v>
      </c>
      <c r="I121" s="28">
        <v>-17</v>
      </c>
      <c r="J121" s="28"/>
      <c r="K121" s="44"/>
    </row>
    <row r="122" spans="1:11" s="60" customFormat="1" x14ac:dyDescent="0.25">
      <c r="A122" s="59" t="str">
        <f>VLOOKUP(aéroports_2013[Pays],Pays_Continent!A:B,2,FALSE)</f>
        <v>Asie</v>
      </c>
      <c r="B122" s="39" t="str">
        <f>VLOOKUP(aéroports_2013[[#This Row],[Ville/Nom d''aéroport]],Ville_Pays!A:B,2,FALSE)</f>
        <v>Indonésie</v>
      </c>
      <c r="C122" s="40" t="s">
        <v>331</v>
      </c>
      <c r="D122" s="28" t="s">
        <v>331</v>
      </c>
      <c r="E122" s="28" t="s">
        <v>1056</v>
      </c>
      <c r="F122" s="41">
        <v>2514420</v>
      </c>
      <c r="G122" s="28">
        <v>42.4</v>
      </c>
      <c r="H122" s="41">
        <v>20473</v>
      </c>
      <c r="I122" s="28">
        <v>13.7</v>
      </c>
      <c r="J122" s="41">
        <v>5066</v>
      </c>
      <c r="K122" s="44">
        <v>17.600000000000001</v>
      </c>
    </row>
    <row r="123" spans="1:11" x14ac:dyDescent="0.25">
      <c r="A123" s="59" t="str">
        <f>VLOOKUP(aéroports_2013[Pays],Pays_Continent!A:B,2,FALSE)</f>
        <v>Asie</v>
      </c>
      <c r="B123" s="39" t="str">
        <f>VLOOKUP(aéroports_2013[[#This Row],[Ville/Nom d''aéroport]],Ville_Pays!A:B,2,FALSE)</f>
        <v>Iran</v>
      </c>
      <c r="C123" s="40" t="s">
        <v>53</v>
      </c>
      <c r="D123" s="28" t="s">
        <v>53</v>
      </c>
      <c r="E123" s="61" t="s">
        <v>1044</v>
      </c>
      <c r="F123" s="41">
        <v>1977964</v>
      </c>
      <c r="G123" s="28">
        <v>-1.9</v>
      </c>
      <c r="H123" s="41">
        <v>16702</v>
      </c>
      <c r="I123" s="28">
        <v>-5.5</v>
      </c>
      <c r="J123" s="41">
        <v>18979</v>
      </c>
      <c r="K123" s="44">
        <v>-0.3</v>
      </c>
    </row>
    <row r="124" spans="1:11" x14ac:dyDescent="0.25">
      <c r="A124" s="59" t="str">
        <f>VLOOKUP(aéroports_2013[Pays],Pays_Continent!A:B,2,FALSE)</f>
        <v>Europe</v>
      </c>
      <c r="B124" s="39" t="str">
        <f>VLOOKUP(aéroports_2013[[#This Row],[Ville/Nom d''aéroport]],Ville_Pays!A:B,2,FALSE)</f>
        <v>Turquie</v>
      </c>
      <c r="C124" s="40" t="s">
        <v>124</v>
      </c>
      <c r="D124" s="28" t="s">
        <v>125</v>
      </c>
      <c r="E124" s="28" t="s">
        <v>1073</v>
      </c>
      <c r="F124" s="41">
        <v>51172626</v>
      </c>
      <c r="G124" s="28">
        <v>13.4</v>
      </c>
      <c r="H124" s="41">
        <v>406482</v>
      </c>
      <c r="I124" s="28">
        <v>11.6</v>
      </c>
      <c r="J124" s="41">
        <v>638045</v>
      </c>
      <c r="K124" s="44">
        <v>13.7</v>
      </c>
    </row>
    <row r="125" spans="1:11" s="60" customFormat="1" ht="25.5" x14ac:dyDescent="0.25">
      <c r="A125" s="59" t="str">
        <f>VLOOKUP(aéroports_2013[Pays],Pays_Continent!A:B,2,FALSE)</f>
        <v>Europe</v>
      </c>
      <c r="B125" s="39" t="str">
        <f>VLOOKUP(aéroports_2013[[#This Row],[Ville/Nom d''aéroport]],Ville_Pays!A:B,2,FALSE)</f>
        <v>Turquie</v>
      </c>
      <c r="C125" s="40" t="s">
        <v>124</v>
      </c>
      <c r="D125" s="28" t="s">
        <v>139</v>
      </c>
      <c r="E125" s="28" t="s">
        <v>1072</v>
      </c>
      <c r="F125" s="41">
        <v>18842788</v>
      </c>
      <c r="G125" s="28">
        <v>26.7</v>
      </c>
      <c r="H125" s="41">
        <v>149361</v>
      </c>
      <c r="I125" s="28">
        <v>19.3</v>
      </c>
      <c r="J125" s="41">
        <v>31849</v>
      </c>
      <c r="K125" s="44">
        <v>6.8</v>
      </c>
    </row>
    <row r="126" spans="1:11" s="60" customFormat="1" ht="25.5" x14ac:dyDescent="0.25">
      <c r="A126" s="59" t="str">
        <f>VLOOKUP(aéroports_2013[Pays],Pays_Continent!A:B,2,FALSE)</f>
        <v>Europe</v>
      </c>
      <c r="B126" s="39" t="str">
        <f>VLOOKUP(aéroports_2013[[#This Row],[Ville/Nom d''aéroport]],Ville_Pays!A:B,2,FALSE)</f>
        <v>Turquie</v>
      </c>
      <c r="C126" s="40" t="s">
        <v>172</v>
      </c>
      <c r="D126" s="28" t="s">
        <v>173</v>
      </c>
      <c r="E126" s="28" t="s">
        <v>1098</v>
      </c>
      <c r="F126" s="41">
        <v>10261087</v>
      </c>
      <c r="G126" s="28">
        <v>9.1999999999999993</v>
      </c>
      <c r="H126" s="41">
        <v>76781</v>
      </c>
      <c r="I126" s="28">
        <v>5</v>
      </c>
      <c r="J126" s="41">
        <v>21599</v>
      </c>
      <c r="K126" s="44">
        <v>19.2</v>
      </c>
    </row>
    <row r="127" spans="1:11" s="60" customFormat="1" ht="25.5" x14ac:dyDescent="0.25">
      <c r="A127" s="59" t="str">
        <f>VLOOKUP(aéroports_2013[Pays],Pays_Continent!A:B,2,FALSE)</f>
        <v>Asie</v>
      </c>
      <c r="B127" s="39" t="str">
        <f>VLOOKUP(aéroports_2013[[#This Row],[Ville/Nom d''aéroport]],Ville_Pays!A:B,2,FALSE)</f>
        <v>Indonésie</v>
      </c>
      <c r="C127" s="40" t="s">
        <v>308</v>
      </c>
      <c r="D127" s="28" t="s">
        <v>309</v>
      </c>
      <c r="E127" s="28" t="s">
        <v>984</v>
      </c>
      <c r="F127" s="41">
        <v>59701543</v>
      </c>
      <c r="G127" s="28">
        <v>3.3</v>
      </c>
      <c r="H127" s="41">
        <v>394371</v>
      </c>
      <c r="I127" s="28">
        <v>3.7</v>
      </c>
      <c r="J127" s="41">
        <v>623554</v>
      </c>
      <c r="K127" s="44">
        <v>-1.8</v>
      </c>
    </row>
    <row r="128" spans="1:11" s="60" customFormat="1" x14ac:dyDescent="0.25">
      <c r="A128" s="59" t="str">
        <f>VLOOKUP(aéroports_2013[Pays],Pays_Continent!A:B,2,FALSE)</f>
        <v>Asie</v>
      </c>
      <c r="B128" s="39" t="str">
        <f>VLOOKUP(aéroports_2013[[#This Row],[Ville/Nom d''aéroport]],Ville_Pays!A:B,2,FALSE)</f>
        <v>Indonésie</v>
      </c>
      <c r="C128" s="40" t="s">
        <v>404</v>
      </c>
      <c r="D128" s="28" t="s">
        <v>404</v>
      </c>
      <c r="E128" s="28" t="s">
        <v>943</v>
      </c>
      <c r="F128" s="41">
        <v>380797</v>
      </c>
      <c r="G128" s="28">
        <v>3.4</v>
      </c>
      <c r="H128" s="41">
        <v>3233</v>
      </c>
      <c r="I128" s="28"/>
      <c r="J128" s="41">
        <v>2304</v>
      </c>
      <c r="K128" s="44"/>
    </row>
    <row r="129" spans="1:11" s="60" customFormat="1" ht="25.5" x14ac:dyDescent="0.25">
      <c r="A129" s="59" t="str">
        <f>VLOOKUP(aéroports_2013[Pays],Pays_Continent!A:B,2,FALSE)</f>
        <v>Asie</v>
      </c>
      <c r="B129" s="39" t="str">
        <f>VLOOKUP(aéroports_2013[[#This Row],[Ville/Nom d''aéroport]],Ville_Pays!A:B,2,FALSE)</f>
        <v>Arabie Saoudite</v>
      </c>
      <c r="C129" s="40" t="s">
        <v>16</v>
      </c>
      <c r="D129" s="28" t="s">
        <v>16</v>
      </c>
      <c r="E129" s="28" t="s">
        <v>618</v>
      </c>
      <c r="F129" s="41">
        <v>22243897</v>
      </c>
      <c r="G129" s="28">
        <v>3.3</v>
      </c>
      <c r="H129" s="41">
        <v>165235</v>
      </c>
      <c r="I129" s="28">
        <v>-2.2999999999999998</v>
      </c>
      <c r="J129" s="41">
        <v>215528</v>
      </c>
      <c r="K129" s="44">
        <v>0</v>
      </c>
    </row>
    <row r="130" spans="1:11" s="60" customFormat="1" ht="25.5" x14ac:dyDescent="0.25">
      <c r="A130" s="59" t="str">
        <f>VLOOKUP(aéroports_2013[Pays],Pays_Continent!A:B,2,FALSE)</f>
        <v>Afrique</v>
      </c>
      <c r="B130" s="39" t="str">
        <f>VLOOKUP(aéroports_2013[[#This Row],[Ville/Nom d''aéroport]],Ville_Pays!A:B,2,FALSE)</f>
        <v>Afrique du Sud</v>
      </c>
      <c r="C130" s="40" t="s">
        <v>19</v>
      </c>
      <c r="D130" s="28" t="s">
        <v>19</v>
      </c>
      <c r="E130" s="28" t="s">
        <v>412</v>
      </c>
      <c r="F130" s="41">
        <v>18926540</v>
      </c>
      <c r="G130" s="28">
        <v>1.3</v>
      </c>
      <c r="H130" s="41">
        <v>202750</v>
      </c>
      <c r="I130" s="28">
        <v>-0.1</v>
      </c>
      <c r="J130" s="41">
        <v>307607</v>
      </c>
      <c r="K130" s="44">
        <v>-5.0999999999999996</v>
      </c>
    </row>
    <row r="131" spans="1:11" s="60" customFormat="1" ht="25.5" x14ac:dyDescent="0.25">
      <c r="A131" s="59" t="str">
        <f>VLOOKUP(aéroports_2013[Pays],Pays_Continent!A:B,2,FALSE)</f>
        <v>Amérique du Nord</v>
      </c>
      <c r="B131" s="39" t="str">
        <f>VLOOKUP(aéroports_2013[[#This Row],[Ville/Nom d''aéroport]],Ville_Pays!A:B,2,FALSE)</f>
        <v>Costa Rica</v>
      </c>
      <c r="C131" s="40" t="s">
        <v>225</v>
      </c>
      <c r="D131" s="28" t="s">
        <v>225</v>
      </c>
      <c r="E131" s="28" t="s">
        <v>1060</v>
      </c>
      <c r="F131" s="41">
        <v>3369362</v>
      </c>
      <c r="G131" s="28">
        <v>4.7</v>
      </c>
      <c r="H131" s="41">
        <v>62500</v>
      </c>
      <c r="I131" s="28">
        <v>-2</v>
      </c>
      <c r="J131" s="41">
        <v>77051</v>
      </c>
      <c r="K131" s="44">
        <v>-3.9</v>
      </c>
    </row>
    <row r="132" spans="1:11" s="60" customFormat="1" ht="25.5" x14ac:dyDescent="0.25">
      <c r="A132" s="59" t="str">
        <f>VLOOKUP(aéroports_2013[Pays],Pays_Continent!A:B,2,FALSE)</f>
        <v>Amérique du Nord</v>
      </c>
      <c r="B132" s="39" t="str">
        <f>VLOOKUP(aéroports_2013[[#This Row],[Ville/Nom d''aéroport]],Ville_Pays!A:B,2,FALSE)</f>
        <v>États-Unis</v>
      </c>
      <c r="C132" s="40" t="s">
        <v>295</v>
      </c>
      <c r="D132" s="28" t="s">
        <v>296</v>
      </c>
      <c r="E132" s="28" t="s">
        <v>919</v>
      </c>
      <c r="F132" s="41">
        <v>9794099</v>
      </c>
      <c r="G132" s="28">
        <v>-2.1</v>
      </c>
      <c r="H132" s="41">
        <v>129243</v>
      </c>
      <c r="I132" s="28">
        <v>-4.0999999999999996</v>
      </c>
      <c r="J132" s="28">
        <v>98822</v>
      </c>
      <c r="K132" s="44">
        <v>12.7</v>
      </c>
    </row>
    <row r="133" spans="1:11" s="60" customFormat="1" x14ac:dyDescent="0.25">
      <c r="A133" s="59" t="str">
        <f>VLOOKUP(aéroports_2013[Pays],Pays_Continent!A:B,2,FALSE)</f>
        <v>Océanie</v>
      </c>
      <c r="B133" s="39" t="str">
        <f>VLOOKUP(aéroports_2013[[#This Row],[Ville/Nom d''aéroport]],Ville_Pays!A:B,2,FALSE)</f>
        <v>Australie</v>
      </c>
      <c r="C133" s="40" t="s">
        <v>392</v>
      </c>
      <c r="D133" s="28" t="s">
        <v>392</v>
      </c>
      <c r="E133" s="28" t="s">
        <v>605</v>
      </c>
      <c r="F133" s="41">
        <v>770950</v>
      </c>
      <c r="G133" s="28">
        <v>-5.8</v>
      </c>
      <c r="H133" s="41">
        <v>8878</v>
      </c>
      <c r="I133" s="28">
        <v>-0.4</v>
      </c>
      <c r="J133" s="28"/>
      <c r="K133" s="44"/>
    </row>
    <row r="134" spans="1:11" s="60" customFormat="1" x14ac:dyDescent="0.25">
      <c r="A134" s="59" t="str">
        <f>VLOOKUP(aéroports_2013[Pays],Pays_Continent!A:B,2,FALSE)</f>
        <v>Asie</v>
      </c>
      <c r="B134" s="39" t="str">
        <f>VLOOKUP(aéroports_2013[[#This Row],[Ville/Nom d''aéroport]],Ville_Pays!A:B,2,FALSE)</f>
        <v>Iran</v>
      </c>
      <c r="C134" s="40" t="s">
        <v>49</v>
      </c>
      <c r="D134" s="28" t="s">
        <v>49</v>
      </c>
      <c r="E134" s="28" t="s">
        <v>439</v>
      </c>
      <c r="F134" s="41">
        <v>2643581</v>
      </c>
      <c r="G134" s="28">
        <v>0.7</v>
      </c>
      <c r="H134" s="41">
        <v>22240</v>
      </c>
      <c r="I134" s="28">
        <v>1.5</v>
      </c>
      <c r="J134" s="41">
        <v>27214</v>
      </c>
      <c r="K134" s="44">
        <v>-0.4</v>
      </c>
    </row>
    <row r="135" spans="1:11" s="60" customFormat="1" x14ac:dyDescent="0.25">
      <c r="A135" s="59" t="str">
        <f>VLOOKUP(aéroports_2013[Pays],Pays_Continent!A:B,2,FALSE)</f>
        <v>Asie</v>
      </c>
      <c r="B135" s="39" t="str">
        <f>VLOOKUP(aéroports_2013[[#This Row],[Ville/Nom d''aéroport]],Ville_Pays!A:B,2,FALSE)</f>
        <v>Malaisie</v>
      </c>
      <c r="C135" s="40" t="s">
        <v>76</v>
      </c>
      <c r="D135" s="28" t="s">
        <v>76</v>
      </c>
      <c r="E135" s="28" t="s">
        <v>455</v>
      </c>
      <c r="F135" s="41">
        <v>47498127</v>
      </c>
      <c r="G135" s="28">
        <v>19.100000000000001</v>
      </c>
      <c r="H135" s="41">
        <v>326678</v>
      </c>
      <c r="I135" s="28">
        <v>15.3</v>
      </c>
      <c r="J135" s="41">
        <v>713254</v>
      </c>
      <c r="K135" s="44">
        <v>1.6</v>
      </c>
    </row>
    <row r="136" spans="1:11" s="60" customFormat="1" x14ac:dyDescent="0.25">
      <c r="A136" s="59" t="str">
        <f>VLOOKUP(aéroports_2013[Pays],Pays_Continent!A:B,2,FALSE)</f>
        <v>Asie</v>
      </c>
      <c r="B136" s="39" t="str">
        <f>VLOOKUP(aéroports_2013[[#This Row],[Ville/Nom d''aéroport]],Ville_Pays!A:B,2,FALSE)</f>
        <v>Chine</v>
      </c>
      <c r="C136" s="40" t="s">
        <v>82</v>
      </c>
      <c r="D136" s="28" t="s">
        <v>82</v>
      </c>
      <c r="E136" s="28" t="s">
        <v>967</v>
      </c>
      <c r="F136" s="41">
        <v>29688297</v>
      </c>
      <c r="G136" s="28">
        <v>23.8</v>
      </c>
      <c r="H136" s="41">
        <v>255546</v>
      </c>
      <c r="I136" s="28">
        <v>26.9</v>
      </c>
      <c r="J136" s="41">
        <v>293628</v>
      </c>
      <c r="K136" s="44">
        <v>12</v>
      </c>
    </row>
    <row r="137" spans="1:11" s="60" customFormat="1" x14ac:dyDescent="0.25">
      <c r="A137" s="59" t="str">
        <f>VLOOKUP(aéroports_2013[Pays],Pays_Continent!A:B,2,FALSE)</f>
        <v>Asie</v>
      </c>
      <c r="B137" s="39" t="str">
        <f>VLOOKUP(aéroports_2013[[#This Row],[Ville/Nom d''aéroport]],Ville_Pays!A:B,2,FALSE)</f>
        <v>Koweït</v>
      </c>
      <c r="C137" s="40" t="s">
        <v>22</v>
      </c>
      <c r="D137" s="28" t="s">
        <v>22</v>
      </c>
      <c r="E137" s="28" t="s">
        <v>417</v>
      </c>
      <c r="F137" s="41">
        <v>9386931</v>
      </c>
      <c r="G137" s="28">
        <v>4.7</v>
      </c>
      <c r="H137" s="41">
        <v>82720</v>
      </c>
      <c r="I137" s="28">
        <v>-2.9</v>
      </c>
      <c r="J137" s="41">
        <v>177752</v>
      </c>
      <c r="K137" s="44">
        <v>-3.8</v>
      </c>
    </row>
    <row r="138" spans="1:11" s="60" customFormat="1" x14ac:dyDescent="0.25">
      <c r="A138" s="59" t="str">
        <f>VLOOKUP(aéroports_2013[Pays],Pays_Continent!A:B,2,FALSE)</f>
        <v>Afrique</v>
      </c>
      <c r="B138" s="39" t="str">
        <f>VLOOKUP(aéroports_2013[[#This Row],[Ville/Nom d''aéroport]],Ville_Pays!A:B,2,FALSE)</f>
        <v>Nigéria</v>
      </c>
      <c r="C138" s="40" t="s">
        <v>35</v>
      </c>
      <c r="D138" s="28" t="s">
        <v>35</v>
      </c>
      <c r="E138" s="28" t="s">
        <v>422</v>
      </c>
      <c r="F138" s="41">
        <v>6986164</v>
      </c>
      <c r="G138" s="28">
        <v>-2.8</v>
      </c>
      <c r="H138" s="41">
        <v>97974</v>
      </c>
      <c r="I138" s="28">
        <v>-5.8</v>
      </c>
      <c r="J138" s="41">
        <v>191877</v>
      </c>
      <c r="K138" s="44">
        <v>14.4</v>
      </c>
    </row>
    <row r="139" spans="1:11" s="60" customFormat="1" ht="25.5" x14ac:dyDescent="0.25">
      <c r="A139" s="59" t="str">
        <f>VLOOKUP(aéroports_2013[Pays],Pays_Continent!A:B,2,FALSE)</f>
        <v>Amérique du Nord</v>
      </c>
      <c r="B139" s="39" t="str">
        <f>VLOOKUP(aéroports_2013[[#This Row],[Ville/Nom d''aéroport]],Ville_Pays!A:B,2,FALSE)</f>
        <v>États-Unis</v>
      </c>
      <c r="C139" s="40" t="s">
        <v>253</v>
      </c>
      <c r="D139" s="28" t="s">
        <v>254</v>
      </c>
      <c r="E139" s="28" t="s">
        <v>545</v>
      </c>
      <c r="F139" s="41">
        <v>41857059</v>
      </c>
      <c r="G139" s="28">
        <v>0.5</v>
      </c>
      <c r="H139" s="41">
        <v>520992</v>
      </c>
      <c r="I139" s="28">
        <v>-1.3</v>
      </c>
      <c r="J139" s="28">
        <v>9311</v>
      </c>
      <c r="K139" s="44">
        <v>1.8</v>
      </c>
    </row>
    <row r="140" spans="1:11" x14ac:dyDescent="0.25">
      <c r="A140" s="59" t="str">
        <f>VLOOKUP(aéroports_2013[Pays],Pays_Continent!A:B,2,FALSE)</f>
        <v>Océanie</v>
      </c>
      <c r="B140" s="39" t="str">
        <f>VLOOKUP(aéroports_2013[[#This Row],[Ville/Nom d''aéroport]],Ville_Pays!A:B,2,FALSE)</f>
        <v>Australie</v>
      </c>
      <c r="C140" s="40" t="s">
        <v>346</v>
      </c>
      <c r="D140" s="28" t="s">
        <v>346</v>
      </c>
      <c r="E140" s="28" t="s">
        <v>600</v>
      </c>
      <c r="F140" s="41">
        <v>1257145</v>
      </c>
      <c r="G140" s="28">
        <v>7.2</v>
      </c>
      <c r="H140" s="41">
        <v>14913</v>
      </c>
      <c r="I140" s="28">
        <v>10.6</v>
      </c>
      <c r="J140" s="28"/>
      <c r="K140" s="44"/>
    </row>
    <row r="141" spans="1:11" ht="25.5" x14ac:dyDescent="0.25">
      <c r="A141" s="59" t="str">
        <f>VLOOKUP(aéroports_2013[Pays],Pays_Continent!A:B,2,FALSE)</f>
        <v>Amérique du Sud</v>
      </c>
      <c r="B141" s="39" t="str">
        <f>VLOOKUP(aéroports_2013[[#This Row],[Ville/Nom d''aéroport]],Ville_Pays!A:B,2,FALSE)</f>
        <v>Pérou</v>
      </c>
      <c r="C141" s="40" t="s">
        <v>194</v>
      </c>
      <c r="D141" s="28" t="s">
        <v>194</v>
      </c>
      <c r="E141" s="28" t="s">
        <v>504</v>
      </c>
      <c r="F141" s="41">
        <v>14908772</v>
      </c>
      <c r="G141" s="28">
        <v>11.8</v>
      </c>
      <c r="H141" s="41">
        <v>153123</v>
      </c>
      <c r="I141" s="28">
        <v>3.2</v>
      </c>
      <c r="J141" s="41">
        <v>296516</v>
      </c>
      <c r="K141" s="44">
        <v>1</v>
      </c>
    </row>
    <row r="142" spans="1:11" x14ac:dyDescent="0.25">
      <c r="A142" s="59" t="str">
        <f>VLOOKUP(aéroports_2013[Pays],Pays_Continent!A:B,2,FALSE)</f>
        <v>Europe</v>
      </c>
      <c r="B142" s="39" t="str">
        <f>VLOOKUP(aéroports_2013[[#This Row],[Ville/Nom d''aéroport]],Ville_Pays!A:B,2,FALSE)</f>
        <v>Portugal</v>
      </c>
      <c r="C142" s="40" t="s">
        <v>158</v>
      </c>
      <c r="D142" s="28" t="s">
        <v>158</v>
      </c>
      <c r="E142" s="28" t="s">
        <v>483</v>
      </c>
      <c r="F142" s="41">
        <v>16008848</v>
      </c>
      <c r="G142" s="28">
        <v>4.5999999999999996</v>
      </c>
      <c r="H142" s="41">
        <v>146360</v>
      </c>
      <c r="I142" s="28">
        <v>1.2</v>
      </c>
      <c r="J142" s="41">
        <v>97177</v>
      </c>
      <c r="K142" s="44">
        <v>-3.4</v>
      </c>
    </row>
    <row r="143" spans="1:11" s="60" customFormat="1" x14ac:dyDescent="0.25">
      <c r="A143" s="59" t="str">
        <f>VLOOKUP(aéroports_2013[Pays],Pays_Continent!A:B,2,FALSE)</f>
        <v>Europe</v>
      </c>
      <c r="B143" s="39" t="str">
        <f>VLOOKUP(aéroports_2013[[#This Row],[Ville/Nom d''aéroport]],Ville_Pays!A:B,2,FALSE)</f>
        <v>Royaume-Uni</v>
      </c>
      <c r="C143" s="40" t="s">
        <v>120</v>
      </c>
      <c r="D143" s="28" t="s">
        <v>133</v>
      </c>
      <c r="E143" s="28" t="s">
        <v>999</v>
      </c>
      <c r="F143" s="41">
        <v>35446521</v>
      </c>
      <c r="G143" s="28">
        <v>3.5</v>
      </c>
      <c r="H143" s="41">
        <v>250562</v>
      </c>
      <c r="I143" s="28">
        <v>1.5</v>
      </c>
      <c r="J143" s="41">
        <v>101251</v>
      </c>
      <c r="K143" s="44">
        <v>-0.2</v>
      </c>
    </row>
    <row r="144" spans="1:11" s="60" customFormat="1" x14ac:dyDescent="0.25">
      <c r="A144" s="59" t="str">
        <f>VLOOKUP(aéroports_2013[Pays],Pays_Continent!A:B,2,FALSE)</f>
        <v>Europe</v>
      </c>
      <c r="B144" s="39" t="str">
        <f>VLOOKUP(aéroports_2013[[#This Row],[Ville/Nom d''aéroport]],Ville_Pays!A:B,2,FALSE)</f>
        <v>Royaume-Uni</v>
      </c>
      <c r="C144" s="40" t="s">
        <v>120</v>
      </c>
      <c r="D144" s="28" t="s">
        <v>121</v>
      </c>
      <c r="E144" s="28" t="s">
        <v>1000</v>
      </c>
      <c r="F144" s="41">
        <v>72367054</v>
      </c>
      <c r="G144" s="28">
        <v>3.3</v>
      </c>
      <c r="H144" s="41">
        <v>471723</v>
      </c>
      <c r="I144" s="28">
        <v>-0.6</v>
      </c>
      <c r="J144" s="41">
        <v>1514976</v>
      </c>
      <c r="K144" s="44">
        <v>-2.6</v>
      </c>
    </row>
    <row r="145" spans="1:11" s="60" customFormat="1" x14ac:dyDescent="0.25">
      <c r="A145" s="59" t="str">
        <f>VLOOKUP(aéroports_2013[Pays],Pays_Continent!A:B,2,FALSE)</f>
        <v>Europe</v>
      </c>
      <c r="B145" s="39" t="str">
        <f>VLOOKUP(aéroports_2013[[#This Row],[Ville/Nom d''aéroport]],Ville_Pays!A:B,2,FALSE)</f>
        <v>Royaume-Uni</v>
      </c>
      <c r="C145" s="40" t="s">
        <v>171</v>
      </c>
      <c r="D145" s="28" t="s">
        <v>171</v>
      </c>
      <c r="E145" s="28" t="s">
        <v>1086</v>
      </c>
      <c r="F145" s="41">
        <v>9721978</v>
      </c>
      <c r="G145" s="28">
        <v>0.8</v>
      </c>
      <c r="H145" s="41">
        <v>97615</v>
      </c>
      <c r="I145" s="28">
        <v>-1.2</v>
      </c>
      <c r="J145" s="28">
        <v>29</v>
      </c>
      <c r="K145" s="44">
        <v>0</v>
      </c>
    </row>
    <row r="146" spans="1:11" s="60" customFormat="1" x14ac:dyDescent="0.25">
      <c r="A146" s="59" t="str">
        <f>VLOOKUP(aéroports_2013[Pays],Pays_Continent!A:B,2,FALSE)</f>
        <v>Europe</v>
      </c>
      <c r="B146" s="39" t="str">
        <f>VLOOKUP(aéroports_2013[[#This Row],[Ville/Nom d''aéroport]],Ville_Pays!A:B,2,FALSE)</f>
        <v>Royaume-Uni</v>
      </c>
      <c r="C146" s="40" t="s">
        <v>120</v>
      </c>
      <c r="D146" s="28" t="s">
        <v>154</v>
      </c>
      <c r="E146" s="28" t="s">
        <v>1001</v>
      </c>
      <c r="F146" s="41">
        <v>17852393</v>
      </c>
      <c r="G146" s="28">
        <v>2.2000000000000002</v>
      </c>
      <c r="H146" s="41">
        <v>143054</v>
      </c>
      <c r="I146" s="28">
        <v>0.9</v>
      </c>
      <c r="J146" s="41">
        <v>236659</v>
      </c>
      <c r="K146" s="44">
        <v>-1.9</v>
      </c>
    </row>
    <row r="147" spans="1:11" s="60" customFormat="1" ht="25.5" x14ac:dyDescent="0.25">
      <c r="A147" s="59" t="str">
        <f>VLOOKUP(aéroports_2013[Pays],Pays_Continent!A:B,2,FALSE)</f>
        <v>Amérique du Nord</v>
      </c>
      <c r="B147" s="39" t="str">
        <f>VLOOKUP(aéroports_2013[[#This Row],[Ville/Nom d''aéroport]],Ville_Pays!A:B,2,FALSE)</f>
        <v>États-Unis</v>
      </c>
      <c r="C147" s="40" t="s">
        <v>245</v>
      </c>
      <c r="D147" s="28" t="s">
        <v>246</v>
      </c>
      <c r="E147" s="28" t="s">
        <v>1065</v>
      </c>
      <c r="F147" s="41">
        <v>66667619</v>
      </c>
      <c r="G147" s="28">
        <v>4.7</v>
      </c>
      <c r="H147" s="41">
        <v>601350</v>
      </c>
      <c r="I147" s="28">
        <v>1.4</v>
      </c>
      <c r="J147" s="41">
        <v>1747285</v>
      </c>
      <c r="K147" s="44"/>
    </row>
    <row r="148" spans="1:11" s="60" customFormat="1" ht="25.5" x14ac:dyDescent="0.25">
      <c r="A148" s="59" t="str">
        <f>VLOOKUP(aéroports_2013[Pays],Pays_Continent!A:B,2,FALSE)</f>
        <v>Amérique du Nord</v>
      </c>
      <c r="B148" s="39" t="str">
        <f>VLOOKUP(aéroports_2013[[#This Row],[Ville/Nom d''aéroport]],Ville_Pays!A:B,2,FALSE)</f>
        <v>Mexique</v>
      </c>
      <c r="C148" s="40" t="s">
        <v>227</v>
      </c>
      <c r="D148" s="28" t="s">
        <v>227</v>
      </c>
      <c r="E148" s="28" t="s">
        <v>531</v>
      </c>
      <c r="F148" s="41">
        <v>3387195</v>
      </c>
      <c r="G148" s="28">
        <v>12.5</v>
      </c>
      <c r="H148" s="41">
        <v>38261</v>
      </c>
      <c r="I148" s="28">
        <v>4.8</v>
      </c>
      <c r="J148" s="41">
        <v>1401</v>
      </c>
      <c r="K148" s="44">
        <v>-7.6</v>
      </c>
    </row>
    <row r="149" spans="1:11" s="60" customFormat="1" ht="25.5" x14ac:dyDescent="0.25">
      <c r="A149" s="59" t="str">
        <f>VLOOKUP(aéroports_2013[Pays],Pays_Continent!A:B,2,FALSE)</f>
        <v>Amérique du Sud</v>
      </c>
      <c r="B149" s="39" t="str">
        <f>VLOOKUP(aéroports_2013[[#This Row],[Ville/Nom d''aéroport]],Ville_Pays!A:B,2,FALSE)</f>
        <v>Brésil</v>
      </c>
      <c r="C149" s="40" t="s">
        <v>390</v>
      </c>
      <c r="D149" s="28" t="s">
        <v>390</v>
      </c>
      <c r="E149" s="28" t="s">
        <v>945</v>
      </c>
      <c r="F149" s="41">
        <v>1976270</v>
      </c>
      <c r="G149" s="28">
        <v>13.6</v>
      </c>
      <c r="H149" s="41">
        <v>23583</v>
      </c>
      <c r="I149" s="28">
        <v>17.399999999999999</v>
      </c>
      <c r="J149" s="41">
        <v>1947</v>
      </c>
      <c r="K149" s="44">
        <v>-16.3</v>
      </c>
    </row>
    <row r="150" spans="1:11" s="60" customFormat="1" x14ac:dyDescent="0.25">
      <c r="A150" s="59" t="str">
        <f>VLOOKUP(aéroports_2013[Pays],Pays_Continent!A:B,2,FALSE)</f>
        <v>Océanie</v>
      </c>
      <c r="B150" s="39" t="str">
        <f>VLOOKUP(aéroports_2013[[#This Row],[Ville/Nom d''aéroport]],Ville_Pays!A:B,2,FALSE)</f>
        <v>Australie</v>
      </c>
      <c r="C150" s="40" t="s">
        <v>353</v>
      </c>
      <c r="D150" s="28" t="s">
        <v>353</v>
      </c>
      <c r="E150" s="28" t="s">
        <v>603</v>
      </c>
      <c r="F150" s="41">
        <v>1095987</v>
      </c>
      <c r="G150" s="28">
        <v>-2.6</v>
      </c>
      <c r="H150" s="41">
        <v>33296</v>
      </c>
      <c r="I150" s="28">
        <v>-2.9</v>
      </c>
      <c r="J150" s="28"/>
      <c r="K150" s="44"/>
    </row>
    <row r="151" spans="1:11" s="60" customFormat="1" ht="25.5" x14ac:dyDescent="0.25">
      <c r="A151" s="59" t="str">
        <f>VLOOKUP(aéroports_2013[Pays],Pays_Continent!A:B,2,FALSE)</f>
        <v>Asie</v>
      </c>
      <c r="B151" s="39" t="str">
        <f>VLOOKUP(aéroports_2013[[#This Row],[Ville/Nom d''aéroport]],Ville_Pays!A:B,2,FALSE)</f>
        <v>Arabie Saoudite</v>
      </c>
      <c r="C151" s="40" t="s">
        <v>40</v>
      </c>
      <c r="D151" s="28" t="s">
        <v>40</v>
      </c>
      <c r="E151" s="28" t="s">
        <v>435</v>
      </c>
      <c r="F151" s="41">
        <v>4446166</v>
      </c>
      <c r="G151" s="28">
        <v>9.1999999999999993</v>
      </c>
      <c r="H151" s="41">
        <v>38874</v>
      </c>
      <c r="I151" s="28">
        <v>11.3</v>
      </c>
      <c r="J151" s="41">
        <v>7822</v>
      </c>
      <c r="K151" s="44">
        <v>25.1</v>
      </c>
    </row>
    <row r="152" spans="1:11" s="60" customFormat="1" x14ac:dyDescent="0.25">
      <c r="A152" s="59" t="str">
        <f>VLOOKUP(aéroports_2013[Pays],Pays_Continent!A:B,2,FALSE)</f>
        <v>Asie</v>
      </c>
      <c r="B152" s="39" t="str">
        <f>VLOOKUP(aéroports_2013[[#This Row],[Ville/Nom d''aéroport]],Ville_Pays!A:B,2,FALSE)</f>
        <v>Inde</v>
      </c>
      <c r="C152" s="40" t="s">
        <v>110</v>
      </c>
      <c r="D152" s="28" t="s">
        <v>110</v>
      </c>
      <c r="E152" s="28" t="s">
        <v>462</v>
      </c>
      <c r="F152" s="41">
        <v>12961410</v>
      </c>
      <c r="G152" s="28">
        <v>1.5</v>
      </c>
      <c r="H152" s="41">
        <v>124228</v>
      </c>
      <c r="I152" s="28">
        <v>2.1</v>
      </c>
      <c r="J152" s="41">
        <v>297031</v>
      </c>
      <c r="K152" s="44">
        <v>-9.5</v>
      </c>
    </row>
    <row r="153" spans="1:11" s="60" customFormat="1" x14ac:dyDescent="0.25">
      <c r="A153" s="59" t="str">
        <f>VLOOKUP(aéroports_2013[Pays],Pays_Continent!A:B,2,FALSE)</f>
        <v>Europe</v>
      </c>
      <c r="B153" s="39" t="str">
        <f>VLOOKUP(aéroports_2013[[#This Row],[Ville/Nom d''aéroport]],Ville_Pays!A:B,2,FALSE)</f>
        <v>Espagne</v>
      </c>
      <c r="C153" s="40" t="s">
        <v>128</v>
      </c>
      <c r="D153" s="28" t="s">
        <v>129</v>
      </c>
      <c r="E153" s="28" t="s">
        <v>471</v>
      </c>
      <c r="F153" s="41">
        <v>39717850</v>
      </c>
      <c r="G153" s="28">
        <v>-11.9</v>
      </c>
      <c r="H153" s="41">
        <v>333065</v>
      </c>
      <c r="I153" s="28">
        <v>-9.6</v>
      </c>
      <c r="J153" s="41">
        <v>370749</v>
      </c>
      <c r="K153" s="44">
        <v>-3.8</v>
      </c>
    </row>
    <row r="154" spans="1:11" s="60" customFormat="1" x14ac:dyDescent="0.25">
      <c r="A154" s="59" t="str">
        <f>VLOOKUP(aéroports_2013[Pays],Pays_Continent!A:B,2,FALSE)</f>
        <v>Asie</v>
      </c>
      <c r="B154" s="39" t="str">
        <f>VLOOKUP(aéroports_2013[[#This Row],[Ville/Nom d''aéroport]],Ville_Pays!A:B,2,FALSE)</f>
        <v>Indonésie</v>
      </c>
      <c r="C154" s="40" t="s">
        <v>317</v>
      </c>
      <c r="D154" s="28" t="s">
        <v>317</v>
      </c>
      <c r="E154" s="28" t="s">
        <v>1059</v>
      </c>
      <c r="F154" s="41">
        <v>7366000</v>
      </c>
      <c r="G154" s="28">
        <v>4.7</v>
      </c>
      <c r="H154" s="41">
        <v>94600</v>
      </c>
      <c r="I154" s="28">
        <v>25.9</v>
      </c>
      <c r="J154" s="41">
        <v>50000</v>
      </c>
      <c r="K154" s="44">
        <v>8.8000000000000007</v>
      </c>
    </row>
    <row r="155" spans="1:11" s="60" customFormat="1" x14ac:dyDescent="0.25">
      <c r="A155" s="59" t="str">
        <f>VLOOKUP(aéroports_2013[Pays],Pays_Continent!A:B,2,FALSE)</f>
        <v>Europe</v>
      </c>
      <c r="B155" s="39" t="str">
        <f>VLOOKUP(aéroports_2013[[#This Row],[Ville/Nom d''aéroport]],Ville_Pays!A:B,2,FALSE)</f>
        <v>Espagne</v>
      </c>
      <c r="C155" s="40" t="s">
        <v>167</v>
      </c>
      <c r="D155" s="28" t="s">
        <v>167</v>
      </c>
      <c r="E155" s="28" t="s">
        <v>487</v>
      </c>
      <c r="F155" s="41">
        <v>12922403</v>
      </c>
      <c r="G155" s="28">
        <v>2.9</v>
      </c>
      <c r="H155" s="41">
        <v>102359</v>
      </c>
      <c r="I155" s="28">
        <v>0.2</v>
      </c>
      <c r="J155" s="41">
        <v>2661</v>
      </c>
      <c r="K155" s="44">
        <v>-8.1</v>
      </c>
    </row>
    <row r="156" spans="1:11" s="60" customFormat="1" ht="25.5" x14ac:dyDescent="0.25">
      <c r="A156" s="59" t="str">
        <f>VLOOKUP(aéroports_2013[Pays],Pays_Continent!A:B,2,FALSE)</f>
        <v>Amérique du Sud</v>
      </c>
      <c r="B156" s="39" t="str">
        <f>VLOOKUP(aéroports_2013[[#This Row],[Ville/Nom d''aéroport]],Ville_Pays!A:B,2,FALSE)</f>
        <v>Brésil</v>
      </c>
      <c r="C156" s="40" t="s">
        <v>231</v>
      </c>
      <c r="D156" s="28" t="s">
        <v>231</v>
      </c>
      <c r="E156" s="28" t="s">
        <v>526</v>
      </c>
      <c r="F156" s="41">
        <v>3260998</v>
      </c>
      <c r="G156" s="28">
        <v>-1.3</v>
      </c>
      <c r="H156" s="41">
        <v>55141</v>
      </c>
      <c r="I156" s="28">
        <v>-4.2</v>
      </c>
      <c r="J156" s="41">
        <v>152946</v>
      </c>
      <c r="K156" s="44">
        <v>5.2</v>
      </c>
    </row>
    <row r="157" spans="1:11" s="60" customFormat="1" x14ac:dyDescent="0.25">
      <c r="A157" s="59" t="str">
        <f>VLOOKUP(aéroports_2013[Pays],Pays_Continent!A:B,2,FALSE)</f>
        <v>Europe</v>
      </c>
      <c r="B157" s="39" t="str">
        <f>VLOOKUP(aéroports_2013[[#This Row],[Ville/Nom d''aéroport]],Ville_Pays!A:B,2,FALSE)</f>
        <v>Royaume-Uni</v>
      </c>
      <c r="C157" s="40" t="s">
        <v>152</v>
      </c>
      <c r="D157" s="28" t="s">
        <v>152</v>
      </c>
      <c r="E157" s="28" t="s">
        <v>480</v>
      </c>
      <c r="F157" s="41">
        <v>20751581</v>
      </c>
      <c r="G157" s="28">
        <v>4.5999999999999996</v>
      </c>
      <c r="H157" s="41">
        <v>169191</v>
      </c>
      <c r="I157" s="28">
        <v>0</v>
      </c>
      <c r="J157" s="41">
        <v>97099</v>
      </c>
      <c r="K157" s="44">
        <v>-1.6</v>
      </c>
    </row>
    <row r="158" spans="1:11" s="60" customFormat="1" x14ac:dyDescent="0.25">
      <c r="A158" s="59" t="str">
        <f>VLOOKUP(aéroports_2013[Pays],Pays_Continent!A:B,2,FALSE)</f>
        <v>Asie</v>
      </c>
      <c r="B158" s="39" t="str">
        <f>VLOOKUP(aéroports_2013[[#This Row],[Ville/Nom d''aéroport]],Ville_Pays!A:B,2,FALSE)</f>
        <v>Philippines</v>
      </c>
      <c r="C158" s="40" t="s">
        <v>84</v>
      </c>
      <c r="D158" s="28" t="s">
        <v>84</v>
      </c>
      <c r="E158" s="28" t="s">
        <v>457</v>
      </c>
      <c r="F158" s="41">
        <v>32856597</v>
      </c>
      <c r="G158" s="28">
        <v>3.1</v>
      </c>
      <c r="H158" s="41">
        <v>271466</v>
      </c>
      <c r="I158" s="28">
        <v>-0.6</v>
      </c>
      <c r="J158" s="41">
        <v>460911</v>
      </c>
      <c r="K158" s="44">
        <v>0.2</v>
      </c>
    </row>
    <row r="159" spans="1:11" s="60" customFormat="1" x14ac:dyDescent="0.25">
      <c r="A159" s="59" t="str">
        <f>VLOOKUP(aéroports_2013[Pays],Pays_Continent!A:B,2,FALSE)</f>
        <v>Afrique</v>
      </c>
      <c r="B159" s="39" t="str">
        <f>VLOOKUP(aéroports_2013[[#This Row],[Ville/Nom d''aéroport]],Ville_Pays!A:B,2,FALSE)</f>
        <v>Maroc</v>
      </c>
      <c r="C159" s="40" t="s">
        <v>44</v>
      </c>
      <c r="D159" s="28" t="s">
        <v>44</v>
      </c>
      <c r="E159" s="28" t="s">
        <v>437</v>
      </c>
      <c r="F159" s="41">
        <v>3828518</v>
      </c>
      <c r="G159" s="28">
        <v>13.5</v>
      </c>
      <c r="H159" s="41">
        <v>34416</v>
      </c>
      <c r="I159" s="28">
        <v>8.5</v>
      </c>
      <c r="J159" s="28">
        <v>930</v>
      </c>
      <c r="K159" s="44">
        <v>11.4</v>
      </c>
    </row>
    <row r="160" spans="1:11" s="60" customFormat="1" x14ac:dyDescent="0.25">
      <c r="A160" s="59" t="str">
        <f>VLOOKUP(aéroports_2013[Pays],Pays_Continent!A:B,2,FALSE)</f>
        <v>Asie</v>
      </c>
      <c r="B160" s="39" t="str">
        <f>VLOOKUP(aéroports_2013[[#This Row],[Ville/Nom d''aéroport]],Ville_Pays!A:B,2,FALSE)</f>
        <v>Iran</v>
      </c>
      <c r="C160" s="40" t="s">
        <v>28</v>
      </c>
      <c r="D160" s="28" t="s">
        <v>28</v>
      </c>
      <c r="E160" s="28" t="s">
        <v>424</v>
      </c>
      <c r="F160" s="41">
        <v>6985882</v>
      </c>
      <c r="G160" s="28">
        <v>2.2000000000000002</v>
      </c>
      <c r="H160" s="41">
        <v>49514</v>
      </c>
      <c r="I160" s="28">
        <v>4.3</v>
      </c>
      <c r="J160" s="41">
        <v>61667</v>
      </c>
      <c r="K160" s="44">
        <v>4.9000000000000004</v>
      </c>
    </row>
    <row r="161" spans="1:11" s="60" customFormat="1" x14ac:dyDescent="0.25">
      <c r="A161" s="59" t="str">
        <f>VLOOKUP(aéroports_2013[Pays],Pays_Continent!A:B,2,FALSE)</f>
        <v>Afrique</v>
      </c>
      <c r="B161" s="39" t="str">
        <f>VLOOKUP(aéroports_2013[[#This Row],[Ville/Nom d''aéroport]],Ville_Pays!A:B,2,FALSE)</f>
        <v>Ile Maurice</v>
      </c>
      <c r="C161" s="40" t="s">
        <v>46</v>
      </c>
      <c r="D161" s="28" t="s">
        <v>46</v>
      </c>
      <c r="E161" s="28" t="s">
        <v>438</v>
      </c>
      <c r="F161" s="41">
        <v>2726291</v>
      </c>
      <c r="G161" s="28">
        <v>1.3</v>
      </c>
      <c r="H161" s="41">
        <v>18100</v>
      </c>
      <c r="I161" s="28">
        <v>-5.2</v>
      </c>
      <c r="J161" s="28"/>
      <c r="K161" s="44"/>
    </row>
    <row r="162" spans="1:11" s="60" customFormat="1" ht="25.5" x14ac:dyDescent="0.25">
      <c r="A162" s="59" t="str">
        <f>VLOOKUP(aéroports_2013[Pays],Pays_Continent!A:B,2,FALSE)</f>
        <v>Amérique du Sud</v>
      </c>
      <c r="B162" s="39" t="str">
        <f>VLOOKUP(aéroports_2013[[#This Row],[Ville/Nom d''aéroport]],Ville_Pays!A:B,2,FALSE)</f>
        <v>Colombie</v>
      </c>
      <c r="C162" s="40" t="s">
        <v>214</v>
      </c>
      <c r="D162" s="28" t="s">
        <v>360</v>
      </c>
      <c r="E162" s="28" t="s">
        <v>517</v>
      </c>
      <c r="F162" s="41">
        <v>6557185</v>
      </c>
      <c r="G162" s="28">
        <v>30.9</v>
      </c>
      <c r="H162" s="41">
        <v>74330</v>
      </c>
      <c r="I162" s="28">
        <v>11.4</v>
      </c>
      <c r="J162" s="41">
        <v>109375</v>
      </c>
      <c r="K162" s="44">
        <v>-1.7</v>
      </c>
    </row>
    <row r="163" spans="1:11" s="60" customFormat="1" x14ac:dyDescent="0.25">
      <c r="A163" s="59" t="str">
        <f>VLOOKUP(aéroports_2013[Pays],Pays_Continent!A:B,2,FALSE)</f>
        <v>Océanie</v>
      </c>
      <c r="B163" s="39" t="str">
        <f>VLOOKUP(aéroports_2013[[#This Row],[Ville/Nom d''aéroport]],Ville_Pays!A:B,2,FALSE)</f>
        <v>Australie</v>
      </c>
      <c r="C163" s="40" t="s">
        <v>311</v>
      </c>
      <c r="D163" s="28" t="s">
        <v>311</v>
      </c>
      <c r="E163" s="28" t="s">
        <v>580</v>
      </c>
      <c r="F163" s="41">
        <v>30610153</v>
      </c>
      <c r="G163" s="28">
        <v>4.0999999999999996</v>
      </c>
      <c r="H163" s="41">
        <v>220776</v>
      </c>
      <c r="I163" s="28">
        <v>2.5</v>
      </c>
      <c r="J163" s="28"/>
      <c r="K163" s="44"/>
    </row>
    <row r="164" spans="1:11" ht="25.5" x14ac:dyDescent="0.25">
      <c r="A164" s="59" t="str">
        <f>VLOOKUP(aéroports_2013[Pays],Pays_Continent!A:B,2,FALSE)</f>
        <v>Amérique du Nord</v>
      </c>
      <c r="B164" s="39" t="str">
        <f>VLOOKUP(aéroports_2013[[#This Row],[Ville/Nom d''aéroport]],Ville_Pays!A:B,2,FALSE)</f>
        <v>Mexique</v>
      </c>
      <c r="C164" s="40" t="s">
        <v>187</v>
      </c>
      <c r="D164" s="28" t="s">
        <v>187</v>
      </c>
      <c r="E164" s="28" t="s">
        <v>498</v>
      </c>
      <c r="F164" s="41">
        <v>31534638</v>
      </c>
      <c r="G164" s="28">
        <v>6.9</v>
      </c>
      <c r="H164" s="41">
        <v>395985</v>
      </c>
      <c r="I164" s="28">
        <v>4.8</v>
      </c>
      <c r="J164" s="41">
        <v>379718</v>
      </c>
      <c r="K164" s="44">
        <v>-5</v>
      </c>
    </row>
    <row r="165" spans="1:11" ht="25.5" x14ac:dyDescent="0.25">
      <c r="A165" s="59" t="str">
        <f>VLOOKUP(aéroports_2013[Pays],Pays_Continent!A:B,2,FALSE)</f>
        <v>Amérique du Nord</v>
      </c>
      <c r="B165" s="39" t="str">
        <f>VLOOKUP(aéroports_2013[[#This Row],[Ville/Nom d''aéroport]],Ville_Pays!A:B,2,FALSE)</f>
        <v>États-Unis</v>
      </c>
      <c r="C165" s="40" t="s">
        <v>256</v>
      </c>
      <c r="D165" s="28" t="s">
        <v>256</v>
      </c>
      <c r="E165" s="28" t="s">
        <v>547</v>
      </c>
      <c r="F165" s="41">
        <v>40563071</v>
      </c>
      <c r="G165" s="28">
        <v>2.8</v>
      </c>
      <c r="H165" s="41">
        <v>399140</v>
      </c>
      <c r="I165" s="28">
        <v>2</v>
      </c>
      <c r="J165" s="41">
        <v>194513</v>
      </c>
      <c r="K165" s="44">
        <v>0.8</v>
      </c>
    </row>
    <row r="166" spans="1:11" x14ac:dyDescent="0.25">
      <c r="A166" s="59" t="str">
        <f>VLOOKUP(aéroports_2013[Pays],Pays_Continent!A:B,2,FALSE)</f>
        <v>Europe</v>
      </c>
      <c r="B166" s="39" t="str">
        <f>VLOOKUP(aéroports_2013[[#This Row],[Ville/Nom d''aéroport]],Ville_Pays!A:B,2,FALSE)</f>
        <v>Italie</v>
      </c>
      <c r="C166" s="40" t="s">
        <v>159</v>
      </c>
      <c r="D166" s="28" t="s">
        <v>387</v>
      </c>
      <c r="E166" s="28" t="s">
        <v>1080</v>
      </c>
      <c r="F166" s="41">
        <v>8985808</v>
      </c>
      <c r="G166" s="28">
        <v>-2.1</v>
      </c>
      <c r="H166" s="41">
        <v>182256</v>
      </c>
      <c r="I166" s="28">
        <v>51.3</v>
      </c>
      <c r="J166" s="41">
        <v>19613</v>
      </c>
      <c r="K166" s="44">
        <v>-1</v>
      </c>
    </row>
    <row r="167" spans="1:11" s="60" customFormat="1" x14ac:dyDescent="0.25">
      <c r="A167" s="59" t="str">
        <f>VLOOKUP(aéroports_2013[Pays],Pays_Continent!A:B,2,FALSE)</f>
        <v>Europe</v>
      </c>
      <c r="B167" s="39" t="str">
        <f>VLOOKUP(aéroports_2013[[#This Row],[Ville/Nom d''aéroport]],Ville_Pays!A:B,2,FALSE)</f>
        <v>Italie</v>
      </c>
      <c r="C167" s="40" t="s">
        <v>159</v>
      </c>
      <c r="D167" s="28" t="s">
        <v>160</v>
      </c>
      <c r="E167" s="28" t="s">
        <v>998</v>
      </c>
      <c r="F167" s="41">
        <v>17940539</v>
      </c>
      <c r="G167" s="28">
        <v>-3.1</v>
      </c>
      <c r="H167" s="41">
        <v>164745</v>
      </c>
      <c r="I167" s="28">
        <v>-5.8</v>
      </c>
      <c r="J167" s="41">
        <v>430344</v>
      </c>
      <c r="K167" s="44">
        <v>3.9</v>
      </c>
    </row>
    <row r="168" spans="1:11" s="60" customFormat="1" x14ac:dyDescent="0.25">
      <c r="A168" s="59" t="str">
        <f>VLOOKUP(aéroports_2013[Pays],Pays_Continent!A:B,2,FALSE)</f>
        <v>Asie</v>
      </c>
      <c r="B168" s="39" t="str">
        <f>VLOOKUP(aéroports_2013[[#This Row],[Ville/Nom d''aéroport]],Ville_Pays!A:B,2,FALSE)</f>
        <v>Indonésie</v>
      </c>
      <c r="C168" s="40" t="s">
        <v>328</v>
      </c>
      <c r="D168" s="28" t="s">
        <v>328</v>
      </c>
      <c r="E168" s="28" t="s">
        <v>1057</v>
      </c>
      <c r="F168" s="41">
        <v>2676727</v>
      </c>
      <c r="G168" s="28">
        <v>1.2</v>
      </c>
      <c r="H168" s="41">
        <v>17893</v>
      </c>
      <c r="I168" s="28">
        <v>8.6</v>
      </c>
      <c r="J168" s="41">
        <v>11055</v>
      </c>
      <c r="K168" s="44">
        <v>4.3</v>
      </c>
    </row>
    <row r="169" spans="1:11" s="60" customFormat="1" ht="25.5" x14ac:dyDescent="0.25">
      <c r="A169" s="59" t="str">
        <f>VLOOKUP(aéroports_2013[Pays],Pays_Continent!A:B,2,FALSE)</f>
        <v>Amérique du Nord</v>
      </c>
      <c r="B169" s="39" t="str">
        <f>VLOOKUP(aéroports_2013[[#This Row],[Ville/Nom d''aéroport]],Ville_Pays!A:B,2,FALSE)</f>
        <v>États-Unis</v>
      </c>
      <c r="C169" s="40" t="s">
        <v>267</v>
      </c>
      <c r="D169" s="28" t="s">
        <v>267</v>
      </c>
      <c r="E169" s="28" t="s">
        <v>550</v>
      </c>
      <c r="F169" s="41">
        <v>33892074</v>
      </c>
      <c r="G169" s="28">
        <v>2.2000000000000002</v>
      </c>
      <c r="H169" s="41">
        <v>431328</v>
      </c>
      <c r="I169" s="28">
        <v>1.4</v>
      </c>
      <c r="J169" s="28">
        <v>201312</v>
      </c>
      <c r="K169" s="44">
        <v>1.3</v>
      </c>
    </row>
    <row r="170" spans="1:11" x14ac:dyDescent="0.25">
      <c r="A170" s="59" t="str">
        <f>VLOOKUP(aéroports_2013[Pays],Pays_Continent!A:B,2,FALSE)</f>
        <v>Afrique</v>
      </c>
      <c r="B170" s="39" t="str">
        <f>VLOOKUP(aéroports_2013[[#This Row],[Ville/Nom d''aéroport]],Ville_Pays!A:B,2,FALSE)</f>
        <v>Kenya</v>
      </c>
      <c r="C170" s="40" t="s">
        <v>383</v>
      </c>
      <c r="D170" s="28" t="s">
        <v>383</v>
      </c>
      <c r="E170" s="28" t="s">
        <v>452</v>
      </c>
      <c r="F170" s="41">
        <v>1347908</v>
      </c>
      <c r="G170" s="28">
        <v>0</v>
      </c>
      <c r="H170" s="41">
        <v>24091</v>
      </c>
      <c r="I170" s="28">
        <v>0</v>
      </c>
      <c r="J170" s="41">
        <v>4263</v>
      </c>
      <c r="K170" s="44">
        <v>0</v>
      </c>
    </row>
    <row r="171" spans="1:11" ht="25.5" x14ac:dyDescent="0.25">
      <c r="A171" s="59" t="str">
        <f>VLOOKUP(aéroports_2013[Pays],Pays_Continent!A:B,2,FALSE)</f>
        <v>Amérique du Nord</v>
      </c>
      <c r="B171" s="39" t="str">
        <f>VLOOKUP(aéroports_2013[[#This Row],[Ville/Nom d''aéroport]],Ville_Pays!A:B,2,FALSE)</f>
        <v>Jamaïque</v>
      </c>
      <c r="C171" s="40" t="s">
        <v>223</v>
      </c>
      <c r="D171" s="28" t="s">
        <v>223</v>
      </c>
      <c r="E171" s="28" t="s">
        <v>525</v>
      </c>
      <c r="F171" s="41">
        <v>3468257</v>
      </c>
      <c r="G171" s="28">
        <v>3.2</v>
      </c>
      <c r="H171" s="41">
        <v>39491</v>
      </c>
      <c r="I171" s="28">
        <v>-2.1</v>
      </c>
      <c r="J171" s="41">
        <v>5569</v>
      </c>
      <c r="K171" s="44">
        <v>3.8</v>
      </c>
    </row>
    <row r="172" spans="1:11" ht="25.5" x14ac:dyDescent="0.25">
      <c r="A172" s="59" t="str">
        <f>VLOOKUP(aéroports_2013[Pays],Pays_Continent!A:B,2,FALSE)</f>
        <v>Amérique du Nord</v>
      </c>
      <c r="B172" s="39" t="str">
        <f>VLOOKUP(aéroports_2013[[#This Row],[Ville/Nom d''aéroport]],Ville_Pays!A:B,2,FALSE)</f>
        <v>Mexique</v>
      </c>
      <c r="C172" s="40" t="s">
        <v>209</v>
      </c>
      <c r="D172" s="28" t="s">
        <v>209</v>
      </c>
      <c r="E172" s="28" t="s">
        <v>515</v>
      </c>
      <c r="F172" s="41">
        <v>6453545</v>
      </c>
      <c r="G172" s="28">
        <v>5</v>
      </c>
      <c r="H172" s="41">
        <v>90234</v>
      </c>
      <c r="I172" s="28">
        <v>1.8</v>
      </c>
      <c r="J172" s="41">
        <v>46074</v>
      </c>
      <c r="K172" s="44">
        <v>-1.3</v>
      </c>
    </row>
    <row r="173" spans="1:11" s="60" customFormat="1" ht="25.5" x14ac:dyDescent="0.25">
      <c r="A173" s="59" t="str">
        <f>VLOOKUP(aéroports_2013[Pays],Pays_Continent!A:B,2,FALSE)</f>
        <v>Amérique du Nord</v>
      </c>
      <c r="B173" s="39" t="str">
        <f>VLOOKUP(aéroports_2013[[#This Row],[Ville/Nom d''aéroport]],Ville_Pays!A:B,2,FALSE)</f>
        <v>Canada</v>
      </c>
      <c r="C173" s="40" t="s">
        <v>285</v>
      </c>
      <c r="D173" s="28" t="s">
        <v>286</v>
      </c>
      <c r="E173" s="28" t="s">
        <v>563</v>
      </c>
      <c r="F173" s="41">
        <v>14089829</v>
      </c>
      <c r="G173" s="28">
        <v>2.1</v>
      </c>
      <c r="H173" s="41">
        <v>222690</v>
      </c>
      <c r="I173" s="28">
        <v>-3.3</v>
      </c>
      <c r="J173" s="28"/>
      <c r="K173" s="44"/>
    </row>
    <row r="174" spans="1:11" s="60" customFormat="1" ht="25.5" x14ac:dyDescent="0.25">
      <c r="A174" s="59" t="str">
        <f>VLOOKUP(aéroports_2013[Pays],Pays_Continent!A:B,2,FALSE)</f>
        <v>Asie</v>
      </c>
      <c r="B174" s="39" t="str">
        <f>VLOOKUP(aéroports_2013[[#This Row],[Ville/Nom d''aéroport]],Ville_Pays!A:B,2,FALSE)</f>
        <v>Russie</v>
      </c>
      <c r="C174" s="40" t="s">
        <v>135</v>
      </c>
      <c r="D174" s="28" t="s">
        <v>137</v>
      </c>
      <c r="E174" s="30" t="s">
        <v>991</v>
      </c>
      <c r="F174" s="41">
        <v>30765078</v>
      </c>
      <c r="G174" s="28">
        <v>8.9</v>
      </c>
      <c r="H174" s="41">
        <v>263496</v>
      </c>
      <c r="I174" s="28">
        <v>3.9</v>
      </c>
      <c r="J174" s="41">
        <v>200449</v>
      </c>
      <c r="K174" s="44">
        <v>1.8</v>
      </c>
    </row>
    <row r="175" spans="1:11" s="60" customFormat="1" ht="25.5" x14ac:dyDescent="0.25">
      <c r="A175" s="59" t="str">
        <f>VLOOKUP(aéroports_2013[Pays],Pays_Continent!A:B,2,FALSE)</f>
        <v>Asie</v>
      </c>
      <c r="B175" s="39" t="str">
        <f>VLOOKUP(aéroports_2013[[#This Row],[Ville/Nom d''aéroport]],Ville_Pays!A:B,2,FALSE)</f>
        <v>Russie</v>
      </c>
      <c r="C175" s="40" t="s">
        <v>135</v>
      </c>
      <c r="D175" s="28" t="s">
        <v>136</v>
      </c>
      <c r="E175" s="30" t="s">
        <v>992</v>
      </c>
      <c r="F175" s="41">
        <v>29256226</v>
      </c>
      <c r="G175" s="28">
        <v>11.7</v>
      </c>
      <c r="H175" s="41">
        <v>243858</v>
      </c>
      <c r="I175" s="28">
        <v>6.5</v>
      </c>
      <c r="J175" s="41">
        <v>198011</v>
      </c>
      <c r="K175" s="44">
        <v>-34.4</v>
      </c>
    </row>
    <row r="176" spans="1:11" s="60" customFormat="1" x14ac:dyDescent="0.25">
      <c r="A176" s="59" t="str">
        <f>VLOOKUP(aéroports_2013[Pays],Pays_Continent!A:B,2,FALSE)</f>
        <v>Asie</v>
      </c>
      <c r="B176" s="39" t="str">
        <f>VLOOKUP(aéroports_2013[[#This Row],[Ville/Nom d''aéroport]],Ville_Pays!A:B,2,FALSE)</f>
        <v>Russie</v>
      </c>
      <c r="C176" s="40" t="s">
        <v>135</v>
      </c>
      <c r="D176" s="28" t="s">
        <v>165</v>
      </c>
      <c r="E176" s="30" t="s">
        <v>993</v>
      </c>
      <c r="F176" s="41">
        <v>11175142</v>
      </c>
      <c r="G176" s="28">
        <v>15.2</v>
      </c>
      <c r="H176" s="41">
        <v>163514</v>
      </c>
      <c r="I176" s="28">
        <v>5.2</v>
      </c>
      <c r="J176" s="41">
        <v>42592</v>
      </c>
      <c r="K176" s="44">
        <v>1.1000000000000001</v>
      </c>
    </row>
    <row r="177" spans="1:11" s="60" customFormat="1" x14ac:dyDescent="0.25">
      <c r="A177" s="59" t="str">
        <f>VLOOKUP(aéroports_2013[Pays],Pays_Continent!A:B,2,FALSE)</f>
        <v>Europe</v>
      </c>
      <c r="B177" s="39" t="str">
        <f>VLOOKUP(aéroports_2013[[#This Row],[Ville/Nom d''aéroport]],Ville_Pays!A:B,2,FALSE)</f>
        <v>Allemagne</v>
      </c>
      <c r="C177" s="40" t="s">
        <v>130</v>
      </c>
      <c r="D177" s="28" t="s">
        <v>130</v>
      </c>
      <c r="E177" s="28" t="s">
        <v>472</v>
      </c>
      <c r="F177" s="41">
        <v>38672644</v>
      </c>
      <c r="G177" s="28">
        <v>0.8</v>
      </c>
      <c r="H177" s="41">
        <v>381951</v>
      </c>
      <c r="I177" s="28">
        <v>-4</v>
      </c>
      <c r="J177" s="41">
        <v>287809</v>
      </c>
      <c r="K177" s="44">
        <v>-0.9</v>
      </c>
    </row>
    <row r="178" spans="1:11" s="60" customFormat="1" x14ac:dyDescent="0.25">
      <c r="A178" s="59" t="str">
        <f>VLOOKUP(aéroports_2013[Pays],Pays_Continent!A:B,2,FALSE)</f>
        <v>Asie</v>
      </c>
      <c r="B178" s="39" t="str">
        <f>VLOOKUP(aéroports_2013[[#This Row],[Ville/Nom d''aéroport]],Ville_Pays!A:B,2,FALSE)</f>
        <v>Oman</v>
      </c>
      <c r="C178" s="40" t="s">
        <v>23</v>
      </c>
      <c r="D178" s="28" t="s">
        <v>23</v>
      </c>
      <c r="E178" s="28" t="s">
        <v>420</v>
      </c>
      <c r="F178" s="41">
        <v>8310927</v>
      </c>
      <c r="G178" s="28">
        <v>10.1</v>
      </c>
      <c r="H178" s="41">
        <v>81244</v>
      </c>
      <c r="I178" s="28">
        <v>10</v>
      </c>
      <c r="J178" s="41">
        <v>120040</v>
      </c>
      <c r="K178" s="44">
        <v>6</v>
      </c>
    </row>
    <row r="179" spans="1:11" s="60" customFormat="1" x14ac:dyDescent="0.25">
      <c r="A179" s="59" t="str">
        <f>VLOOKUP(aéroports_2013[Pays],Pays_Continent!A:B,2,FALSE)</f>
        <v>Océanie</v>
      </c>
      <c r="B179" s="39" t="str">
        <f>VLOOKUP(aéroports_2013[[#This Row],[Ville/Nom d''aéroport]],Ville_Pays!A:B,2,FALSE)</f>
        <v>Fidji</v>
      </c>
      <c r="C179" s="40" t="s">
        <v>338</v>
      </c>
      <c r="D179" s="28" t="s">
        <v>338</v>
      </c>
      <c r="E179" s="28" t="s">
        <v>593</v>
      </c>
      <c r="F179" s="41">
        <v>1981806</v>
      </c>
      <c r="G179" s="28">
        <v>6.7</v>
      </c>
      <c r="H179" s="41">
        <v>60641</v>
      </c>
      <c r="I179" s="28">
        <v>-3.3</v>
      </c>
      <c r="J179" s="28"/>
      <c r="K179" s="44"/>
    </row>
    <row r="180" spans="1:11" s="60" customFormat="1" x14ac:dyDescent="0.25">
      <c r="A180" s="59" t="str">
        <f>VLOOKUP(aéroports_2013[Pays],Pays_Continent!A:B,2,FALSE)</f>
        <v>Asie</v>
      </c>
      <c r="B180" s="39" t="str">
        <f>VLOOKUP(aéroports_2013[[#This Row],[Ville/Nom d''aéroport]],Ville_Pays!A:B,2,FALSE)</f>
        <v>Japon</v>
      </c>
      <c r="C180" s="40" t="s">
        <v>385</v>
      </c>
      <c r="D180" s="28" t="s">
        <v>385</v>
      </c>
      <c r="E180" s="28" t="s">
        <v>466</v>
      </c>
      <c r="F180" s="41">
        <v>9702359</v>
      </c>
      <c r="G180" s="28">
        <v>4.9000000000000004</v>
      </c>
      <c r="H180" s="41">
        <v>88580</v>
      </c>
      <c r="I180" s="28">
        <v>5.6</v>
      </c>
      <c r="J180" s="41">
        <v>200486</v>
      </c>
      <c r="K180" s="44">
        <v>4.9000000000000004</v>
      </c>
    </row>
    <row r="181" spans="1:11" s="60" customFormat="1" x14ac:dyDescent="0.25">
      <c r="A181" s="59" t="str">
        <f>VLOOKUP(aéroports_2013[Pays],Pays_Continent!A:B,2,FALSE)</f>
        <v>Afrique</v>
      </c>
      <c r="B181" s="39" t="str">
        <f>VLOOKUP(aéroports_2013[[#This Row],[Ville/Nom d''aéroport]],Ville_Pays!A:B,2,FALSE)</f>
        <v>Kenya</v>
      </c>
      <c r="C181" s="40" t="s">
        <v>38</v>
      </c>
      <c r="D181" s="28" t="s">
        <v>38</v>
      </c>
      <c r="E181" s="28" t="s">
        <v>426</v>
      </c>
      <c r="F181" s="41">
        <v>5944220</v>
      </c>
      <c r="G181" s="28">
        <v>-5.2</v>
      </c>
      <c r="H181" s="28"/>
      <c r="I181" s="28"/>
      <c r="J181" s="41">
        <v>242950</v>
      </c>
      <c r="K181" s="44">
        <v>-13.3</v>
      </c>
    </row>
    <row r="182" spans="1:11" s="60" customFormat="1" x14ac:dyDescent="0.25">
      <c r="A182" s="59" t="str">
        <f>VLOOKUP(aéroports_2013[Pays],Pays_Continent!A:B,2,FALSE)</f>
        <v>Asie</v>
      </c>
      <c r="B182" s="39" t="str">
        <f>VLOOKUP(aéroports_2013[[#This Row],[Ville/Nom d''aéroport]],Ville_Pays!A:B,2,FALSE)</f>
        <v>Chine</v>
      </c>
      <c r="C182" s="40" t="s">
        <v>99</v>
      </c>
      <c r="D182" s="28" t="s">
        <v>99</v>
      </c>
      <c r="E182" s="28" t="s">
        <v>969</v>
      </c>
      <c r="F182" s="41">
        <v>15011792</v>
      </c>
      <c r="G182" s="28">
        <v>7.2</v>
      </c>
      <c r="H182" s="41">
        <v>134913</v>
      </c>
      <c r="I182" s="28">
        <v>5</v>
      </c>
      <c r="J182" s="41">
        <v>255789</v>
      </c>
      <c r="K182" s="44">
        <v>3.1</v>
      </c>
    </row>
    <row r="183" spans="1:11" s="60" customFormat="1" ht="25.5" x14ac:dyDescent="0.25">
      <c r="A183" s="59" t="str">
        <f>VLOOKUP(aéroports_2013[Pays],Pays_Continent!A:B,2,FALSE)</f>
        <v>Amérique du Nord</v>
      </c>
      <c r="B183" s="39" t="str">
        <f>VLOOKUP(aéroports_2013[[#This Row],[Ville/Nom d''aéroport]],Ville_Pays!A:B,2,FALSE)</f>
        <v>États-Unis</v>
      </c>
      <c r="C183" s="40" t="s">
        <v>292</v>
      </c>
      <c r="D183" s="28" t="s">
        <v>292</v>
      </c>
      <c r="E183" s="28" t="s">
        <v>1051</v>
      </c>
      <c r="F183" s="41">
        <v>10350763</v>
      </c>
      <c r="G183" s="28">
        <v>5.2</v>
      </c>
      <c r="H183" s="41">
        <v>175985</v>
      </c>
      <c r="I183" s="28">
        <v>1.6</v>
      </c>
      <c r="J183" s="28">
        <v>43775</v>
      </c>
      <c r="K183" s="44">
        <v>20.3</v>
      </c>
    </row>
    <row r="184" spans="1:11" s="60" customFormat="1" ht="25.5" x14ac:dyDescent="0.25">
      <c r="A184" s="59" t="str">
        <f>VLOOKUP(aéroports_2013[Pays],Pays_Continent!A:B,2,FALSE)</f>
        <v>Amérique du Nord</v>
      </c>
      <c r="B184" s="39" t="str">
        <f>VLOOKUP(aéroports_2013[[#This Row],[Ville/Nom d''aéroport]],Ville_Pays!A:B,2,FALSE)</f>
        <v>Bahamas</v>
      </c>
      <c r="C184" s="40" t="s">
        <v>234</v>
      </c>
      <c r="D184" s="28" t="s">
        <v>234</v>
      </c>
      <c r="E184" s="28" t="s">
        <v>1049</v>
      </c>
      <c r="F184" s="41">
        <v>3339876</v>
      </c>
      <c r="G184" s="28">
        <v>0</v>
      </c>
      <c r="H184" s="41">
        <v>130472</v>
      </c>
      <c r="I184" s="28">
        <v>0</v>
      </c>
      <c r="J184" s="28"/>
      <c r="K184" s="44"/>
    </row>
    <row r="185" spans="1:11" s="60" customFormat="1" ht="25.5" x14ac:dyDescent="0.25">
      <c r="A185" s="59" t="str">
        <f>VLOOKUP(aéroports_2013[Pays],Pays_Continent!A:B,2,FALSE)</f>
        <v>Amérique du Sud</v>
      </c>
      <c r="B185" s="39" t="str">
        <f>VLOOKUP(aéroports_2013[[#This Row],[Ville/Nom d''aéroport]],Ville_Pays!A:B,2,FALSE)</f>
        <v>Brésil</v>
      </c>
      <c r="C185" s="40" t="s">
        <v>388</v>
      </c>
      <c r="D185" s="28" t="s">
        <v>388</v>
      </c>
      <c r="E185" s="28" t="s">
        <v>534</v>
      </c>
      <c r="F185" s="41">
        <v>2473184</v>
      </c>
      <c r="G185" s="28">
        <v>-9.8000000000000007</v>
      </c>
      <c r="H185" s="41">
        <v>25020</v>
      </c>
      <c r="I185" s="28">
        <v>-11</v>
      </c>
      <c r="J185" s="41">
        <v>8202</v>
      </c>
      <c r="K185" s="44">
        <v>17.5</v>
      </c>
    </row>
    <row r="186" spans="1:11" s="60" customFormat="1" ht="25.5" x14ac:dyDescent="0.25">
      <c r="A186" s="59" t="str">
        <f>VLOOKUP(aéroports_2013[Pays],Pays_Continent!A:B,2,FALSE)</f>
        <v>Océanie</v>
      </c>
      <c r="B186" s="39" t="str">
        <f>VLOOKUP(aéroports_2013[[#This Row],[Ville/Nom d''aéroport]],Ville_Pays!A:B,2,FALSE)</f>
        <v>Nouvelle-Zélande</v>
      </c>
      <c r="C186" s="40" t="s">
        <v>393</v>
      </c>
      <c r="D186" s="28" t="s">
        <v>393</v>
      </c>
      <c r="E186" s="28" t="s">
        <v>606</v>
      </c>
      <c r="F186" s="41">
        <v>767298</v>
      </c>
      <c r="G186" s="28">
        <v>-1.2</v>
      </c>
      <c r="H186" s="41">
        <v>13758</v>
      </c>
      <c r="I186" s="28">
        <v>0.7</v>
      </c>
      <c r="J186" s="28"/>
      <c r="K186" s="44"/>
    </row>
    <row r="187" spans="1:11" s="60" customFormat="1" ht="25.5" x14ac:dyDescent="0.25">
      <c r="A187" s="59" t="str">
        <f>VLOOKUP(aéroports_2013[Pays],Pays_Continent!A:B,2,FALSE)</f>
        <v>Amérique du Nord</v>
      </c>
      <c r="B187" s="39" t="str">
        <f>VLOOKUP(aéroports_2013[[#This Row],[Ville/Nom d''aéroport]],Ville_Pays!A:B,2,FALSE)</f>
        <v>États-Unis</v>
      </c>
      <c r="C187" s="40" t="s">
        <v>294</v>
      </c>
      <c r="D187" s="28" t="s">
        <v>294</v>
      </c>
      <c r="E187" s="28" t="s">
        <v>570</v>
      </c>
      <c r="F187" s="41">
        <v>9207636</v>
      </c>
      <c r="G187" s="28">
        <v>5.4</v>
      </c>
      <c r="H187" s="41">
        <v>117170</v>
      </c>
      <c r="I187" s="28">
        <v>-6.1</v>
      </c>
      <c r="J187" s="28">
        <v>4285</v>
      </c>
      <c r="K187" s="44">
        <v>-10</v>
      </c>
    </row>
    <row r="188" spans="1:11" s="60" customFormat="1" ht="25.5" x14ac:dyDescent="0.25">
      <c r="A188" s="59" t="str">
        <f>VLOOKUP(aéroports_2013[Pays],Pays_Continent!A:B,2,FALSE)</f>
        <v>Océanie</v>
      </c>
      <c r="B188" s="39" t="str">
        <f>VLOOKUP(aéroports_2013[[#This Row],[Ville/Nom d''aéroport]],Ville_Pays!A:B,2,FALSE)</f>
        <v>Nouvelle-Zélande</v>
      </c>
      <c r="C188" s="40" t="s">
        <v>405</v>
      </c>
      <c r="D188" s="28" t="s">
        <v>405</v>
      </c>
      <c r="E188" s="28" t="s">
        <v>947</v>
      </c>
      <c r="F188" s="41">
        <v>332178</v>
      </c>
      <c r="G188" s="28"/>
      <c r="H188" s="28"/>
      <c r="I188" s="28"/>
      <c r="J188" s="28"/>
      <c r="K188" s="44"/>
    </row>
    <row r="189" spans="1:11" s="60" customFormat="1" ht="45" x14ac:dyDescent="0.25">
      <c r="A189" s="59" t="str">
        <f>VLOOKUP(aéroports_2013[Pays],Pays_Continent!A:B,2,FALSE)</f>
        <v>Amérique du Nord</v>
      </c>
      <c r="B189" s="39" t="str">
        <f>VLOOKUP(aéroports_2013[[#This Row],[Ville/Nom d''aéroport]],Ville_Pays!A:B,2,FALSE)</f>
        <v>États-Unis</v>
      </c>
      <c r="C189" s="40" t="s">
        <v>249</v>
      </c>
      <c r="D189" s="28" t="s">
        <v>250</v>
      </c>
      <c r="E189" s="27" t="s">
        <v>1052</v>
      </c>
      <c r="F189" s="41">
        <v>50423765</v>
      </c>
      <c r="G189" s="28">
        <v>2.2999999999999998</v>
      </c>
      <c r="H189" s="41">
        <v>406143</v>
      </c>
      <c r="I189" s="28">
        <v>1.1000000000000001</v>
      </c>
      <c r="J189" s="41">
        <v>1292580</v>
      </c>
      <c r="K189" s="44"/>
    </row>
    <row r="190" spans="1:11" s="60" customFormat="1" ht="25.5" x14ac:dyDescent="0.25">
      <c r="A190" s="59" t="str">
        <f>VLOOKUP(aéroports_2013[Pays],Pays_Continent!A:B,2,FALSE)</f>
        <v>Amérique du Nord</v>
      </c>
      <c r="B190" s="39" t="str">
        <f>VLOOKUP(aéroports_2013[[#This Row],[Ville/Nom d''aéroport]],Ville_Pays!A:B,2,FALSE)</f>
        <v>États-Unis</v>
      </c>
      <c r="C190" s="40" t="s">
        <v>249</v>
      </c>
      <c r="D190" s="28" t="s">
        <v>272</v>
      </c>
      <c r="E190" s="28" t="s">
        <v>554</v>
      </c>
      <c r="F190" s="41">
        <v>26722183</v>
      </c>
      <c r="G190" s="28">
        <v>10.199999999999999</v>
      </c>
      <c r="H190" s="41">
        <v>371565</v>
      </c>
      <c r="I190" s="28">
        <v>0.4</v>
      </c>
      <c r="J190" s="28">
        <v>7681</v>
      </c>
      <c r="K190" s="44">
        <v>3.1</v>
      </c>
    </row>
    <row r="191" spans="1:11" ht="25.5" x14ac:dyDescent="0.25">
      <c r="A191" s="59" t="str">
        <f>VLOOKUP(aéroports_2013[Pays],Pays_Continent!A:B,2,FALSE)</f>
        <v>Amérique du Nord</v>
      </c>
      <c r="B191" s="39" t="str">
        <f>VLOOKUP(aéroports_2013[[#This Row],[Ville/Nom d''aéroport]],Ville_Pays!A:B,2,FALSE)</f>
        <v>États-Unis</v>
      </c>
      <c r="C191" s="40" t="s">
        <v>249</v>
      </c>
      <c r="D191" s="28" t="s">
        <v>266</v>
      </c>
      <c r="E191" s="28" t="s">
        <v>1053</v>
      </c>
      <c r="F191" s="41">
        <v>35024256</v>
      </c>
      <c r="G191" s="28">
        <v>3.1</v>
      </c>
      <c r="H191" s="41">
        <v>413744</v>
      </c>
      <c r="I191" s="28">
        <v>-0.1</v>
      </c>
      <c r="J191" s="28">
        <v>652560</v>
      </c>
      <c r="K191" s="44">
        <v>-12.8</v>
      </c>
    </row>
    <row r="192" spans="1:11" x14ac:dyDescent="0.25">
      <c r="A192" s="59" t="str">
        <f>VLOOKUP(aéroports_2013[Pays],Pays_Continent!A:B,2,FALSE)</f>
        <v>Océanie</v>
      </c>
      <c r="B192" s="39" t="str">
        <f>VLOOKUP(aéroports_2013[[#This Row],[Ville/Nom d''aéroport]],Ville_Pays!A:B,2,FALSE)</f>
        <v>Australie</v>
      </c>
      <c r="C192" s="40" t="s">
        <v>349</v>
      </c>
      <c r="D192" s="28" t="s">
        <v>349</v>
      </c>
      <c r="E192" s="28" t="s">
        <v>599</v>
      </c>
      <c r="F192" s="41">
        <v>1198312</v>
      </c>
      <c r="G192" s="28">
        <v>1.4</v>
      </c>
      <c r="H192" s="41">
        <v>20386</v>
      </c>
      <c r="I192" s="28">
        <v>-7.8</v>
      </c>
      <c r="J192" s="28">
        <v>360</v>
      </c>
      <c r="K192" s="44">
        <v>0</v>
      </c>
    </row>
    <row r="193" spans="1:11" x14ac:dyDescent="0.25">
      <c r="A193" s="59" t="str">
        <f>VLOOKUP(aéroports_2013[Pays],Pays_Continent!A:B,2,FALSE)</f>
        <v>Europe</v>
      </c>
      <c r="B193" s="39" t="str">
        <f>VLOOKUP(aéroports_2013[[#This Row],[Ville/Nom d''aéroport]],Ville_Pays!A:B,2,FALSE)</f>
        <v>France</v>
      </c>
      <c r="C193" s="40" t="s">
        <v>175</v>
      </c>
      <c r="D193" s="28" t="s">
        <v>175</v>
      </c>
      <c r="E193" s="28" t="s">
        <v>995</v>
      </c>
      <c r="F193" s="41">
        <v>11554251</v>
      </c>
      <c r="G193" s="28">
        <v>3.3</v>
      </c>
      <c r="H193" s="41">
        <v>173903</v>
      </c>
      <c r="I193" s="28">
        <v>-1.4</v>
      </c>
      <c r="J193" s="41">
        <v>17792</v>
      </c>
      <c r="K193" s="44">
        <v>0.5</v>
      </c>
    </row>
    <row r="194" spans="1:11" s="60" customFormat="1" x14ac:dyDescent="0.25">
      <c r="A194" s="59" t="str">
        <f>VLOOKUP(aéroports_2013[Pays],Pays_Continent!A:B,2,FALSE)</f>
        <v>Asie</v>
      </c>
      <c r="B194" s="39" t="str">
        <f>VLOOKUP(aéroports_2013[[#This Row],[Ville/Nom d''aéroport]],Ville_Pays!A:B,2,FALSE)</f>
        <v>Vietnam</v>
      </c>
      <c r="C194" s="40" t="s">
        <v>107</v>
      </c>
      <c r="D194" s="28" t="s">
        <v>107</v>
      </c>
      <c r="E194" s="28" t="s">
        <v>1096</v>
      </c>
      <c r="F194" s="41">
        <v>12847056</v>
      </c>
      <c r="G194" s="28">
        <v>13.3</v>
      </c>
      <c r="H194" s="41">
        <v>89835</v>
      </c>
      <c r="I194" s="28">
        <v>6.5</v>
      </c>
      <c r="J194" s="41">
        <v>352232</v>
      </c>
      <c r="K194" s="44"/>
    </row>
    <row r="195" spans="1:11" s="60" customFormat="1" ht="25.5" x14ac:dyDescent="0.25">
      <c r="A195" s="59" t="str">
        <f>VLOOKUP(aéroports_2013[Pays],Pays_Continent!A:B,2,FALSE)</f>
        <v>Océanie</v>
      </c>
      <c r="B195" s="39" t="str">
        <f>VLOOKUP(aéroports_2013[[#This Row],[Ville/Nom d''aéroport]],Ville_Pays!A:B,2,FALSE)</f>
        <v>Nouvelle-Calédonie</v>
      </c>
      <c r="C195" s="40" t="s">
        <v>396</v>
      </c>
      <c r="D195" s="28" t="s">
        <v>397</v>
      </c>
      <c r="E195" s="28" t="s">
        <v>611</v>
      </c>
      <c r="F195" s="41">
        <v>476174</v>
      </c>
      <c r="G195" s="28"/>
      <c r="H195" s="41">
        <v>6888</v>
      </c>
      <c r="I195" s="28"/>
      <c r="J195" s="41"/>
      <c r="K195" s="44"/>
    </row>
    <row r="196" spans="1:11" s="60" customFormat="1" ht="25.5" x14ac:dyDescent="0.25">
      <c r="A196" s="59" t="str">
        <f>VLOOKUP(aéroports_2013[Pays],Pays_Continent!A:B,2,FALSE)</f>
        <v>Amérique du Nord</v>
      </c>
      <c r="B196" s="39" t="str">
        <f>VLOOKUP(aéroports_2013[[#This Row],[Ville/Nom d''aéroport]],Ville_Pays!A:B,2,FALSE)</f>
        <v>États-Unis</v>
      </c>
      <c r="C196" s="40" t="s">
        <v>293</v>
      </c>
      <c r="D196" s="28" t="s">
        <v>293</v>
      </c>
      <c r="E196" s="28" t="s">
        <v>566</v>
      </c>
      <c r="F196" s="41">
        <v>9742887</v>
      </c>
      <c r="G196" s="28">
        <v>-3</v>
      </c>
      <c r="H196" s="41">
        <v>201231</v>
      </c>
      <c r="I196" s="28">
        <v>-4.5</v>
      </c>
      <c r="J196" s="28">
        <v>503917</v>
      </c>
      <c r="K196" s="44">
        <v>4.7</v>
      </c>
    </row>
    <row r="197" spans="1:11" s="60" customFormat="1" x14ac:dyDescent="0.25">
      <c r="A197" s="59" t="str">
        <f>VLOOKUP(aéroports_2013[Pays],Pays_Continent!A:B,2,FALSE)</f>
        <v>Asie</v>
      </c>
      <c r="B197" s="39" t="str">
        <f>VLOOKUP(aéroports_2013[[#This Row],[Ville/Nom d''aéroport]],Ville_Pays!A:B,2,FALSE)</f>
        <v>Japon</v>
      </c>
      <c r="C197" s="40" t="s">
        <v>104</v>
      </c>
      <c r="D197" s="28" t="s">
        <v>104</v>
      </c>
      <c r="E197" s="28" t="s">
        <v>623</v>
      </c>
      <c r="F197" s="41">
        <v>16039825</v>
      </c>
      <c r="G197" s="28">
        <v>6.6</v>
      </c>
      <c r="H197" s="41">
        <v>147302</v>
      </c>
      <c r="I197" s="28">
        <v>0.6</v>
      </c>
      <c r="J197" s="41">
        <v>388388</v>
      </c>
      <c r="K197" s="44">
        <v>5</v>
      </c>
    </row>
    <row r="198" spans="1:11" s="60" customFormat="1" x14ac:dyDescent="0.25">
      <c r="A198" s="59" t="str">
        <f>VLOOKUP(aéroports_2013[Pays],Pays_Continent!A:B,2,FALSE)</f>
        <v>Afrique</v>
      </c>
      <c r="B198" s="39" t="str">
        <f>VLOOKUP(aéroports_2013[[#This Row],[Ville/Nom d''aéroport]],Ville_Pays!A:B,2,FALSE)</f>
        <v>Algérie</v>
      </c>
      <c r="C198" s="40" t="s">
        <v>60</v>
      </c>
      <c r="D198" s="28" t="s">
        <v>60</v>
      </c>
      <c r="E198" s="28" t="s">
        <v>923</v>
      </c>
      <c r="F198" s="41">
        <v>1370387</v>
      </c>
      <c r="G198" s="28">
        <v>6.8</v>
      </c>
      <c r="H198" s="41">
        <v>16782</v>
      </c>
      <c r="I198" s="28">
        <v>5.4</v>
      </c>
      <c r="J198" s="28">
        <v>969</v>
      </c>
      <c r="K198" s="44">
        <v>13.6</v>
      </c>
    </row>
    <row r="199" spans="1:11" x14ac:dyDescent="0.25">
      <c r="A199" s="59" t="str">
        <f>VLOOKUP(aéroports_2013[Pays],Pays_Continent!A:B,2,FALSE)</f>
        <v>Asie</v>
      </c>
      <c r="B199" s="39" t="str">
        <f>VLOOKUP(aéroports_2013[[#This Row],[Ville/Nom d''aéroport]],Ville_Pays!A:B,2,FALSE)</f>
        <v>Indonésie</v>
      </c>
      <c r="C199" s="40" t="s">
        <v>297</v>
      </c>
      <c r="D199" s="28" t="s">
        <v>297</v>
      </c>
      <c r="E199" s="28" t="s">
        <v>569</v>
      </c>
      <c r="F199" s="41">
        <v>9232789</v>
      </c>
      <c r="G199" s="28">
        <v>4.2</v>
      </c>
      <c r="H199" s="41">
        <v>247536</v>
      </c>
      <c r="I199" s="28">
        <v>-3</v>
      </c>
      <c r="J199" s="28">
        <v>17827</v>
      </c>
      <c r="K199" s="44">
        <v>-0.1</v>
      </c>
    </row>
    <row r="200" spans="1:11" ht="25.5" x14ac:dyDescent="0.25">
      <c r="A200" s="59" t="str">
        <f>VLOOKUP(aéroports_2013[Pays],Pays_Continent!A:B,2,FALSE)</f>
        <v>Amérique du Nord</v>
      </c>
      <c r="B200" s="39" t="str">
        <f>VLOOKUP(aéroports_2013[[#This Row],[Ville/Nom d''aéroport]],Ville_Pays!A:B,2,FALSE)</f>
        <v>États-Unis</v>
      </c>
      <c r="C200" s="40" t="s">
        <v>264</v>
      </c>
      <c r="D200" s="28" t="s">
        <v>265</v>
      </c>
      <c r="E200" s="28" t="s">
        <v>920</v>
      </c>
      <c r="F200" s="41">
        <v>34973645</v>
      </c>
      <c r="G200" s="28">
        <v>-0.9</v>
      </c>
      <c r="H200" s="41">
        <v>291652</v>
      </c>
      <c r="I200" s="28">
        <v>2.7</v>
      </c>
      <c r="J200" s="28">
        <v>169657</v>
      </c>
      <c r="K200" s="44">
        <v>8.1</v>
      </c>
    </row>
    <row r="201" spans="1:11" s="60" customFormat="1" x14ac:dyDescent="0.25">
      <c r="A201" s="59" t="str">
        <f>VLOOKUP(aéroports_2013[Pays],Pays_Continent!A:B,2,FALSE)</f>
        <v>Asie</v>
      </c>
      <c r="B201" s="39" t="str">
        <f>VLOOKUP(aéroports_2013[[#This Row],[Ville/Nom d''aéroport]],Ville_Pays!A:B,2,FALSE)</f>
        <v>Japon</v>
      </c>
      <c r="C201" s="40" t="s">
        <v>92</v>
      </c>
      <c r="D201" s="28" t="s">
        <v>111</v>
      </c>
      <c r="E201" s="28" t="s">
        <v>988</v>
      </c>
      <c r="F201" s="41">
        <v>13823711</v>
      </c>
      <c r="G201" s="28">
        <v>4.5999999999999996</v>
      </c>
      <c r="H201" s="41">
        <v>136130</v>
      </c>
      <c r="I201" s="28">
        <v>6.6</v>
      </c>
      <c r="J201" s="41">
        <v>138023</v>
      </c>
      <c r="K201" s="44">
        <v>9.1999999999999993</v>
      </c>
    </row>
    <row r="202" spans="1:11" x14ac:dyDescent="0.25">
      <c r="A202" s="59" t="str">
        <f>VLOOKUP(aéroports_2013[Pays],Pays_Continent!A:B,2,FALSE)</f>
        <v>Asie</v>
      </c>
      <c r="B202" s="39" t="str">
        <f>VLOOKUP(aéroports_2013[[#This Row],[Ville/Nom d''aéroport]],Ville_Pays!A:B,2,FALSE)</f>
        <v>Japon</v>
      </c>
      <c r="C202" s="40" t="s">
        <v>92</v>
      </c>
      <c r="D202" s="28" t="s">
        <v>93</v>
      </c>
      <c r="E202" s="28" t="s">
        <v>989</v>
      </c>
      <c r="F202" s="41">
        <v>17783744</v>
      </c>
      <c r="G202" s="28">
        <v>10.4</v>
      </c>
      <c r="H202" s="41">
        <v>131923</v>
      </c>
      <c r="I202" s="28">
        <v>6.4</v>
      </c>
      <c r="J202" s="41">
        <v>682338</v>
      </c>
      <c r="K202" s="44">
        <v>-5.6</v>
      </c>
    </row>
    <row r="203" spans="1:11" x14ac:dyDescent="0.25">
      <c r="A203" s="59" t="str">
        <f>VLOOKUP(aéroports_2013[Pays],Pays_Continent!A:B,2,FALSE)</f>
        <v>Europe</v>
      </c>
      <c r="B203" s="39" t="str">
        <f>VLOOKUP(aéroports_2013[[#This Row],[Ville/Nom d''aéroport]],Ville_Pays!A:B,2,FALSE)</f>
        <v>Norvège</v>
      </c>
      <c r="C203" s="40" t="s">
        <v>144</v>
      </c>
      <c r="D203" s="28" t="s">
        <v>145</v>
      </c>
      <c r="E203" s="28" t="s">
        <v>478</v>
      </c>
      <c r="F203" s="41">
        <v>22957946</v>
      </c>
      <c r="G203" s="28">
        <v>4</v>
      </c>
      <c r="H203" s="41">
        <v>245744</v>
      </c>
      <c r="I203" s="28">
        <v>2.7</v>
      </c>
      <c r="J203" s="41">
        <v>166469</v>
      </c>
      <c r="K203" s="44">
        <v>59.2</v>
      </c>
    </row>
    <row r="204" spans="1:11" s="60" customFormat="1" x14ac:dyDescent="0.25">
      <c r="A204" s="59" t="str">
        <f>VLOOKUP(aéroports_2013[Pays],Pays_Continent!A:B,2,FALSE)</f>
        <v>Europe</v>
      </c>
      <c r="B204" s="39" t="str">
        <f>VLOOKUP(aéroports_2013[[#This Row],[Ville/Nom d''aéroport]],Ville_Pays!A:B,2,FALSE)</f>
        <v>Espagne</v>
      </c>
      <c r="C204" s="40" t="s">
        <v>146</v>
      </c>
      <c r="D204" s="28" t="s">
        <v>147</v>
      </c>
      <c r="E204" s="28" t="s">
        <v>625</v>
      </c>
      <c r="F204" s="41">
        <v>22766747</v>
      </c>
      <c r="G204" s="28">
        <v>0.4</v>
      </c>
      <c r="H204" s="41">
        <v>170138</v>
      </c>
      <c r="I204" s="28">
        <v>-2.2000000000000002</v>
      </c>
      <c r="J204" s="41">
        <v>14227</v>
      </c>
      <c r="K204" s="44">
        <v>-3.2</v>
      </c>
    </row>
    <row r="205" spans="1:11" s="60" customFormat="1" ht="25.5" x14ac:dyDescent="0.25">
      <c r="A205" s="59" t="str">
        <f>VLOOKUP(aéroports_2013[Pays],Pays_Continent!A:B,2,FALSE)</f>
        <v>Océanie</v>
      </c>
      <c r="B205" s="39" t="str">
        <f>VLOOKUP(aéroports_2013[[#This Row],[Ville/Nom d''aéroport]],Ville_Pays!A:B,2,FALSE)</f>
        <v>Nouvelle-Zélande</v>
      </c>
      <c r="C205" s="40" t="s">
        <v>400</v>
      </c>
      <c r="D205" s="28" t="s">
        <v>400</v>
      </c>
      <c r="E205" s="28" t="s">
        <v>1063</v>
      </c>
      <c r="F205" s="41">
        <v>445147</v>
      </c>
      <c r="G205" s="28">
        <v>-0.9</v>
      </c>
      <c r="H205" s="28"/>
      <c r="I205" s="28"/>
      <c r="J205" s="28"/>
      <c r="K205" s="44"/>
    </row>
    <row r="206" spans="1:11" s="60" customFormat="1" ht="25.5" x14ac:dyDescent="0.25">
      <c r="A206" s="59" t="str">
        <f>VLOOKUP(aéroports_2013[Pays],Pays_Continent!A:B,2,FALSE)</f>
        <v>Amérique du Nord</v>
      </c>
      <c r="B206" s="39" t="str">
        <f>VLOOKUP(aéroports_2013[[#This Row],[Ville/Nom d''aéroport]],Ville_Pays!A:B,2,FALSE)</f>
        <v>Panama</v>
      </c>
      <c r="C206" s="40" t="s">
        <v>206</v>
      </c>
      <c r="D206" s="28" t="s">
        <v>206</v>
      </c>
      <c r="E206" s="28" t="s">
        <v>512</v>
      </c>
      <c r="F206" s="41">
        <v>7783983</v>
      </c>
      <c r="G206" s="28">
        <v>11.6</v>
      </c>
      <c r="H206" s="41">
        <v>126065</v>
      </c>
      <c r="I206" s="28">
        <v>10.1</v>
      </c>
      <c r="J206" s="41">
        <v>109252</v>
      </c>
      <c r="K206" s="44">
        <v>-6.1</v>
      </c>
    </row>
    <row r="207" spans="1:11" s="60" customFormat="1" x14ac:dyDescent="0.25">
      <c r="A207" s="59" t="str">
        <f>VLOOKUP(aéroports_2013[Pays],Pays_Continent!A:B,2,FALSE)</f>
        <v>Océanie</v>
      </c>
      <c r="B207" s="39" t="str">
        <f>VLOOKUP(aéroports_2013[[#This Row],[Ville/Nom d''aéroport]],Ville_Pays!A:B,2,FALSE)</f>
        <v>Polynésie</v>
      </c>
      <c r="C207" s="40" t="s">
        <v>347</v>
      </c>
      <c r="D207" s="28" t="s">
        <v>347</v>
      </c>
      <c r="E207" s="28" t="s">
        <v>602</v>
      </c>
      <c r="F207" s="41">
        <v>1150610</v>
      </c>
      <c r="G207" s="28">
        <v>-0.2</v>
      </c>
      <c r="H207" s="41">
        <v>33017</v>
      </c>
      <c r="I207" s="28">
        <v>-3.8</v>
      </c>
      <c r="J207" s="41">
        <v>11446</v>
      </c>
      <c r="K207" s="44">
        <v>-2.8</v>
      </c>
    </row>
    <row r="208" spans="1:11" s="60" customFormat="1" x14ac:dyDescent="0.25">
      <c r="A208" s="59" t="str">
        <f>VLOOKUP(aéroports_2013[Pays],Pays_Continent!A:B,2,FALSE)</f>
        <v>Europe</v>
      </c>
      <c r="B208" s="39" t="str">
        <f>VLOOKUP(aéroports_2013[[#This Row],[Ville/Nom d''aéroport]],Ville_Pays!A:B,2,FALSE)</f>
        <v>France</v>
      </c>
      <c r="C208" s="40" t="s">
        <v>122</v>
      </c>
      <c r="D208" s="28" t="s">
        <v>123</v>
      </c>
      <c r="E208" s="28" t="s">
        <v>897</v>
      </c>
      <c r="F208" s="41">
        <v>62052917</v>
      </c>
      <c r="G208" s="28">
        <v>0.7</v>
      </c>
      <c r="H208" s="41">
        <v>478306</v>
      </c>
      <c r="I208" s="28">
        <v>-3.9</v>
      </c>
      <c r="J208" s="41">
        <v>2069200</v>
      </c>
      <c r="K208" s="44">
        <v>-3.8</v>
      </c>
    </row>
    <row r="209" spans="1:11" s="60" customFormat="1" x14ac:dyDescent="0.25">
      <c r="A209" s="59" t="str">
        <f>VLOOKUP(aéroports_2013[Pays],Pays_Continent!A:B,2,FALSE)</f>
        <v>Europe</v>
      </c>
      <c r="B209" s="39" t="str">
        <f>VLOOKUP(aéroports_2013[[#This Row],[Ville/Nom d''aéroport]],Ville_Pays!A:B,2,FALSE)</f>
        <v>France</v>
      </c>
      <c r="C209" s="40" t="s">
        <v>122</v>
      </c>
      <c r="D209" s="28" t="s">
        <v>138</v>
      </c>
      <c r="E209" s="28" t="s">
        <v>996</v>
      </c>
      <c r="F209" s="41">
        <v>28274154</v>
      </c>
      <c r="G209" s="28">
        <v>3.8</v>
      </c>
      <c r="H209" s="41">
        <v>233497</v>
      </c>
      <c r="I209" s="28">
        <v>-0.2</v>
      </c>
      <c r="J209" s="41">
        <v>105679</v>
      </c>
      <c r="K209" s="44">
        <v>-0.7</v>
      </c>
    </row>
    <row r="210" spans="1:11" s="60" customFormat="1" x14ac:dyDescent="0.25">
      <c r="A210" s="59" t="str">
        <f>VLOOKUP(aéroports_2013[Pays],Pays_Continent!A:B,2,FALSE)</f>
        <v>Océanie</v>
      </c>
      <c r="B210" s="39" t="str">
        <f>VLOOKUP(aéroports_2013[[#This Row],[Ville/Nom d''aéroport]],Ville_Pays!A:B,2,FALSE)</f>
        <v>Australie</v>
      </c>
      <c r="C210" s="40" t="s">
        <v>316</v>
      </c>
      <c r="D210" s="28" t="s">
        <v>316</v>
      </c>
      <c r="E210" s="28" t="s">
        <v>583</v>
      </c>
      <c r="F210" s="41">
        <v>12902047</v>
      </c>
      <c r="G210" s="28">
        <v>-3.5</v>
      </c>
      <c r="H210" s="41">
        <v>100055</v>
      </c>
      <c r="I210" s="28">
        <v>-33.299999999999997</v>
      </c>
      <c r="J210" s="28"/>
      <c r="K210" s="44"/>
    </row>
    <row r="211" spans="1:11" s="60" customFormat="1" ht="25.5" x14ac:dyDescent="0.25">
      <c r="A211" s="59" t="str">
        <f>VLOOKUP(aéroports_2013[Pays],Pays_Continent!A:B,2,FALSE)</f>
        <v>Amérique du Nord</v>
      </c>
      <c r="B211" s="39" t="str">
        <f>VLOOKUP(aéroports_2013[[#This Row],[Ville/Nom d''aéroport]],Ville_Pays!A:B,2,FALSE)</f>
        <v>États-Unis</v>
      </c>
      <c r="C211" s="40" t="s">
        <v>271</v>
      </c>
      <c r="D211" s="28" t="s">
        <v>271</v>
      </c>
      <c r="E211" s="28" t="s">
        <v>552</v>
      </c>
      <c r="F211" s="41">
        <v>30504112</v>
      </c>
      <c r="G211" s="28">
        <v>0.8</v>
      </c>
      <c r="H211" s="41">
        <v>432508</v>
      </c>
      <c r="I211" s="28">
        <v>-2.2999999999999998</v>
      </c>
      <c r="J211" s="28">
        <v>380143</v>
      </c>
      <c r="K211" s="44">
        <v>-2.2999999999999998</v>
      </c>
    </row>
    <row r="212" spans="1:11" s="60" customFormat="1" ht="25.5" x14ac:dyDescent="0.25">
      <c r="A212" s="59" t="str">
        <f>VLOOKUP(aéroports_2013[Pays],Pays_Continent!A:B,2,FALSE)</f>
        <v>Amérique du Nord</v>
      </c>
      <c r="B212" s="39" t="str">
        <f>VLOOKUP(aéroports_2013[[#This Row],[Ville/Nom d''aéroport]],Ville_Pays!A:B,2,FALSE)</f>
        <v>États-Unis</v>
      </c>
      <c r="C212" s="40" t="s">
        <v>257</v>
      </c>
      <c r="D212" s="28" t="s">
        <v>258</v>
      </c>
      <c r="E212" s="28" t="s">
        <v>915</v>
      </c>
      <c r="F212" s="41">
        <v>40318451</v>
      </c>
      <c r="G212" s="28">
        <v>-0.3</v>
      </c>
      <c r="H212" s="41">
        <v>435887</v>
      </c>
      <c r="I212" s="28">
        <v>-3.2</v>
      </c>
      <c r="J212" s="28">
        <v>2779</v>
      </c>
      <c r="K212" s="44">
        <v>1.2</v>
      </c>
    </row>
    <row r="213" spans="1:11" s="60" customFormat="1" x14ac:dyDescent="0.25">
      <c r="A213" s="59" t="str">
        <f>VLOOKUP(aéroports_2013[Pays],Pays_Continent!A:B,2,FALSE)</f>
        <v>Asie</v>
      </c>
      <c r="B213" s="39" t="str">
        <f>VLOOKUP(aéroports_2013[[#This Row],[Ville/Nom d''aéroport]],Ville_Pays!A:B,2,FALSE)</f>
        <v>Thaïlande</v>
      </c>
      <c r="C213" s="40" t="s">
        <v>116</v>
      </c>
      <c r="D213" s="28" t="s">
        <v>116</v>
      </c>
      <c r="E213" s="28" t="s">
        <v>465</v>
      </c>
      <c r="F213" s="41">
        <v>11342491</v>
      </c>
      <c r="G213" s="28">
        <v>18.899999999999999</v>
      </c>
      <c r="H213" s="41">
        <v>74063</v>
      </c>
      <c r="I213" s="28">
        <v>18.7</v>
      </c>
      <c r="J213" s="41">
        <v>33893</v>
      </c>
      <c r="K213" s="44">
        <v>-0.5</v>
      </c>
    </row>
    <row r="214" spans="1:11" s="60" customFormat="1" ht="25.5" x14ac:dyDescent="0.25">
      <c r="A214" s="59" t="str">
        <f>VLOOKUP(aéroports_2013[Pays],Pays_Continent!A:B,2,FALSE)</f>
        <v>Amérique du Nord</v>
      </c>
      <c r="B214" s="39" t="str">
        <f>VLOOKUP(aéroports_2013[[#This Row],[Ville/Nom d''aéroport]],Ville_Pays!A:B,2,FALSE)</f>
        <v>États-Unis</v>
      </c>
      <c r="C214" s="40" t="s">
        <v>305</v>
      </c>
      <c r="D214" s="28" t="s">
        <v>305</v>
      </c>
      <c r="E214" s="28" t="s">
        <v>572</v>
      </c>
      <c r="F214" s="41">
        <v>7884170</v>
      </c>
      <c r="G214" s="28">
        <v>-2</v>
      </c>
      <c r="H214" s="41">
        <v>139300</v>
      </c>
      <c r="I214" s="28">
        <v>0.1</v>
      </c>
      <c r="J214" s="28">
        <v>78197</v>
      </c>
      <c r="K214" s="44">
        <v>-1.6</v>
      </c>
    </row>
    <row r="215" spans="1:11" s="60" customFormat="1" x14ac:dyDescent="0.25">
      <c r="A215" s="59" t="str">
        <f>VLOOKUP(aéroports_2013[Pays],Pays_Continent!A:B,2,FALSE)</f>
        <v>Europe</v>
      </c>
      <c r="B215" s="39" t="str">
        <f>VLOOKUP(aéroports_2013[[#This Row],[Ville/Nom d''aéroport]],Ville_Pays!A:B,2,FALSE)</f>
        <v>France</v>
      </c>
      <c r="C215" s="40" t="s">
        <v>241</v>
      </c>
      <c r="D215" s="28" t="s">
        <v>241</v>
      </c>
      <c r="E215" s="28" t="s">
        <v>539</v>
      </c>
      <c r="F215" s="41">
        <v>2033763</v>
      </c>
      <c r="G215" s="28">
        <v>2</v>
      </c>
      <c r="H215" s="41">
        <v>38782</v>
      </c>
      <c r="I215" s="28">
        <v>1.4</v>
      </c>
      <c r="J215" s="41">
        <v>13999</v>
      </c>
      <c r="K215" s="44">
        <v>0</v>
      </c>
    </row>
    <row r="216" spans="1:11" s="60" customFormat="1" x14ac:dyDescent="0.25">
      <c r="A216" s="59" t="str">
        <f>VLOOKUP(aéroports_2013[Pays],Pays_Continent!A:B,2,FALSE)</f>
        <v>Asie</v>
      </c>
      <c r="B216" s="39" t="str">
        <f>VLOOKUP(aéroports_2013[[#This Row],[Ville/Nom d''aéroport]],Ville_Pays!A:B,2,FALSE)</f>
        <v>Indonésie</v>
      </c>
      <c r="C216" s="40" t="s">
        <v>395</v>
      </c>
      <c r="D216" s="28" t="s">
        <v>395</v>
      </c>
      <c r="E216" s="28" t="s">
        <v>948</v>
      </c>
      <c r="F216" s="41">
        <v>533163</v>
      </c>
      <c r="G216" s="28">
        <v>-2.2000000000000002</v>
      </c>
      <c r="H216" s="41">
        <v>5895</v>
      </c>
      <c r="I216" s="28">
        <v>2.5</v>
      </c>
      <c r="J216" s="41">
        <v>5891</v>
      </c>
      <c r="K216" s="44">
        <v>-11.1</v>
      </c>
    </row>
    <row r="217" spans="1:11" s="60" customFormat="1" ht="25.5" x14ac:dyDescent="0.25">
      <c r="A217" s="59" t="str">
        <f>VLOOKUP(aéroports_2013[Pays],Pays_Continent!A:B,2,FALSE)</f>
        <v>Amérique du Nord</v>
      </c>
      <c r="B217" s="39" t="str">
        <f>VLOOKUP(aéroports_2013[[#This Row],[Ville/Nom d''aéroport]],Ville_Pays!A:B,2,FALSE)</f>
        <v>Trinidad et Tobago</v>
      </c>
      <c r="C217" s="40" t="s">
        <v>235</v>
      </c>
      <c r="D217" s="28" t="s">
        <v>235</v>
      </c>
      <c r="E217" s="28" t="s">
        <v>535</v>
      </c>
      <c r="F217" s="41">
        <v>2805878</v>
      </c>
      <c r="G217" s="28">
        <v>3</v>
      </c>
      <c r="H217" s="41">
        <v>65970</v>
      </c>
      <c r="I217" s="28">
        <v>-0.1</v>
      </c>
      <c r="J217" s="41">
        <v>49534</v>
      </c>
      <c r="K217" s="44">
        <v>-8.1999999999999993</v>
      </c>
    </row>
    <row r="218" spans="1:11" s="60" customFormat="1" x14ac:dyDescent="0.25">
      <c r="A218" s="59" t="str">
        <f>VLOOKUP(aéroports_2013[Pays],Pays_Continent!A:B,2,FALSE)</f>
        <v>Océanie</v>
      </c>
      <c r="B218" s="39" t="str">
        <f>VLOOKUP(aéroports_2013[[#This Row],[Ville/Nom d''aéroport]],Ville_Pays!A:B,2,FALSE)</f>
        <v>Vanuatu</v>
      </c>
      <c r="C218" s="40" t="s">
        <v>403</v>
      </c>
      <c r="D218" s="28" t="s">
        <v>403</v>
      </c>
      <c r="E218" s="28" t="s">
        <v>952</v>
      </c>
      <c r="F218" s="41">
        <v>388958</v>
      </c>
      <c r="G218" s="28"/>
      <c r="H218" s="41">
        <v>11159</v>
      </c>
      <c r="I218" s="28"/>
      <c r="J218" s="41">
        <v>12668</v>
      </c>
      <c r="K218" s="44"/>
    </row>
    <row r="219" spans="1:11" s="60" customFormat="1" ht="25.5" x14ac:dyDescent="0.25">
      <c r="A219" s="59" t="str">
        <f>VLOOKUP(aéroports_2013[Pays],Pays_Continent!A:B,2,FALSE)</f>
        <v>Amérique du Nord</v>
      </c>
      <c r="B219" s="39" t="str">
        <f>VLOOKUP(aéroports_2013[[#This Row],[Ville/Nom d''aéroport]],Ville_Pays!A:B,2,FALSE)</f>
        <v>États-Unis</v>
      </c>
      <c r="C219" s="40" t="s">
        <v>284</v>
      </c>
      <c r="D219" s="28" t="s">
        <v>284</v>
      </c>
      <c r="E219" s="28" t="s">
        <v>562</v>
      </c>
      <c r="F219" s="41">
        <v>15029569</v>
      </c>
      <c r="G219" s="28">
        <v>4.4000000000000004</v>
      </c>
      <c r="H219" s="41">
        <v>209909</v>
      </c>
      <c r="I219" s="28">
        <v>-2.9</v>
      </c>
      <c r="J219" s="28">
        <v>199401</v>
      </c>
      <c r="K219" s="44">
        <v>0.1</v>
      </c>
    </row>
    <row r="220" spans="1:11" s="60" customFormat="1" ht="25.5" x14ac:dyDescent="0.25">
      <c r="A220" s="59" t="str">
        <f>VLOOKUP(aéroports_2013[Pays],Pays_Continent!A:B,2,FALSE)</f>
        <v>Amérique du Sud</v>
      </c>
      <c r="B220" s="39" t="str">
        <f>VLOOKUP(aéroports_2013[[#This Row],[Ville/Nom d''aéroport]],Ville_Pays!A:B,2,FALSE)</f>
        <v>Brésil</v>
      </c>
      <c r="C220" s="40" t="s">
        <v>210</v>
      </c>
      <c r="D220" s="28" t="s">
        <v>210</v>
      </c>
      <c r="E220" s="28" t="s">
        <v>509</v>
      </c>
      <c r="F220" s="41">
        <v>7988827</v>
      </c>
      <c r="G220" s="28">
        <v>-3.9</v>
      </c>
      <c r="H220" s="41">
        <v>94409</v>
      </c>
      <c r="I220" s="28">
        <v>-2.4</v>
      </c>
      <c r="J220" s="41">
        <v>26922</v>
      </c>
      <c r="K220" s="44">
        <v>-0.9</v>
      </c>
    </row>
    <row r="221" spans="1:11" s="60" customFormat="1" ht="25.5" x14ac:dyDescent="0.25">
      <c r="A221" s="59" t="str">
        <f>VLOOKUP(aéroports_2013[Pays],Pays_Continent!A:B,2,FALSE)</f>
        <v>Europe</v>
      </c>
      <c r="B221" s="39" t="str">
        <f>VLOOKUP(aéroports_2013[[#This Row],[Ville/Nom d''aéroport]],Ville_Pays!A:B,2,FALSE)</f>
        <v>République tchèque</v>
      </c>
      <c r="C221" s="40" t="s">
        <v>174</v>
      </c>
      <c r="D221" s="28" t="s">
        <v>174</v>
      </c>
      <c r="E221" s="28" t="s">
        <v>489</v>
      </c>
      <c r="F221" s="41">
        <v>10974196</v>
      </c>
      <c r="G221" s="28">
        <v>1.5</v>
      </c>
      <c r="H221" s="41">
        <v>128633</v>
      </c>
      <c r="I221" s="28">
        <v>-2.2000000000000002</v>
      </c>
      <c r="J221" s="41">
        <v>51902</v>
      </c>
      <c r="K221" s="44">
        <v>-2</v>
      </c>
    </row>
    <row r="222" spans="1:11" s="60" customFormat="1" ht="25.5" x14ac:dyDescent="0.25">
      <c r="A222" s="59" t="str">
        <f>VLOOKUP(aéroports_2013[Pays],Pays_Continent!A:B,2,FALSE)</f>
        <v>Amérique du Nord</v>
      </c>
      <c r="B222" s="39" t="str">
        <f>VLOOKUP(aéroports_2013[[#This Row],[Ville/Nom d''aéroport]],Ville_Pays!A:B,2,FALSE)</f>
        <v>Mexique</v>
      </c>
      <c r="C222" s="40" t="s">
        <v>229</v>
      </c>
      <c r="D222" s="28" t="s">
        <v>229</v>
      </c>
      <c r="E222" s="28" t="s">
        <v>536</v>
      </c>
      <c r="F222" s="41">
        <v>2657877</v>
      </c>
      <c r="G222" s="28">
        <v>2.8</v>
      </c>
      <c r="H222" s="41">
        <v>39811</v>
      </c>
      <c r="I222" s="28">
        <v>1.9</v>
      </c>
      <c r="J222" s="41">
        <v>1679</v>
      </c>
      <c r="K222" s="44">
        <v>-11.8</v>
      </c>
    </row>
    <row r="223" spans="1:11" s="60" customFormat="1" ht="25.5" x14ac:dyDescent="0.25">
      <c r="A223" s="59" t="str">
        <f>VLOOKUP(aéroports_2013[Pays],Pays_Continent!A:B,2,FALSE)</f>
        <v>Amérique du Nord</v>
      </c>
      <c r="B223" s="39" t="str">
        <f>VLOOKUP(aéroports_2013[[#This Row],[Ville/Nom d''aéroport]],Ville_Pays!A:B,2,FALSE)</f>
        <v>République dominicaine</v>
      </c>
      <c r="C223" s="40" t="s">
        <v>216</v>
      </c>
      <c r="D223" s="28" t="s">
        <v>216</v>
      </c>
      <c r="E223" s="28" t="s">
        <v>518</v>
      </c>
      <c r="F223" s="41">
        <v>5163786</v>
      </c>
      <c r="G223" s="28">
        <v>2.4</v>
      </c>
      <c r="H223" s="28"/>
      <c r="I223" s="28"/>
      <c r="J223" s="28"/>
      <c r="K223" s="44"/>
    </row>
    <row r="224" spans="1:11" s="60" customFormat="1" x14ac:dyDescent="0.25">
      <c r="A224" s="59" t="str">
        <f>VLOOKUP(aéroports_2013[Pays],Pays_Continent!A:B,2,FALSE)</f>
        <v>Asie</v>
      </c>
      <c r="B224" s="39" t="str">
        <f>VLOOKUP(aéroports_2013[[#This Row],[Ville/Nom d''aéroport]],Ville_Pays!A:B,2,FALSE)</f>
        <v>Chine</v>
      </c>
      <c r="C224" s="40" t="s">
        <v>103</v>
      </c>
      <c r="D224" s="28" t="s">
        <v>103</v>
      </c>
      <c r="E224" s="28" t="s">
        <v>975</v>
      </c>
      <c r="F224" s="41">
        <v>14516669</v>
      </c>
      <c r="G224" s="28">
        <v>15.2</v>
      </c>
      <c r="H224" s="41">
        <v>129751</v>
      </c>
      <c r="I224" s="28">
        <v>11.7</v>
      </c>
      <c r="J224" s="41">
        <v>186196</v>
      </c>
      <c r="K224" s="44">
        <v>8.3000000000000007</v>
      </c>
    </row>
    <row r="225" spans="1:11" s="60" customFormat="1" ht="25.5" x14ac:dyDescent="0.25">
      <c r="A225" s="59" t="str">
        <f>VLOOKUP(aéroports_2013[Pays],Pays_Continent!A:B,2,FALSE)</f>
        <v>Océanie</v>
      </c>
      <c r="B225" s="39" t="str">
        <f>VLOOKUP(aéroports_2013[[#This Row],[Ville/Nom d''aéroport]],Ville_Pays!A:B,2,FALSE)</f>
        <v>Nouvelle-Zélande</v>
      </c>
      <c r="C225" s="40" t="s">
        <v>344</v>
      </c>
      <c r="D225" s="28" t="s">
        <v>344</v>
      </c>
      <c r="E225" s="28" t="s">
        <v>601</v>
      </c>
      <c r="F225" s="41">
        <v>1219527</v>
      </c>
      <c r="G225" s="28">
        <v>2.7</v>
      </c>
      <c r="H225" s="41">
        <v>11068</v>
      </c>
      <c r="I225" s="28">
        <v>-36.200000000000003</v>
      </c>
      <c r="J225" s="28"/>
      <c r="K225" s="44"/>
    </row>
    <row r="226" spans="1:11" s="60" customFormat="1" ht="25.5" x14ac:dyDescent="0.25">
      <c r="A226" s="59" t="str">
        <f>VLOOKUP(aéroports_2013[Pays],Pays_Continent!A:B,2,FALSE)</f>
        <v>Amérique du Sud</v>
      </c>
      <c r="B226" s="39" t="str">
        <f>VLOOKUP(aéroports_2013[[#This Row],[Ville/Nom d''aéroport]],Ville_Pays!A:B,2,FALSE)</f>
        <v>Equateur</v>
      </c>
      <c r="C226" s="40" t="s">
        <v>217</v>
      </c>
      <c r="D226" s="28" t="s">
        <v>217</v>
      </c>
      <c r="E226" s="28" t="s">
        <v>516</v>
      </c>
      <c r="F226" s="41">
        <v>5604478</v>
      </c>
      <c r="G226" s="28">
        <v>1.4</v>
      </c>
      <c r="H226" s="41">
        <v>68544</v>
      </c>
      <c r="I226" s="28">
        <v>-7.8</v>
      </c>
      <c r="J226" s="41">
        <v>181709</v>
      </c>
      <c r="K226" s="44">
        <v>-1.5</v>
      </c>
    </row>
    <row r="227" spans="1:11" ht="25.5" x14ac:dyDescent="0.25">
      <c r="A227" s="59" t="str">
        <f>VLOOKUP(aéroports_2013[Pays],Pays_Continent!A:B,2,FALSE)</f>
        <v>Amérique du Nord</v>
      </c>
      <c r="B227" s="39" t="str">
        <f>VLOOKUP(aéroports_2013[[#This Row],[Ville/Nom d''aéroport]],Ville_Pays!A:B,2,FALSE)</f>
        <v>États-Unis</v>
      </c>
      <c r="C227" s="40" t="s">
        <v>298</v>
      </c>
      <c r="D227" s="28" t="s">
        <v>298</v>
      </c>
      <c r="E227" s="28" t="s">
        <v>568</v>
      </c>
      <c r="F227" s="41">
        <v>9183748</v>
      </c>
      <c r="G227" s="28">
        <v>-0.4</v>
      </c>
      <c r="H227" s="41">
        <v>185856</v>
      </c>
      <c r="I227" s="28">
        <v>-1.3</v>
      </c>
      <c r="J227" s="28">
        <v>76247</v>
      </c>
      <c r="K227" s="44">
        <v>-0.1</v>
      </c>
    </row>
    <row r="228" spans="1:11" ht="25.5" x14ac:dyDescent="0.25">
      <c r="A228" s="59" t="str">
        <f>VLOOKUP(aéroports_2013[Pays],Pays_Continent!A:B,2,FALSE)</f>
        <v>Amérique du Sud</v>
      </c>
      <c r="B228" s="39" t="str">
        <f>VLOOKUP(aéroports_2013[[#This Row],[Ville/Nom d''aéroport]],Ville_Pays!A:B,2,FALSE)</f>
        <v>Brésil</v>
      </c>
      <c r="C228" s="40" t="s">
        <v>213</v>
      </c>
      <c r="D228" s="28" t="s">
        <v>213</v>
      </c>
      <c r="E228" s="28" t="s">
        <v>513</v>
      </c>
      <c r="F228" s="41">
        <v>7109473</v>
      </c>
      <c r="G228" s="28">
        <v>3.8</v>
      </c>
      <c r="H228" s="41">
        <v>81824</v>
      </c>
      <c r="I228" s="28">
        <v>-1.4</v>
      </c>
      <c r="J228" s="41">
        <v>39744</v>
      </c>
      <c r="K228" s="44">
        <v>2.2000000000000002</v>
      </c>
    </row>
    <row r="229" spans="1:11" s="60" customFormat="1" ht="25.5" x14ac:dyDescent="0.25">
      <c r="A229" s="59" t="str">
        <f>VLOOKUP(aéroports_2013[Pays],Pays_Continent!A:B,2,FALSE)</f>
        <v>Amérique du Sud</v>
      </c>
      <c r="B229" s="39" t="str">
        <f>VLOOKUP(aéroports_2013[[#This Row],[Ville/Nom d''aéroport]],Ville_Pays!A:B,2,FALSE)</f>
        <v>Brésil</v>
      </c>
      <c r="C229" s="40" t="s">
        <v>195</v>
      </c>
      <c r="D229" s="28" t="s">
        <v>196</v>
      </c>
      <c r="E229" s="27" t="s">
        <v>1075</v>
      </c>
      <c r="F229" s="41">
        <v>17190313</v>
      </c>
      <c r="G229" s="28">
        <v>-3</v>
      </c>
      <c r="H229" s="41">
        <v>143245</v>
      </c>
      <c r="I229" s="28">
        <v>-7.2</v>
      </c>
      <c r="J229" s="41">
        <v>114873</v>
      </c>
      <c r="K229" s="44">
        <v>-2.9</v>
      </c>
    </row>
    <row r="230" spans="1:11" s="60" customFormat="1" ht="25.5" x14ac:dyDescent="0.25">
      <c r="A230" s="59" t="str">
        <f>VLOOKUP(aéroports_2013[Pays],Pays_Continent!A:B,2,FALSE)</f>
        <v>Amérique du Sud</v>
      </c>
      <c r="B230" s="39" t="str">
        <f>VLOOKUP(aéroports_2013[[#This Row],[Ville/Nom d''aéroport]],Ville_Pays!A:B,2,FALSE)</f>
        <v>Brésil</v>
      </c>
      <c r="C230" s="40" t="s">
        <v>195</v>
      </c>
      <c r="D230" s="28" t="s">
        <v>203</v>
      </c>
      <c r="E230" s="28" t="s">
        <v>1076</v>
      </c>
      <c r="F230" s="41">
        <v>9206764</v>
      </c>
      <c r="G230" s="28">
        <v>2.2000000000000002</v>
      </c>
      <c r="H230" s="41">
        <v>127328</v>
      </c>
      <c r="I230" s="28">
        <v>-5.9</v>
      </c>
      <c r="J230" s="41">
        <v>7529</v>
      </c>
      <c r="K230" s="44">
        <v>30.6</v>
      </c>
    </row>
    <row r="231" spans="1:11" s="60" customFormat="1" ht="25.5" x14ac:dyDescent="0.25">
      <c r="A231" s="59" t="str">
        <f>VLOOKUP(aéroports_2013[Pays],Pays_Continent!A:B,2,FALSE)</f>
        <v>Asie</v>
      </c>
      <c r="B231" s="39" t="str">
        <f>VLOOKUP(aéroports_2013[[#This Row],[Ville/Nom d''aéroport]],Ville_Pays!A:B,2,FALSE)</f>
        <v>Arabie Saoudite</v>
      </c>
      <c r="C231" s="40" t="s">
        <v>18</v>
      </c>
      <c r="D231" s="28" t="s">
        <v>18</v>
      </c>
      <c r="E231" s="28" t="s">
        <v>413</v>
      </c>
      <c r="F231" s="41">
        <v>19105587</v>
      </c>
      <c r="G231" s="28">
        <v>8</v>
      </c>
      <c r="H231" s="41">
        <v>161314</v>
      </c>
      <c r="I231" s="28">
        <v>5.0999999999999996</v>
      </c>
      <c r="J231" s="41">
        <v>439132</v>
      </c>
      <c r="K231" s="44">
        <v>-8</v>
      </c>
    </row>
    <row r="232" spans="1:11" s="60" customFormat="1" x14ac:dyDescent="0.25">
      <c r="A232" s="59" t="str">
        <f>VLOOKUP(aéroports_2013[Pays],Pays_Continent!A:B,2,FALSE)</f>
        <v>Océanie</v>
      </c>
      <c r="B232" s="39" t="str">
        <f>VLOOKUP(aéroports_2013[[#This Row],[Ville/Nom d''aéroport]],Ville_Pays!A:B,2,FALSE)</f>
        <v>Australie</v>
      </c>
      <c r="C232" s="40" t="s">
        <v>358</v>
      </c>
      <c r="D232" s="28" t="s">
        <v>358</v>
      </c>
      <c r="E232" s="28" t="s">
        <v>608</v>
      </c>
      <c r="F232" s="41">
        <v>696502</v>
      </c>
      <c r="G232" s="28">
        <v>-5.9</v>
      </c>
      <c r="H232" s="41"/>
      <c r="I232" s="28"/>
      <c r="J232" s="28"/>
      <c r="K232" s="44"/>
    </row>
    <row r="233" spans="1:11" s="60" customFormat="1" x14ac:dyDescent="0.25">
      <c r="A233" s="59" t="str">
        <f>VLOOKUP(aéroports_2013[Pays],Pays_Continent!A:B,2,FALSE)</f>
        <v>Europe</v>
      </c>
      <c r="B233" s="39" t="str">
        <f>VLOOKUP(aéroports_2013[[#This Row],[Ville/Nom d''aéroport]],Ville_Pays!A:B,2,FALSE)</f>
        <v>Italie</v>
      </c>
      <c r="C233" s="40" t="s">
        <v>131</v>
      </c>
      <c r="D233" s="28" t="s">
        <v>132</v>
      </c>
      <c r="E233" s="28" t="s">
        <v>997</v>
      </c>
      <c r="F233" s="41">
        <v>36165762</v>
      </c>
      <c r="G233" s="28">
        <v>-2.2000000000000002</v>
      </c>
      <c r="H233" s="41">
        <v>298233</v>
      </c>
      <c r="I233" s="28">
        <v>-3.7</v>
      </c>
      <c r="J233" s="41">
        <v>141911</v>
      </c>
      <c r="K233" s="44">
        <v>-0.9</v>
      </c>
    </row>
    <row r="234" spans="1:11" s="60" customFormat="1" ht="25.5" x14ac:dyDescent="0.25">
      <c r="A234" s="59" t="str">
        <f>VLOOKUP(aéroports_2013[Pays],Pays_Continent!A:B,2,FALSE)</f>
        <v>Amérique du Nord</v>
      </c>
      <c r="B234" s="39" t="str">
        <f>VLOOKUP(aéroports_2013[[#This Row],[Ville/Nom d''aéroport]],Ville_Pays!A:B,2,FALSE)</f>
        <v>États-Unis</v>
      </c>
      <c r="C234" s="40" t="s">
        <v>300</v>
      </c>
      <c r="D234" s="28" t="s">
        <v>301</v>
      </c>
      <c r="E234" s="28" t="s">
        <v>933</v>
      </c>
      <c r="F234" s="41">
        <v>8685368</v>
      </c>
      <c r="G234" s="28">
        <v>-2.5</v>
      </c>
      <c r="H234" s="41">
        <v>296718</v>
      </c>
      <c r="I234" s="28">
        <v>-6</v>
      </c>
      <c r="J234" s="28">
        <v>67893</v>
      </c>
      <c r="K234" s="44">
        <v>-1</v>
      </c>
    </row>
    <row r="235" spans="1:11" s="60" customFormat="1" x14ac:dyDescent="0.25">
      <c r="A235" s="59" t="str">
        <f>VLOOKUP(aéroports_2013[Pays],Pays_Continent!A:B,2,FALSE)</f>
        <v>Asie</v>
      </c>
      <c r="B235" s="39" t="str">
        <f>VLOOKUP(aéroports_2013[[#This Row],[Ville/Nom d''aéroport]],Ville_Pays!A:B,2,FALSE)</f>
        <v>Vietnam</v>
      </c>
      <c r="C235" s="40" t="s">
        <v>90</v>
      </c>
      <c r="D235" s="28" t="s">
        <v>90</v>
      </c>
      <c r="E235" s="28" t="s">
        <v>950</v>
      </c>
      <c r="F235" s="41">
        <v>20028933</v>
      </c>
      <c r="G235" s="28">
        <v>14.2</v>
      </c>
      <c r="H235" s="41">
        <v>140062</v>
      </c>
      <c r="I235" s="28">
        <v>6.3</v>
      </c>
      <c r="J235" s="41">
        <v>375659</v>
      </c>
      <c r="K235" s="44"/>
    </row>
    <row r="236" spans="1:11" ht="25.5" x14ac:dyDescent="0.25">
      <c r="A236" s="59" t="str">
        <f>VLOOKUP(aéroports_2013[Pays],Pays_Continent!A:B,2,FALSE)</f>
        <v>Amérique du Nord</v>
      </c>
      <c r="B236" s="39" t="str">
        <f>VLOOKUP(aéroports_2013[[#This Row],[Ville/Nom d''aéroport]],Ville_Pays!A:B,2,FALSE)</f>
        <v>États-Unis</v>
      </c>
      <c r="C236" s="40" t="s">
        <v>278</v>
      </c>
      <c r="D236" s="28" t="s">
        <v>278</v>
      </c>
      <c r="E236" s="28" t="s">
        <v>557</v>
      </c>
      <c r="F236" s="41">
        <v>20186474</v>
      </c>
      <c r="G236" s="28">
        <v>0.4</v>
      </c>
      <c r="H236" s="41">
        <v>330576</v>
      </c>
      <c r="I236" s="28">
        <v>0.7</v>
      </c>
      <c r="J236" s="28">
        <v>166278</v>
      </c>
      <c r="K236" s="44">
        <v>-0.6</v>
      </c>
    </row>
    <row r="237" spans="1:11" ht="25.5" x14ac:dyDescent="0.25">
      <c r="A237" s="59" t="str">
        <f>VLOOKUP(aéroports_2013[Pays],Pays_Continent!A:B,2,FALSE)</f>
        <v>Amérique du Sud</v>
      </c>
      <c r="B237" s="39" t="str">
        <f>VLOOKUP(aéroports_2013[[#This Row],[Ville/Nom d''aéroport]],Ville_Pays!A:B,2,FALSE)</f>
        <v>Brésil</v>
      </c>
      <c r="C237" s="40" t="s">
        <v>204</v>
      </c>
      <c r="D237" s="28" t="s">
        <v>204</v>
      </c>
      <c r="E237" s="28" t="s">
        <v>505</v>
      </c>
      <c r="F237" s="41">
        <v>9012001</v>
      </c>
      <c r="G237" s="28">
        <v>-3.9</v>
      </c>
      <c r="H237" s="41">
        <v>107977</v>
      </c>
      <c r="I237" s="28">
        <v>-11.2</v>
      </c>
      <c r="J237" s="41">
        <v>27089</v>
      </c>
      <c r="K237" s="44">
        <v>-34.4</v>
      </c>
    </row>
    <row r="238" spans="1:11" x14ac:dyDescent="0.25">
      <c r="A238" s="59" t="str">
        <f>VLOOKUP(aéroports_2013[Pays],Pays_Continent!A:B,2,FALSE)</f>
        <v>Asie</v>
      </c>
      <c r="B238" s="39" t="str">
        <f>VLOOKUP(aéroports_2013[[#This Row],[Ville/Nom d''aéroport]],Ville_Pays!A:B,2,FALSE)</f>
        <v>Indonésie</v>
      </c>
      <c r="C238" s="40" t="s">
        <v>333</v>
      </c>
      <c r="D238" s="28" t="s">
        <v>333</v>
      </c>
      <c r="E238" s="28" t="s">
        <v>921</v>
      </c>
      <c r="F238" s="41">
        <v>2225548</v>
      </c>
      <c r="G238" s="28">
        <v>6.3</v>
      </c>
      <c r="H238" s="41">
        <v>19747</v>
      </c>
      <c r="I238" s="28">
        <v>13.5</v>
      </c>
      <c r="J238" s="41">
        <v>13464</v>
      </c>
      <c r="K238" s="44">
        <v>13.4</v>
      </c>
    </row>
    <row r="239" spans="1:11" s="60" customFormat="1" ht="25.5" x14ac:dyDescent="0.25">
      <c r="A239" s="59" t="str">
        <f>VLOOKUP(aéroports_2013[Pays],Pays_Continent!A:B,2,FALSE)</f>
        <v>Amérique du Nord</v>
      </c>
      <c r="B239" s="39" t="str">
        <f>VLOOKUP(aéroports_2013[[#This Row],[Ville/Nom d''aéroport]],Ville_Pays!A:B,2,FALSE)</f>
        <v>États-Unis</v>
      </c>
      <c r="C239" s="40" t="s">
        <v>302</v>
      </c>
      <c r="D239" s="28" t="s">
        <v>302</v>
      </c>
      <c r="E239" s="28" t="s">
        <v>638</v>
      </c>
      <c r="F239" s="41">
        <v>8252330</v>
      </c>
      <c r="G239" s="28">
        <v>0.1</v>
      </c>
      <c r="H239" s="41">
        <v>171325</v>
      </c>
      <c r="I239" s="28">
        <v>-1.1000000000000001</v>
      </c>
      <c r="J239" s="28">
        <v>105114</v>
      </c>
      <c r="K239" s="44">
        <v>-10.3</v>
      </c>
    </row>
    <row r="240" spans="1:11" s="60" customFormat="1" ht="25.5" x14ac:dyDescent="0.25">
      <c r="A240" s="59" t="str">
        <f>VLOOKUP(aéroports_2013[Pays],Pays_Continent!A:B,2,FALSE)</f>
        <v>Amérique du Nord</v>
      </c>
      <c r="B240" s="39" t="str">
        <f>VLOOKUP(aéroports_2013[[#This Row],[Ville/Nom d''aéroport]],Ville_Pays!A:B,2,FALSE)</f>
        <v>États-Unis</v>
      </c>
      <c r="C240" s="40" t="s">
        <v>281</v>
      </c>
      <c r="D240" s="28" t="s">
        <v>281</v>
      </c>
      <c r="E240" s="28" t="s">
        <v>560</v>
      </c>
      <c r="F240" s="41">
        <v>17710241</v>
      </c>
      <c r="G240" s="28">
        <v>2.7</v>
      </c>
      <c r="H240" s="41">
        <v>187935</v>
      </c>
      <c r="I240" s="28">
        <v>0.9</v>
      </c>
      <c r="J240" s="28">
        <v>145778</v>
      </c>
      <c r="K240" s="44">
        <v>4.0999999999999996</v>
      </c>
    </row>
    <row r="241" spans="1:11" s="60" customFormat="1" ht="25.5" x14ac:dyDescent="0.25">
      <c r="A241" s="59" t="str">
        <f>VLOOKUP(aéroports_2013[Pays],Pays_Continent!A:B,2,FALSE)</f>
        <v>Amérique du Sud</v>
      </c>
      <c r="B241" s="39" t="str">
        <f>VLOOKUP(aéroports_2013[[#This Row],[Ville/Nom d''aéroport]],Ville_Pays!A:B,2,FALSE)</f>
        <v>Vénézuela</v>
      </c>
      <c r="C241" s="40" t="s">
        <v>252</v>
      </c>
      <c r="D241" s="28" t="s">
        <v>252</v>
      </c>
      <c r="E241" s="28" t="s">
        <v>544</v>
      </c>
      <c r="F241" s="41">
        <v>44945760</v>
      </c>
      <c r="G241" s="28">
        <v>1.2</v>
      </c>
      <c r="H241" s="41">
        <v>419024</v>
      </c>
      <c r="I241" s="28">
        <v>-0.7</v>
      </c>
      <c r="J241" s="28">
        <v>363793</v>
      </c>
      <c r="K241" s="44">
        <v>-4.5</v>
      </c>
    </row>
    <row r="242" spans="1:11" s="60" customFormat="1" ht="25.5" x14ac:dyDescent="0.25">
      <c r="A242" s="59" t="str">
        <f>VLOOKUP(aéroports_2013[Pays],Pays_Continent!A:B,2,FALSE)</f>
        <v>Amérique du Nord</v>
      </c>
      <c r="B242" s="39" t="str">
        <f>VLOOKUP(aéroports_2013[[#This Row],[Ville/Nom d''aéroport]],Ville_Pays!A:B,2,FALSE)</f>
        <v>États-Unis</v>
      </c>
      <c r="C242" s="40" t="s">
        <v>299</v>
      </c>
      <c r="D242" s="28" t="s">
        <v>299</v>
      </c>
      <c r="E242" s="28" t="s">
        <v>528</v>
      </c>
      <c r="F242" s="41">
        <v>8783319</v>
      </c>
      <c r="G242" s="28">
        <v>5.9</v>
      </c>
      <c r="H242" s="41">
        <v>122947</v>
      </c>
      <c r="I242" s="28">
        <v>2.9</v>
      </c>
      <c r="J242" s="28">
        <v>42465</v>
      </c>
      <c r="K242" s="44">
        <v>12</v>
      </c>
    </row>
    <row r="243" spans="1:11" ht="25.5" x14ac:dyDescent="0.25">
      <c r="A243" s="59" t="str">
        <f>VLOOKUP(aéroports_2013[Pays],Pays_Continent!A:B,2,FALSE)</f>
        <v>Amérique du Nord</v>
      </c>
      <c r="B243" s="39" t="str">
        <f>VLOOKUP(aéroports_2013[[#This Row],[Ville/Nom d''aéroport]],Ville_Pays!A:B,2,FALSE)</f>
        <v>États-Unis</v>
      </c>
      <c r="C243" s="40" t="s">
        <v>207</v>
      </c>
      <c r="D243" s="28" t="s">
        <v>207</v>
      </c>
      <c r="E243" s="28" t="s">
        <v>508</v>
      </c>
      <c r="F243" s="41">
        <v>8300680</v>
      </c>
      <c r="G243" s="28">
        <v>-1.3</v>
      </c>
      <c r="H243" s="41">
        <v>133693</v>
      </c>
      <c r="I243" s="28">
        <v>-16.3</v>
      </c>
      <c r="J243" s="41">
        <v>153910</v>
      </c>
      <c r="K243" s="44">
        <v>-7.8</v>
      </c>
    </row>
    <row r="244" spans="1:11" x14ac:dyDescent="0.25">
      <c r="A244" s="59" t="str">
        <f>VLOOKUP(aéroports_2013[Pays],Pays_Continent!A:B,2,FALSE)</f>
        <v>Asie</v>
      </c>
      <c r="B244" s="39" t="str">
        <f>VLOOKUP(aéroports_2013[[#This Row],[Ville/Nom d''aéroport]],Ville_Pays!A:B,2,FALSE)</f>
        <v>Yemen</v>
      </c>
      <c r="C244" s="40" t="s">
        <v>379</v>
      </c>
      <c r="D244" s="28" t="s">
        <v>379</v>
      </c>
      <c r="E244" s="28" t="s">
        <v>949</v>
      </c>
      <c r="F244" s="41">
        <v>1598661</v>
      </c>
      <c r="G244" s="28">
        <v>0</v>
      </c>
      <c r="H244" s="41">
        <v>22150</v>
      </c>
      <c r="I244" s="28">
        <v>0</v>
      </c>
      <c r="J244" s="41">
        <v>18119</v>
      </c>
      <c r="K244" s="44">
        <v>0</v>
      </c>
    </row>
    <row r="245" spans="1:11" s="60" customFormat="1" ht="25.5" x14ac:dyDescent="0.25">
      <c r="A245" s="59" t="str">
        <f>VLOOKUP(aéroports_2013[Pays],Pays_Continent!A:B,2,FALSE)</f>
        <v>Amérique du Sud</v>
      </c>
      <c r="B245" s="39" t="str">
        <f>VLOOKUP(aéroports_2013[[#This Row],[Ville/Nom d''aéroport]],Ville_Pays!A:B,2,FALSE)</f>
        <v>Chili</v>
      </c>
      <c r="C245" s="40" t="s">
        <v>193</v>
      </c>
      <c r="D245" s="28" t="s">
        <v>193</v>
      </c>
      <c r="E245" s="28" t="s">
        <v>503</v>
      </c>
      <c r="F245" s="41">
        <v>15312649</v>
      </c>
      <c r="G245" s="28">
        <v>7.7</v>
      </c>
      <c r="H245" s="41">
        <v>132457</v>
      </c>
      <c r="I245" s="28">
        <v>4</v>
      </c>
      <c r="J245" s="41">
        <v>293309</v>
      </c>
      <c r="K245" s="44">
        <v>-4.4000000000000004</v>
      </c>
    </row>
    <row r="246" spans="1:11" s="60" customFormat="1" ht="25.5" x14ac:dyDescent="0.25">
      <c r="A246" s="59" t="str">
        <f>VLOOKUP(aéroports_2013[Pays],Pays_Continent!A:B,2,FALSE)</f>
        <v>Amérique du Nord</v>
      </c>
      <c r="B246" s="39" t="str">
        <f>VLOOKUP(aéroports_2013[[#This Row],[Ville/Nom d''aéroport]],Ville_Pays!A:B,2,FALSE)</f>
        <v>République dominicaine</v>
      </c>
      <c r="C246" s="40" t="s">
        <v>226</v>
      </c>
      <c r="D246" s="28" t="s">
        <v>226</v>
      </c>
      <c r="E246" s="28" t="s">
        <v>527</v>
      </c>
      <c r="F246" s="41">
        <v>3320291</v>
      </c>
      <c r="G246" s="28">
        <v>1.7</v>
      </c>
      <c r="H246" s="41">
        <v>36938</v>
      </c>
      <c r="I246" s="28">
        <v>2.2999999999999998</v>
      </c>
      <c r="J246" s="41">
        <v>51072</v>
      </c>
      <c r="K246" s="44">
        <v>3.1</v>
      </c>
    </row>
    <row r="247" spans="1:11" x14ac:dyDescent="0.25">
      <c r="A247" s="59" t="str">
        <f>VLOOKUP(aéroports_2013[Pays],Pays_Continent!A:B,2,FALSE)</f>
        <v>Asie</v>
      </c>
      <c r="B247" s="39" t="str">
        <f>VLOOKUP(aéroports_2013[[#This Row],[Ville/Nom d''aéroport]],Ville_Pays!A:B,2,FALSE)</f>
        <v>Chine</v>
      </c>
      <c r="C247" s="40" t="s">
        <v>108</v>
      </c>
      <c r="D247" s="28" t="s">
        <v>108</v>
      </c>
      <c r="E247" s="28" t="s">
        <v>973</v>
      </c>
      <c r="F247" s="41">
        <v>12866869</v>
      </c>
      <c r="G247" s="28">
        <v>13.4</v>
      </c>
      <c r="H247" s="41">
        <v>90748</v>
      </c>
      <c r="I247" s="28">
        <v>11.4</v>
      </c>
      <c r="J247" s="41">
        <v>62946</v>
      </c>
      <c r="K247" s="44">
        <v>19.7</v>
      </c>
    </row>
    <row r="248" spans="1:11" ht="25.5" x14ac:dyDescent="0.25">
      <c r="A248" s="59" t="str">
        <f>VLOOKUP(aéroports_2013[Pays],Pays_Continent!A:B,2,FALSE)</f>
        <v>Amérique du Nord</v>
      </c>
      <c r="B248" s="39" t="str">
        <f>VLOOKUP(aéroports_2013[[#This Row],[Ville/Nom d''aéroport]],Ville_Pays!A:B,2,FALSE)</f>
        <v>États-Unis</v>
      </c>
      <c r="C248" s="40" t="s">
        <v>389</v>
      </c>
      <c r="D248" s="28" t="s">
        <v>389</v>
      </c>
      <c r="E248" s="28" t="s">
        <v>538</v>
      </c>
      <c r="F248" s="41">
        <v>1994881</v>
      </c>
      <c r="G248" s="28">
        <v>-5.2</v>
      </c>
      <c r="H248" s="41">
        <v>27975</v>
      </c>
      <c r="I248" s="28">
        <v>-7.8</v>
      </c>
      <c r="J248" s="41">
        <v>8527</v>
      </c>
      <c r="K248" s="44">
        <v>0.6</v>
      </c>
    </row>
    <row r="249" spans="1:11" s="60" customFormat="1" ht="25.5" x14ac:dyDescent="0.25">
      <c r="A249" s="59" t="str">
        <f>VLOOKUP(aéroports_2013[Pays],Pays_Continent!A:B,2,FALSE)</f>
        <v>Amérique du Sud</v>
      </c>
      <c r="B249" s="39" t="str">
        <f>VLOOKUP(aéroports_2013[[#This Row],[Ville/Nom d''aéroport]],Ville_Pays!A:B,2,FALSE)</f>
        <v>Brésil</v>
      </c>
      <c r="C249" s="40" t="s">
        <v>185</v>
      </c>
      <c r="D249" s="28" t="s">
        <v>191</v>
      </c>
      <c r="E249" s="28" t="s">
        <v>500</v>
      </c>
      <c r="F249" s="41">
        <v>17043663</v>
      </c>
      <c r="G249" s="28">
        <v>2</v>
      </c>
      <c r="H249" s="41">
        <v>209555</v>
      </c>
      <c r="I249" s="28">
        <v>-1.8</v>
      </c>
      <c r="J249" s="41">
        <v>45951</v>
      </c>
      <c r="K249" s="44">
        <v>3.1</v>
      </c>
    </row>
    <row r="250" spans="1:11" s="60" customFormat="1" ht="25.5" x14ac:dyDescent="0.25">
      <c r="A250" s="59" t="str">
        <f>VLOOKUP(aéroports_2013[Pays],Pays_Continent!A:B,2,FALSE)</f>
        <v>Amérique du Sud</v>
      </c>
      <c r="B250" s="39" t="str">
        <f>VLOOKUP(aéroports_2013[[#This Row],[Ville/Nom d''aéroport]],Ville_Pays!A:B,2,FALSE)</f>
        <v>Brésil</v>
      </c>
      <c r="C250" s="40" t="s">
        <v>185</v>
      </c>
      <c r="D250" s="28" t="s">
        <v>186</v>
      </c>
      <c r="E250" s="28" t="s">
        <v>497</v>
      </c>
      <c r="F250" s="41">
        <v>36460923</v>
      </c>
      <c r="G250" s="28">
        <v>10.199999999999999</v>
      </c>
      <c r="H250" s="41">
        <v>284184</v>
      </c>
      <c r="I250" s="28">
        <v>3.8</v>
      </c>
      <c r="J250" s="41">
        <v>526145</v>
      </c>
      <c r="K250" s="44">
        <v>11.8</v>
      </c>
    </row>
    <row r="251" spans="1:11" s="60" customFormat="1" ht="25.5" x14ac:dyDescent="0.25">
      <c r="A251" s="59" t="str">
        <f>VLOOKUP(aéroports_2013[Pays],Pays_Continent!A:B,2,FALSE)</f>
        <v>Amérique du Sud</v>
      </c>
      <c r="B251" s="39" t="str">
        <f>VLOOKUP(aéroports_2013[[#This Row],[Ville/Nom d''aéroport]],Ville_Pays!A:B,2,FALSE)</f>
        <v>Brésil</v>
      </c>
      <c r="C251" s="40" t="s">
        <v>185</v>
      </c>
      <c r="D251" s="28" t="s">
        <v>201</v>
      </c>
      <c r="E251" s="28" t="s">
        <v>506</v>
      </c>
      <c r="F251" s="41">
        <v>9330514</v>
      </c>
      <c r="G251" s="28">
        <v>4.0999999999999996</v>
      </c>
      <c r="H251" s="41">
        <v>127259</v>
      </c>
      <c r="I251" s="28">
        <v>10.1</v>
      </c>
      <c r="J251" s="41">
        <v>260802</v>
      </c>
      <c r="K251" s="44">
        <v>13.3</v>
      </c>
    </row>
    <row r="252" spans="1:11" s="60" customFormat="1" x14ac:dyDescent="0.25">
      <c r="A252" s="59" t="str">
        <f>VLOOKUP(aéroports_2013[Pays],Pays_Continent!A:B,2,FALSE)</f>
        <v>Asie</v>
      </c>
      <c r="B252" s="39" t="str">
        <f>VLOOKUP(aéroports_2013[[#This Row],[Ville/Nom d''aéroport]],Ville_Pays!A:B,2,FALSE)</f>
        <v>Japon</v>
      </c>
      <c r="C252" s="40" t="s">
        <v>97</v>
      </c>
      <c r="D252" s="28" t="s">
        <v>98</v>
      </c>
      <c r="E252" s="28" t="s">
        <v>986</v>
      </c>
      <c r="F252" s="41">
        <v>18669037</v>
      </c>
      <c r="G252" s="28">
        <v>6.9</v>
      </c>
      <c r="H252" s="41">
        <v>131724</v>
      </c>
      <c r="I252" s="28">
        <v>9.4</v>
      </c>
      <c r="J252" s="41">
        <v>226903</v>
      </c>
      <c r="K252" s="44">
        <v>-1</v>
      </c>
    </row>
    <row r="253" spans="1:11" s="60" customFormat="1" ht="25.5" x14ac:dyDescent="0.25">
      <c r="A253" s="59" t="str">
        <f>VLOOKUP(aéroports_2013[Pays],Pays_Continent!A:B,2,FALSE)</f>
        <v>Amérique du Nord</v>
      </c>
      <c r="B253" s="39" t="str">
        <f>VLOOKUP(aéroports_2013[[#This Row],[Ville/Nom d''aéroport]],Ville_Pays!A:B,2,FALSE)</f>
        <v>États-Unis</v>
      </c>
      <c r="C253" s="40" t="s">
        <v>261</v>
      </c>
      <c r="D253" s="28" t="s">
        <v>261</v>
      </c>
      <c r="E253" s="28" t="s">
        <v>549</v>
      </c>
      <c r="F253" s="41">
        <v>34824281</v>
      </c>
      <c r="G253" s="28">
        <v>4.8</v>
      </c>
      <c r="H253" s="41">
        <v>317183</v>
      </c>
      <c r="I253" s="28">
        <v>3</v>
      </c>
      <c r="J253" s="28">
        <v>293210</v>
      </c>
      <c r="K253" s="44">
        <v>3.4</v>
      </c>
    </row>
    <row r="254" spans="1:11" s="60" customFormat="1" x14ac:dyDescent="0.25">
      <c r="A254" s="59" t="str">
        <f>VLOOKUP(aéroports_2013[Pays],Pays_Continent!A:B,2,FALSE)</f>
        <v>Asie</v>
      </c>
      <c r="B254" s="39" t="str">
        <f>VLOOKUP(aéroports_2013[[#This Row],[Ville/Nom d''aéroport]],Ville_Pays!A:B,2,FALSE)</f>
        <v>Corée du Sud</v>
      </c>
      <c r="C254" s="40" t="s">
        <v>384</v>
      </c>
      <c r="D254" s="28" t="s">
        <v>94</v>
      </c>
      <c r="E254" s="28" t="s">
        <v>982</v>
      </c>
      <c r="F254" s="41">
        <v>19904367</v>
      </c>
      <c r="G254" s="28">
        <v>2.4</v>
      </c>
      <c r="H254" s="41">
        <v>159462</v>
      </c>
      <c r="I254" s="28">
        <v>4.0999999999999996</v>
      </c>
      <c r="J254" s="41">
        <v>127196</v>
      </c>
      <c r="K254" s="44">
        <v>-7.3</v>
      </c>
    </row>
    <row r="255" spans="1:11" s="60" customFormat="1" x14ac:dyDescent="0.25">
      <c r="A255" s="59" t="str">
        <f>VLOOKUP(aéroports_2013[Pays],Pays_Continent!A:B,2,FALSE)</f>
        <v>Asie</v>
      </c>
      <c r="B255" s="39" t="str">
        <f>VLOOKUP(aéroports_2013[[#This Row],[Ville/Nom d''aéroport]],Ville_Pays!A:B,2,FALSE)</f>
        <v>Corée du Sud</v>
      </c>
      <c r="C255" s="40" t="s">
        <v>384</v>
      </c>
      <c r="D255" s="28" t="s">
        <v>75</v>
      </c>
      <c r="E255" s="28" t="s">
        <v>983</v>
      </c>
      <c r="F255" s="41">
        <v>41679758</v>
      </c>
      <c r="G255" s="28">
        <v>6.4</v>
      </c>
      <c r="H255" s="41">
        <v>273866</v>
      </c>
      <c r="I255" s="28">
        <v>6.8</v>
      </c>
      <c r="J255" s="41">
        <v>2464382</v>
      </c>
      <c r="K255" s="44">
        <v>0.3</v>
      </c>
    </row>
    <row r="256" spans="1:11" s="60" customFormat="1" x14ac:dyDescent="0.25">
      <c r="A256" s="59" t="str">
        <f>VLOOKUP(aéroports_2013[Pays],Pays_Continent!A:B,2,FALSE)</f>
        <v>Asie</v>
      </c>
      <c r="B256" s="39" t="str">
        <f>VLOOKUP(aéroports_2013[[#This Row],[Ville/Nom d''aéroport]],Ville_Pays!A:B,2,FALSE)</f>
        <v>Chine</v>
      </c>
      <c r="C256" s="40" t="s">
        <v>69</v>
      </c>
      <c r="D256" s="28" t="s">
        <v>80</v>
      </c>
      <c r="E256" s="28" t="s">
        <v>981</v>
      </c>
      <c r="F256" s="41">
        <v>35599643</v>
      </c>
      <c r="G256" s="28">
        <v>5.2</v>
      </c>
      <c r="H256" s="41">
        <v>243916</v>
      </c>
      <c r="I256" s="28">
        <v>3.8</v>
      </c>
      <c r="J256" s="41">
        <v>435116</v>
      </c>
      <c r="K256" s="44">
        <v>1.2</v>
      </c>
    </row>
    <row r="257" spans="1:11" s="60" customFormat="1" x14ac:dyDescent="0.25">
      <c r="A257" s="59" t="str">
        <f>VLOOKUP(aéroports_2013[Pays],Pays_Continent!A:B,2,FALSE)</f>
        <v>Asie</v>
      </c>
      <c r="B257" s="39" t="str">
        <f>VLOOKUP(aéroports_2013[[#This Row],[Ville/Nom d''aéroport]],Ville_Pays!A:B,2,FALSE)</f>
        <v>Chine</v>
      </c>
      <c r="C257" s="40" t="s">
        <v>69</v>
      </c>
      <c r="D257" s="28" t="s">
        <v>70</v>
      </c>
      <c r="E257" s="28" t="s">
        <v>971</v>
      </c>
      <c r="F257" s="41">
        <v>47190000</v>
      </c>
      <c r="G257" s="28">
        <v>5.0999999999999996</v>
      </c>
      <c r="H257" s="41">
        <v>371190</v>
      </c>
      <c r="I257" s="28">
        <v>2.6</v>
      </c>
      <c r="J257" s="41">
        <v>2930596</v>
      </c>
      <c r="K257" s="44">
        <v>-0.4</v>
      </c>
    </row>
    <row r="258" spans="1:11" s="60" customFormat="1" ht="25.5" x14ac:dyDescent="0.25">
      <c r="A258" s="59" t="str">
        <f>VLOOKUP(aéroports_2013[Pays],Pays_Continent!A:B,2,FALSE)</f>
        <v>Asie</v>
      </c>
      <c r="B258" s="39" t="str">
        <f>VLOOKUP(aéroports_2013[[#This Row],[Ville/Nom d''aéroport]],Ville_Pays!A:B,2,FALSE)</f>
        <v>Emirats Arabes Unis</v>
      </c>
      <c r="C258" s="40" t="s">
        <v>24</v>
      </c>
      <c r="D258" s="28" t="s">
        <v>24</v>
      </c>
      <c r="E258" s="28" t="s">
        <v>421</v>
      </c>
      <c r="F258" s="41">
        <v>8463038</v>
      </c>
      <c r="G258" s="28">
        <v>12.6</v>
      </c>
      <c r="H258" s="41">
        <v>68048</v>
      </c>
      <c r="I258" s="28">
        <v>0.9</v>
      </c>
      <c r="J258" s="41">
        <v>266105</v>
      </c>
      <c r="K258" s="44">
        <v>-15.4</v>
      </c>
    </row>
    <row r="259" spans="1:11" s="60" customFormat="1" x14ac:dyDescent="0.25">
      <c r="A259" s="59" t="str">
        <f>VLOOKUP(aéroports_2013[Pays],Pays_Continent!A:B,2,FALSE)</f>
        <v>Afrique</v>
      </c>
      <c r="B259" s="39" t="str">
        <f>VLOOKUP(aéroports_2013[[#This Row],[Ville/Nom d''aéroport]],Ville_Pays!A:B,2,FALSE)</f>
        <v>Egypte</v>
      </c>
      <c r="C259" s="40" t="s">
        <v>39</v>
      </c>
      <c r="D259" s="28" t="s">
        <v>39</v>
      </c>
      <c r="E259" s="28" t="s">
        <v>425</v>
      </c>
      <c r="F259" s="41">
        <v>5954276</v>
      </c>
      <c r="G259" s="28">
        <v>-10.1</v>
      </c>
      <c r="H259" s="41">
        <v>43361</v>
      </c>
      <c r="I259" s="28">
        <v>-8.6999999999999993</v>
      </c>
      <c r="J259" s="28"/>
      <c r="K259" s="44"/>
    </row>
    <row r="260" spans="1:11" s="60" customFormat="1" x14ac:dyDescent="0.25">
      <c r="A260" s="59" t="str">
        <f>VLOOKUP(aéroports_2013[Pays],Pays_Continent!A:B,2,FALSE)</f>
        <v>Asie</v>
      </c>
      <c r="B260" s="39" t="str">
        <f>VLOOKUP(aéroports_2013[[#This Row],[Ville/Nom d''aéroport]],Ville_Pays!A:B,2,FALSE)</f>
        <v>Chine</v>
      </c>
      <c r="C260" s="40" t="s">
        <v>117</v>
      </c>
      <c r="D260" s="28" t="s">
        <v>117</v>
      </c>
      <c r="E260" s="28" t="s">
        <v>972</v>
      </c>
      <c r="F260" s="41">
        <v>12106952</v>
      </c>
      <c r="G260" s="28">
        <v>9.9</v>
      </c>
      <c r="H260" s="41">
        <v>92300</v>
      </c>
      <c r="I260" s="28">
        <v>12.2</v>
      </c>
      <c r="J260" s="41">
        <v>136066</v>
      </c>
      <c r="K260" s="44">
        <v>3.1</v>
      </c>
    </row>
    <row r="261" spans="1:11" s="60" customFormat="1" x14ac:dyDescent="0.25">
      <c r="A261" s="59" t="str">
        <f>VLOOKUP(aéroports_2013[Pays],Pays_Continent!A:B,2,FALSE)</f>
        <v>Asie</v>
      </c>
      <c r="B261" s="39" t="str">
        <f>VLOOKUP(aéroports_2013[[#This Row],[Ville/Nom d''aéroport]],Ville_Pays!A:B,2,FALSE)</f>
        <v>Chine</v>
      </c>
      <c r="C261" s="40" t="s">
        <v>79</v>
      </c>
      <c r="D261" s="28" t="s">
        <v>79</v>
      </c>
      <c r="E261" s="28" t="s">
        <v>974</v>
      </c>
      <c r="F261" s="41">
        <v>32268457</v>
      </c>
      <c r="G261" s="28">
        <v>9.1</v>
      </c>
      <c r="H261" s="41">
        <v>257446</v>
      </c>
      <c r="I261" s="28">
        <v>7.2</v>
      </c>
      <c r="J261" s="41">
        <v>913472</v>
      </c>
      <c r="K261" s="44">
        <v>6.9</v>
      </c>
    </row>
    <row r="262" spans="1:11" s="60" customFormat="1" x14ac:dyDescent="0.25">
      <c r="A262" s="59" t="str">
        <f>VLOOKUP(aéroports_2013[Pays],Pays_Continent!A:B,2,FALSE)</f>
        <v>Asie</v>
      </c>
      <c r="B262" s="39" t="str">
        <f>VLOOKUP(aéroports_2013[[#This Row],[Ville/Nom d''aéroport]],Ville_Pays!A:B,2,FALSE)</f>
        <v>Iran</v>
      </c>
      <c r="C262" s="40" t="s">
        <v>50</v>
      </c>
      <c r="D262" s="28" t="s">
        <v>50</v>
      </c>
      <c r="E262" s="28" t="s">
        <v>441</v>
      </c>
      <c r="F262" s="41">
        <v>2242966</v>
      </c>
      <c r="G262" s="28">
        <v>-6.6</v>
      </c>
      <c r="H262" s="41">
        <v>24239</v>
      </c>
      <c r="I262" s="28">
        <v>-1.5</v>
      </c>
      <c r="J262" s="41">
        <v>23979</v>
      </c>
      <c r="K262" s="44">
        <v>-6.5</v>
      </c>
    </row>
    <row r="263" spans="1:11" s="60" customFormat="1" x14ac:dyDescent="0.25">
      <c r="A263" s="59" t="str">
        <f>VLOOKUP(aéroports_2013[Pays],Pays_Continent!A:B,2,FALSE)</f>
        <v>Asie</v>
      </c>
      <c r="B263" s="39" t="str">
        <f>VLOOKUP(aéroports_2013[[#This Row],[Ville/Nom d''aéroport]],Ville_Pays!A:B,2,FALSE)</f>
        <v>Singapour</v>
      </c>
      <c r="C263" s="40" t="s">
        <v>71</v>
      </c>
      <c r="D263" s="28" t="s">
        <v>71</v>
      </c>
      <c r="E263" s="28" t="s">
        <v>1037</v>
      </c>
      <c r="F263" s="41">
        <v>53726087</v>
      </c>
      <c r="G263" s="28">
        <v>5</v>
      </c>
      <c r="H263" s="41">
        <v>346796</v>
      </c>
      <c r="I263" s="28">
        <v>6</v>
      </c>
      <c r="J263" s="41">
        <v>1863332</v>
      </c>
      <c r="K263" s="44">
        <v>1.2</v>
      </c>
    </row>
    <row r="264" spans="1:11" s="60" customFormat="1" x14ac:dyDescent="0.25">
      <c r="A264" s="59" t="str">
        <f>VLOOKUP(aéroports_2013[Pays],Pays_Continent!A:B,2,FALSE)</f>
        <v>Asie</v>
      </c>
      <c r="B264" s="39" t="str">
        <f>VLOOKUP(aéroports_2013[[#This Row],[Ville/Nom d''aéroport]],Ville_Pays!A:B,2,FALSE)</f>
        <v>Indonésie</v>
      </c>
      <c r="C264" s="40" t="s">
        <v>391</v>
      </c>
      <c r="D264" s="28" t="s">
        <v>391</v>
      </c>
      <c r="E264" s="28" t="s">
        <v>1062</v>
      </c>
      <c r="F264" s="41">
        <v>7924431</v>
      </c>
      <c r="G264" s="28">
        <v>-0.8</v>
      </c>
      <c r="H264" s="41">
        <v>68950</v>
      </c>
      <c r="I264" s="28">
        <v>4.5</v>
      </c>
      <c r="J264" s="41">
        <v>44740</v>
      </c>
      <c r="K264" s="44">
        <v>2.4</v>
      </c>
    </row>
    <row r="265" spans="1:11" s="60" customFormat="1" ht="25.5" x14ac:dyDescent="0.25">
      <c r="A265" s="59" t="str">
        <f>VLOOKUP(aéroports_2013[Pays],Pays_Continent!A:B,2,FALSE)</f>
        <v>Europe</v>
      </c>
      <c r="B265" s="39" t="str">
        <f>VLOOKUP(aéroports_2013[[#This Row],[Ville/Nom d''aéroport]],Ville_Pays!A:B,2,FALSE)</f>
        <v>France</v>
      </c>
      <c r="C265" s="40" t="s">
        <v>55</v>
      </c>
      <c r="D265" s="28" t="s">
        <v>55</v>
      </c>
      <c r="E265" s="28" t="s">
        <v>446</v>
      </c>
      <c r="F265" s="41">
        <v>2001001</v>
      </c>
      <c r="G265" s="28">
        <v>-3.2</v>
      </c>
      <c r="H265" s="41">
        <v>33186</v>
      </c>
      <c r="I265" s="28">
        <v>-8.1</v>
      </c>
      <c r="J265" s="41">
        <v>30690</v>
      </c>
      <c r="K265" s="44">
        <v>-2.8</v>
      </c>
    </row>
    <row r="266" spans="1:11" s="60" customFormat="1" ht="25.5" x14ac:dyDescent="0.25">
      <c r="A266" s="59" t="str">
        <f>VLOOKUP(aéroports_2013[Pays],Pays_Continent!A:B,2,FALSE)</f>
        <v>Amérique du Nord</v>
      </c>
      <c r="B266" s="39" t="str">
        <f>VLOOKUP(aéroports_2013[[#This Row],[Ville/Nom d''aéroport]],Ville_Pays!A:B,2,FALSE)</f>
        <v>États-Unis</v>
      </c>
      <c r="C266" s="40" t="s">
        <v>289</v>
      </c>
      <c r="D266" s="28" t="s">
        <v>289</v>
      </c>
      <c r="E266" s="28" t="s">
        <v>565</v>
      </c>
      <c r="F266" s="41">
        <v>12569295</v>
      </c>
      <c r="G266" s="28">
        <v>-0.9</v>
      </c>
      <c r="H266" s="41">
        <v>188273</v>
      </c>
      <c r="I266" s="28">
        <v>-1.4</v>
      </c>
      <c r="J266" s="28">
        <v>65557</v>
      </c>
      <c r="K266" s="44">
        <v>-6.7</v>
      </c>
    </row>
    <row r="267" spans="1:11" s="60" customFormat="1" x14ac:dyDescent="0.25">
      <c r="A267" s="59" t="str">
        <f>VLOOKUP(aéroports_2013[Pays],Pays_Continent!A:B,2,FALSE)</f>
        <v>Asie</v>
      </c>
      <c r="B267" s="39" t="str">
        <f>VLOOKUP(aéroports_2013[[#This Row],[Ville/Nom d''aéroport]],Ville_Pays!A:B,2,FALSE)</f>
        <v>Russie</v>
      </c>
      <c r="C267" s="40" t="s">
        <v>168</v>
      </c>
      <c r="D267" s="28" t="s">
        <v>168</v>
      </c>
      <c r="E267" s="28" t="s">
        <v>488</v>
      </c>
      <c r="F267" s="41">
        <v>12854366</v>
      </c>
      <c r="G267" s="28">
        <v>15</v>
      </c>
      <c r="H267" s="41">
        <v>137480</v>
      </c>
      <c r="I267" s="28">
        <v>10</v>
      </c>
      <c r="J267" s="41">
        <v>31394</v>
      </c>
      <c r="K267" s="44">
        <v>-2.6</v>
      </c>
    </row>
    <row r="268" spans="1:11" s="60" customFormat="1" x14ac:dyDescent="0.25">
      <c r="A268" s="59" t="str">
        <f>VLOOKUP(aéroports_2013[Pays],Pays_Continent!A:B,2,FALSE)</f>
        <v>Europe</v>
      </c>
      <c r="B268" s="39" t="str">
        <f>VLOOKUP(aéroports_2013[[#This Row],[Ville/Nom d''aéroport]],Ville_Pays!A:B,2,FALSE)</f>
        <v>Allemagne</v>
      </c>
      <c r="C268" s="40" t="s">
        <v>180</v>
      </c>
      <c r="D268" s="28" t="s">
        <v>180</v>
      </c>
      <c r="E268" s="28" t="s">
        <v>491</v>
      </c>
      <c r="F268" s="41">
        <v>9577551</v>
      </c>
      <c r="G268" s="28">
        <v>-1.5</v>
      </c>
      <c r="H268" s="41">
        <v>125834</v>
      </c>
      <c r="I268" s="28">
        <v>-5.2</v>
      </c>
      <c r="J268" s="41">
        <v>29732</v>
      </c>
      <c r="K268" s="44">
        <v>-5.9</v>
      </c>
    </row>
    <row r="269" spans="1:11" s="60" customFormat="1" ht="25.5" x14ac:dyDescent="0.25">
      <c r="A269" s="59" t="str">
        <f>VLOOKUP(aéroports_2013[Pays],Pays_Continent!A:B,2,FALSE)</f>
        <v>Asie</v>
      </c>
      <c r="B269" s="39" t="str">
        <f>VLOOKUP(aéroports_2013[[#This Row],[Ville/Nom d''aéroport]],Ville_Pays!A:B,2,FALSE)</f>
        <v>Indonésie</v>
      </c>
      <c r="C269" s="40" t="s">
        <v>319</v>
      </c>
      <c r="D269" s="28" t="s">
        <v>319</v>
      </c>
      <c r="E269" s="28" t="s">
        <v>894</v>
      </c>
      <c r="F269" s="41">
        <v>6228997</v>
      </c>
      <c r="G269" s="28">
        <v>1.2</v>
      </c>
      <c r="H269" s="41">
        <v>70781</v>
      </c>
      <c r="I269" s="28">
        <v>1.3</v>
      </c>
      <c r="J269" s="41">
        <v>52358</v>
      </c>
      <c r="K269" s="44"/>
    </row>
    <row r="270" spans="1:11" s="60" customFormat="1" ht="25.5" x14ac:dyDescent="0.25">
      <c r="A270" s="59" t="str">
        <f>VLOOKUP(aéroports_2013[Pays],Pays_Continent!A:B,2,FALSE)</f>
        <v>Asie</v>
      </c>
      <c r="B270" s="39" t="str">
        <f>VLOOKUP(aéroports_2013[[#This Row],[Ville/Nom d''aéroport]],Ville_Pays!A:B,2,FALSE)</f>
        <v>Indonésie</v>
      </c>
      <c r="C270" s="40" t="s">
        <v>355</v>
      </c>
      <c r="D270" s="28" t="s">
        <v>355</v>
      </c>
      <c r="E270" s="28" t="s">
        <v>895</v>
      </c>
      <c r="F270" s="41">
        <v>645331</v>
      </c>
      <c r="G270" s="28">
        <v>-4.0999999999999996</v>
      </c>
      <c r="H270" s="41">
        <v>7406</v>
      </c>
      <c r="I270" s="28">
        <v>23.9</v>
      </c>
      <c r="J270" s="41">
        <v>2822</v>
      </c>
      <c r="K270" s="44">
        <v>-2.9</v>
      </c>
    </row>
    <row r="271" spans="1:11" s="60" customFormat="1" ht="25.5" x14ac:dyDescent="0.25">
      <c r="A271" s="59" t="str">
        <f>VLOOKUP(aéroports_2013[Pays],Pays_Continent!A:B,2,FALSE)</f>
        <v>Asie</v>
      </c>
      <c r="B271" s="39" t="str">
        <f>VLOOKUP(aéroports_2013[[#This Row],[Ville/Nom d''aéroport]],Ville_Pays!A:B,2,FALSE)</f>
        <v>Indonésie</v>
      </c>
      <c r="C271" s="40" t="s">
        <v>327</v>
      </c>
      <c r="D271" s="28" t="s">
        <v>327</v>
      </c>
      <c r="E271" s="28" t="s">
        <v>927</v>
      </c>
      <c r="F271" s="41">
        <v>2849895</v>
      </c>
      <c r="G271" s="28">
        <v>11.4</v>
      </c>
      <c r="H271" s="41">
        <v>20933</v>
      </c>
      <c r="I271" s="28">
        <v>13.6</v>
      </c>
      <c r="J271" s="41">
        <v>13657</v>
      </c>
      <c r="K271" s="44">
        <v>9.6</v>
      </c>
    </row>
    <row r="272" spans="1:11" s="60" customFormat="1" x14ac:dyDescent="0.25">
      <c r="A272" s="59" t="str">
        <f>VLOOKUP(aéroports_2013[Pays],Pays_Continent!A:B,2,FALSE)</f>
        <v>Asie</v>
      </c>
      <c r="B272" s="39" t="str">
        <f>VLOOKUP(aéroports_2013[[#This Row],[Ville/Nom d''aéroport]],Ville_Pays!A:B,2,FALSE)</f>
        <v>Indonésie</v>
      </c>
      <c r="C272" s="40" t="s">
        <v>334</v>
      </c>
      <c r="D272" s="28" t="s">
        <v>334</v>
      </c>
      <c r="E272" s="28" t="s">
        <v>925</v>
      </c>
      <c r="F272" s="41">
        <v>3237581</v>
      </c>
      <c r="G272" s="28">
        <v>16.8</v>
      </c>
      <c r="H272" s="41">
        <v>29351</v>
      </c>
      <c r="I272" s="28">
        <v>16.3</v>
      </c>
      <c r="J272" s="41">
        <v>13176</v>
      </c>
      <c r="K272" s="44">
        <v>-11.1</v>
      </c>
    </row>
    <row r="273" spans="1:11" x14ac:dyDescent="0.25">
      <c r="A273" s="59" t="str">
        <f>VLOOKUP(aéroports_2013[Pays],Pays_Continent!A:B,2,FALSE)</f>
        <v>Océanie</v>
      </c>
      <c r="B273" s="39" t="str">
        <f>VLOOKUP(aéroports_2013[[#This Row],[Ville/Nom d''aéroport]],Ville_Pays!A:B,2,FALSE)</f>
        <v>Australie</v>
      </c>
      <c r="C273" s="40" t="s">
        <v>351</v>
      </c>
      <c r="D273" s="28" t="s">
        <v>351</v>
      </c>
      <c r="E273" s="28" t="s">
        <v>607</v>
      </c>
      <c r="F273" s="41">
        <v>866504</v>
      </c>
      <c r="G273" s="28">
        <v>8.6</v>
      </c>
      <c r="H273" s="41">
        <v>5960</v>
      </c>
      <c r="I273" s="28">
        <v>-81.7</v>
      </c>
      <c r="J273" s="28"/>
      <c r="K273" s="44"/>
    </row>
    <row r="274" spans="1:11" x14ac:dyDescent="0.25">
      <c r="A274" s="59" t="str">
        <f>VLOOKUP(aéroports_2013[Pays],Pays_Continent!A:B,2,FALSE)</f>
        <v>Asie</v>
      </c>
      <c r="B274" s="39" t="str">
        <f>VLOOKUP(aéroports_2013[[#This Row],[Ville/Nom d''aéroport]],Ville_Pays!A:B,2,FALSE)</f>
        <v>Indonésie</v>
      </c>
      <c r="C274" s="40" t="s">
        <v>335</v>
      </c>
      <c r="D274" s="28" t="s">
        <v>335</v>
      </c>
      <c r="E274" s="28" t="s">
        <v>928</v>
      </c>
      <c r="F274" s="41">
        <v>2307022</v>
      </c>
      <c r="G274" s="28">
        <v>0.7</v>
      </c>
      <c r="H274" s="41">
        <v>22788</v>
      </c>
      <c r="I274" s="28">
        <v>7.5</v>
      </c>
      <c r="J274" s="41">
        <v>8861</v>
      </c>
      <c r="K274" s="44">
        <v>-66.599999999999994</v>
      </c>
    </row>
    <row r="275" spans="1:11" s="60" customFormat="1" x14ac:dyDescent="0.25">
      <c r="A275" s="59" t="str">
        <f>VLOOKUP(aéroports_2013[Pays],Pays_Continent!A:B,2,FALSE)</f>
        <v>Asie</v>
      </c>
      <c r="B275" s="39" t="str">
        <f>VLOOKUP(aéroports_2013[[#This Row],[Ville/Nom d''aéroport]],Ville_Pays!A:B,2,FALSE)</f>
        <v>Indonésie</v>
      </c>
      <c r="C275" s="40" t="s">
        <v>313</v>
      </c>
      <c r="D275" s="28" t="s">
        <v>313</v>
      </c>
      <c r="E275" s="28" t="s">
        <v>589</v>
      </c>
      <c r="F275" s="41">
        <v>16881370</v>
      </c>
      <c r="G275" s="28">
        <v>10.6</v>
      </c>
      <c r="H275" s="41">
        <v>155421</v>
      </c>
      <c r="I275" s="28">
        <v>9.9</v>
      </c>
      <c r="J275" s="41">
        <v>121935</v>
      </c>
      <c r="K275" s="44">
        <v>19.399999999999999</v>
      </c>
    </row>
    <row r="276" spans="1:11" s="60" customFormat="1" x14ac:dyDescent="0.25">
      <c r="A276" s="59" t="str">
        <f>VLOOKUP(aéroports_2013[Pays],Pays_Continent!A:B,2,FALSE)</f>
        <v>Océanie</v>
      </c>
      <c r="B276" s="39" t="str">
        <f>VLOOKUP(aéroports_2013[[#This Row],[Ville/Nom d''aéroport]],Ville_Pays!A:B,2,FALSE)</f>
        <v>Australie</v>
      </c>
      <c r="C276" s="40" t="s">
        <v>310</v>
      </c>
      <c r="D276" s="28" t="s">
        <v>310</v>
      </c>
      <c r="E276" s="28" t="s">
        <v>579</v>
      </c>
      <c r="F276" s="41">
        <v>38254039</v>
      </c>
      <c r="G276" s="28">
        <v>2.4</v>
      </c>
      <c r="H276" s="41">
        <v>326014</v>
      </c>
      <c r="I276" s="28">
        <v>1.4</v>
      </c>
      <c r="J276" s="28"/>
      <c r="K276" s="44"/>
    </row>
    <row r="277" spans="1:11" s="60" customFormat="1" x14ac:dyDescent="0.25">
      <c r="A277" s="59" t="str">
        <f>VLOOKUP(aéroports_2013[Pays],Pays_Continent!A:B,2,FALSE)</f>
        <v>Asie</v>
      </c>
      <c r="B277" s="39" t="str">
        <f>VLOOKUP(aéroports_2013[[#This Row],[Ville/Nom d''aéroport]],Ville_Pays!A:B,2,FALSE)</f>
        <v>Taïwan</v>
      </c>
      <c r="C277" s="40" t="s">
        <v>81</v>
      </c>
      <c r="D277" s="28" t="s">
        <v>81</v>
      </c>
      <c r="E277" s="28" t="s">
        <v>458</v>
      </c>
      <c r="F277" s="41">
        <v>32795700</v>
      </c>
      <c r="G277" s="28">
        <v>10.4</v>
      </c>
      <c r="H277" s="41">
        <v>194239</v>
      </c>
      <c r="I277" s="28">
        <v>7.5</v>
      </c>
      <c r="J277" s="41">
        <v>1571814</v>
      </c>
      <c r="K277" s="44">
        <v>-0.4</v>
      </c>
    </row>
    <row r="278" spans="1:11" s="60" customFormat="1" ht="25.5" x14ac:dyDescent="0.25">
      <c r="A278" s="59" t="str">
        <f>VLOOKUP(aéroports_2013[Pays],Pays_Continent!A:B,2,FALSE)</f>
        <v>Amérique du Nord</v>
      </c>
      <c r="B278" s="39" t="str">
        <f>VLOOKUP(aéroports_2013[[#This Row],[Ville/Nom d''aéroport]],Ville_Pays!A:B,2,FALSE)</f>
        <v>États-Unis</v>
      </c>
      <c r="C278" s="40" t="s">
        <v>283</v>
      </c>
      <c r="D278" s="28" t="s">
        <v>283</v>
      </c>
      <c r="E278" s="28" t="s">
        <v>561</v>
      </c>
      <c r="F278" s="41">
        <v>16920086</v>
      </c>
      <c r="G278" s="28">
        <v>0.6</v>
      </c>
      <c r="H278" s="41">
        <v>186322</v>
      </c>
      <c r="I278" s="28">
        <v>-0.9</v>
      </c>
      <c r="J278" s="28">
        <v>84871</v>
      </c>
      <c r="K278" s="44">
        <v>-0.7</v>
      </c>
    </row>
    <row r="279" spans="1:11" s="60" customFormat="1" ht="25.5" x14ac:dyDescent="0.25">
      <c r="A279" s="59" t="str">
        <f>VLOOKUP(aéroports_2013[Pays],Pays_Continent!A:B,2,FALSE)</f>
        <v>Asie</v>
      </c>
      <c r="B279" s="39" t="str">
        <f>VLOOKUP(aéroports_2013[[#This Row],[Ville/Nom d''aéroport]],Ville_Pays!A:B,2,FALSE)</f>
        <v>Iran</v>
      </c>
      <c r="C279" s="40" t="s">
        <v>30</v>
      </c>
      <c r="D279" s="28" t="s">
        <v>31</v>
      </c>
      <c r="E279" s="30" t="s">
        <v>434</v>
      </c>
      <c r="F279" s="41">
        <v>4756012</v>
      </c>
      <c r="G279" s="28">
        <v>0.4</v>
      </c>
      <c r="H279" s="41">
        <v>35723</v>
      </c>
      <c r="I279" s="28">
        <v>2.1</v>
      </c>
      <c r="J279" s="41">
        <v>94222</v>
      </c>
      <c r="K279" s="44">
        <v>-0.2</v>
      </c>
    </row>
    <row r="280" spans="1:11" s="60" customFormat="1" x14ac:dyDescent="0.25">
      <c r="A280" s="59" t="str">
        <f>VLOOKUP(aéroports_2013[Pays],Pays_Continent!A:B,2,FALSE)</f>
        <v>Asie</v>
      </c>
      <c r="B280" s="39" t="str">
        <f>VLOOKUP(aéroports_2013[[#This Row],[Ville/Nom d''aéroport]],Ville_Pays!A:B,2,FALSE)</f>
        <v>Iran</v>
      </c>
      <c r="C280" s="40" t="s">
        <v>30</v>
      </c>
      <c r="D280" s="28" t="s">
        <v>30</v>
      </c>
      <c r="E280" s="28" t="s">
        <v>416</v>
      </c>
      <c r="F280" s="41">
        <v>12667644</v>
      </c>
      <c r="G280" s="28">
        <v>-8.4</v>
      </c>
      <c r="H280" s="41">
        <v>106032</v>
      </c>
      <c r="I280" s="28">
        <v>-3.9</v>
      </c>
      <c r="J280" s="41">
        <v>95172</v>
      </c>
      <c r="K280" s="44">
        <v>-13.8</v>
      </c>
    </row>
    <row r="281" spans="1:11" s="60" customFormat="1" x14ac:dyDescent="0.25">
      <c r="A281" s="59" t="str">
        <f>VLOOKUP(aéroports_2013[Pays],Pays_Continent!A:B,2,FALSE)</f>
        <v>Asie</v>
      </c>
      <c r="B281" s="39" t="str">
        <f>VLOOKUP(aéroports_2013[[#This Row],[Ville/Nom d''aéroport]],Ville_Pays!A:B,2,FALSE)</f>
        <v>Israël</v>
      </c>
      <c r="C281" s="40" t="s">
        <v>20</v>
      </c>
      <c r="D281" s="28" t="s">
        <v>375</v>
      </c>
      <c r="E281" s="28" t="s">
        <v>1083</v>
      </c>
      <c r="F281" s="41">
        <v>14227987</v>
      </c>
      <c r="G281" s="28">
        <v>8.3000000000000007</v>
      </c>
      <c r="H281" s="41">
        <v>96916</v>
      </c>
      <c r="I281" s="28">
        <v>-0.9</v>
      </c>
      <c r="J281" s="41">
        <v>277609</v>
      </c>
      <c r="K281" s="44">
        <v>-2.9</v>
      </c>
    </row>
    <row r="282" spans="1:11" x14ac:dyDescent="0.25">
      <c r="A282" s="59" t="str">
        <f>VLOOKUP(aéroports_2013[Pays],Pays_Continent!A:B,2,FALSE)</f>
        <v>Asie</v>
      </c>
      <c r="B282" s="39" t="str">
        <f>VLOOKUP(aéroports_2013[[#This Row],[Ville/Nom d''aéroport]],Ville_Pays!A:B,2,FALSE)</f>
        <v>Chine</v>
      </c>
      <c r="C282" s="40" t="s">
        <v>112</v>
      </c>
      <c r="D282" s="28" t="s">
        <v>112</v>
      </c>
      <c r="E282" s="28" t="s">
        <v>976</v>
      </c>
      <c r="F282" s="41">
        <v>10035833</v>
      </c>
      <c r="G282" s="28">
        <v>23.3</v>
      </c>
      <c r="H282" s="41">
        <v>100729</v>
      </c>
      <c r="I282" s="28">
        <v>20.3</v>
      </c>
      <c r="J282" s="41">
        <v>214420</v>
      </c>
      <c r="K282" s="44">
        <v>10.4</v>
      </c>
    </row>
    <row r="283" spans="1:11" ht="25.5" x14ac:dyDescent="0.25">
      <c r="A283" s="59" t="str">
        <f>VLOOKUP(aéroports_2013[Pays],Pays_Continent!A:B,2,FALSE)</f>
        <v>Amérique du Nord</v>
      </c>
      <c r="B283" s="39" t="str">
        <f>VLOOKUP(aéroports_2013[[#This Row],[Ville/Nom d''aéroport]],Ville_Pays!A:B,2,FALSE)</f>
        <v>Mexique</v>
      </c>
      <c r="C283" s="40" t="s">
        <v>219</v>
      </c>
      <c r="D283" s="28" t="s">
        <v>219</v>
      </c>
      <c r="E283" s="28" t="s">
        <v>519</v>
      </c>
      <c r="F283" s="41">
        <v>4313793</v>
      </c>
      <c r="G283" s="28">
        <v>13.2</v>
      </c>
      <c r="H283" s="41">
        <v>48335</v>
      </c>
      <c r="I283" s="28">
        <v>12.5</v>
      </c>
      <c r="J283" s="41">
        <v>16923</v>
      </c>
      <c r="K283" s="44">
        <v>6.9</v>
      </c>
    </row>
    <row r="284" spans="1:11" s="60" customFormat="1" x14ac:dyDescent="0.25">
      <c r="A284" s="59" t="str">
        <f>VLOOKUP(aéroports_2013[Pays],Pays_Continent!A:B,2,FALSE)</f>
        <v>Asie</v>
      </c>
      <c r="B284" s="39" t="str">
        <f>VLOOKUP(aéroports_2013[[#This Row],[Ville/Nom d''aéroport]],Ville_Pays!A:B,2,FALSE)</f>
        <v>Japon</v>
      </c>
      <c r="C284" s="40" t="s">
        <v>66</v>
      </c>
      <c r="D284" s="28" t="s">
        <v>67</v>
      </c>
      <c r="E284" s="28" t="s">
        <v>987</v>
      </c>
      <c r="F284" s="41">
        <v>68906636</v>
      </c>
      <c r="G284" s="28">
        <v>3.2</v>
      </c>
      <c r="H284" s="41">
        <v>401080</v>
      </c>
      <c r="I284" s="28">
        <v>105.1</v>
      </c>
      <c r="J284" s="41">
        <v>950619</v>
      </c>
      <c r="K284" s="44">
        <v>4.5</v>
      </c>
    </row>
    <row r="285" spans="1:11" s="60" customFormat="1" x14ac:dyDescent="0.25">
      <c r="A285" s="59" t="str">
        <f>VLOOKUP(aéroports_2013[Pays],Pays_Continent!A:B,2,FALSE)</f>
        <v>Asie</v>
      </c>
      <c r="B285" s="39" t="str">
        <f>VLOOKUP(aéroports_2013[[#This Row],[Ville/Nom d''aéroport]],Ville_Pays!A:B,2,FALSE)</f>
        <v>Japon</v>
      </c>
      <c r="C285" s="40" t="s">
        <v>66</v>
      </c>
      <c r="D285" s="28" t="s">
        <v>83</v>
      </c>
      <c r="E285" s="28" t="s">
        <v>990</v>
      </c>
      <c r="F285" s="41">
        <v>35341341</v>
      </c>
      <c r="G285" s="28">
        <v>7.5</v>
      </c>
      <c r="H285" s="41">
        <v>223377</v>
      </c>
      <c r="I285" s="28">
        <v>6.1</v>
      </c>
      <c r="J285" s="41">
        <v>2019844</v>
      </c>
      <c r="K285" s="44">
        <v>0.7</v>
      </c>
    </row>
    <row r="286" spans="1:11" s="60" customFormat="1" ht="25.5" x14ac:dyDescent="0.25">
      <c r="A286" s="59" t="str">
        <f>VLOOKUP(aéroports_2013[Pays],Pays_Continent!A:B,2,FALSE)</f>
        <v>Amérique du Nord</v>
      </c>
      <c r="B286" s="39" t="str">
        <f>VLOOKUP(aéroports_2013[[#This Row],[Ville/Nom d''aéroport]],Ville_Pays!A:B,2,FALSE)</f>
        <v>Canada</v>
      </c>
      <c r="C286" s="40" t="s">
        <v>262</v>
      </c>
      <c r="D286" s="28" t="s">
        <v>263</v>
      </c>
      <c r="E286" s="28" t="s">
        <v>548</v>
      </c>
      <c r="F286" s="41">
        <v>36037962</v>
      </c>
      <c r="G286" s="28">
        <v>3.2</v>
      </c>
      <c r="H286" s="41">
        <v>431358</v>
      </c>
      <c r="I286" s="28">
        <v>-0.6</v>
      </c>
      <c r="J286" s="28"/>
      <c r="K286" s="44"/>
    </row>
    <row r="287" spans="1:11" s="60" customFormat="1" x14ac:dyDescent="0.25">
      <c r="A287" s="59" t="str">
        <f>VLOOKUP(aéroports_2013[Pays],Pays_Continent!A:B,2,FALSE)</f>
        <v>Océanie</v>
      </c>
      <c r="B287" s="39" t="str">
        <f>VLOOKUP(aéroports_2013[[#This Row],[Ville/Nom d''aéroport]],Ville_Pays!A:B,2,FALSE)</f>
        <v>Australie</v>
      </c>
      <c r="C287" s="40" t="s">
        <v>343</v>
      </c>
      <c r="D287" s="28" t="s">
        <v>343</v>
      </c>
      <c r="E287" s="28" t="s">
        <v>597</v>
      </c>
      <c r="F287" s="41">
        <v>1645478</v>
      </c>
      <c r="G287" s="28">
        <v>-3</v>
      </c>
      <c r="H287" s="41">
        <v>60178</v>
      </c>
      <c r="I287" s="28">
        <v>3.4</v>
      </c>
      <c r="J287" s="28"/>
      <c r="K287" s="44"/>
    </row>
    <row r="288" spans="1:11" s="60" customFormat="1" x14ac:dyDescent="0.25">
      <c r="A288" s="59" t="str">
        <f>VLOOKUP(aéroports_2013[Pays],Pays_Continent!A:B,2,FALSE)</f>
        <v>Afrique</v>
      </c>
      <c r="B288" s="39" t="str">
        <f>VLOOKUP(aéroports_2013[[#This Row],[Ville/Nom d''aéroport]],Ville_Pays!A:B,2,FALSE)</f>
        <v>Tunisie</v>
      </c>
      <c r="C288" s="40" t="s">
        <v>42</v>
      </c>
      <c r="D288" s="28" t="s">
        <v>42</v>
      </c>
      <c r="E288" s="28" t="s">
        <v>951</v>
      </c>
      <c r="F288" s="41">
        <v>5423012</v>
      </c>
      <c r="G288" s="28">
        <v>3.3</v>
      </c>
      <c r="H288" s="41">
        <v>65633</v>
      </c>
      <c r="I288" s="28">
        <v>-1.2</v>
      </c>
      <c r="J288" s="41">
        <v>18831</v>
      </c>
      <c r="K288" s="44">
        <v>-9.6999999999999993</v>
      </c>
    </row>
    <row r="289" spans="1:11" s="60" customFormat="1" x14ac:dyDescent="0.25">
      <c r="A289" s="59" t="str">
        <f>VLOOKUP(aéroports_2013[Pays],Pays_Continent!A:B,2,FALSE)</f>
        <v>Asie</v>
      </c>
      <c r="B289" s="39" t="str">
        <f>VLOOKUP(aéroports_2013[[#This Row],[Ville/Nom d''aéroport]],Ville_Pays!A:B,2,FALSE)</f>
        <v>Chine</v>
      </c>
      <c r="C289" s="40" t="s">
        <v>102</v>
      </c>
      <c r="D289" s="28" t="s">
        <v>102</v>
      </c>
      <c r="E289" s="28" t="s">
        <v>977</v>
      </c>
      <c r="F289" s="41">
        <v>15359170</v>
      </c>
      <c r="G289" s="28">
        <v>15.1</v>
      </c>
      <c r="H289" s="41">
        <v>135874</v>
      </c>
      <c r="I289" s="28">
        <v>14.5</v>
      </c>
      <c r="J289" s="41">
        <v>153275</v>
      </c>
      <c r="K289" s="44">
        <v>16.7</v>
      </c>
    </row>
    <row r="290" spans="1:11" ht="25.5" x14ac:dyDescent="0.25">
      <c r="A290" s="59" t="str">
        <f>VLOOKUP(aéroports_2013[Pays],Pays_Continent!A:B,2,FALSE)</f>
        <v>Amérique du Nord</v>
      </c>
      <c r="B290" s="39" t="str">
        <f>VLOOKUP(aéroports_2013[[#This Row],[Ville/Nom d''aéroport]],Ville_Pays!A:B,2,FALSE)</f>
        <v>Canada</v>
      </c>
      <c r="C290" s="40" t="s">
        <v>280</v>
      </c>
      <c r="D290" s="28" t="s">
        <v>280</v>
      </c>
      <c r="E290" s="28" t="s">
        <v>559</v>
      </c>
      <c r="F290" s="41">
        <v>18117379</v>
      </c>
      <c r="G290" s="28">
        <v>2.1</v>
      </c>
      <c r="H290" s="41">
        <v>300452</v>
      </c>
      <c r="I290" s="28">
        <v>1.4</v>
      </c>
      <c r="J290" s="28">
        <v>22876</v>
      </c>
      <c r="K290" s="44">
        <v>0.4</v>
      </c>
    </row>
    <row r="291" spans="1:11" x14ac:dyDescent="0.25">
      <c r="A291" s="59" t="str">
        <f>VLOOKUP(aéroports_2013[Pays],Pays_Continent!A:B,2,FALSE)</f>
        <v>Europe</v>
      </c>
      <c r="B291" s="39" t="str">
        <f>VLOOKUP(aéroports_2013[[#This Row],[Ville/Nom d''aéroport]],Ville_Pays!A:B,2,FALSE)</f>
        <v>Autriche</v>
      </c>
      <c r="C291" s="40" t="s">
        <v>153</v>
      </c>
      <c r="D291" s="28" t="s">
        <v>153</v>
      </c>
      <c r="E291" s="28" t="s">
        <v>477</v>
      </c>
      <c r="F291" s="41">
        <v>21999926</v>
      </c>
      <c r="G291" s="28">
        <v>-0.7</v>
      </c>
      <c r="H291" s="41">
        <v>250224</v>
      </c>
      <c r="I291" s="28">
        <v>-5.4</v>
      </c>
      <c r="J291" s="41">
        <v>268155</v>
      </c>
      <c r="K291" s="44">
        <v>1</v>
      </c>
    </row>
    <row r="292" spans="1:11" s="60" customFormat="1" ht="25.5" x14ac:dyDescent="0.25">
      <c r="A292" s="59" t="str">
        <f>VLOOKUP(aéroports_2013[Pays],Pays_Continent!A:B,2,FALSE)</f>
        <v>Amérique du Sud</v>
      </c>
      <c r="B292" s="39" t="str">
        <f>VLOOKUP(aéroports_2013[[#This Row],[Ville/Nom d''aéroport]],Ville_Pays!A:B,2,FALSE)</f>
        <v>Brésil</v>
      </c>
      <c r="C292" s="40" t="s">
        <v>228</v>
      </c>
      <c r="D292" s="28" t="s">
        <v>228</v>
      </c>
      <c r="E292" s="28" t="s">
        <v>522</v>
      </c>
      <c r="F292" s="41">
        <v>3481497</v>
      </c>
      <c r="G292" s="28">
        <v>-5.2</v>
      </c>
      <c r="H292" s="41">
        <v>58504</v>
      </c>
      <c r="I292" s="28">
        <v>-8.3000000000000007</v>
      </c>
      <c r="J292" s="41">
        <v>14590</v>
      </c>
      <c r="K292" s="44">
        <v>4.5999999999999996</v>
      </c>
    </row>
    <row r="293" spans="1:11" s="60" customFormat="1" x14ac:dyDescent="0.25">
      <c r="A293" s="59" t="str">
        <f>VLOOKUP(aéroports_2013[Pays],Pays_Continent!A:B,2,FALSE)</f>
        <v>Europe</v>
      </c>
      <c r="B293" s="39" t="str">
        <f>VLOOKUP(aéroports_2013[[#This Row],[Ville/Nom d''aéroport]],Ville_Pays!A:B,2,FALSE)</f>
        <v>Pologne</v>
      </c>
      <c r="C293" s="40" t="s">
        <v>176</v>
      </c>
      <c r="D293" s="28" t="s">
        <v>176</v>
      </c>
      <c r="E293" s="28" t="s">
        <v>492</v>
      </c>
      <c r="F293" s="41">
        <v>10683706</v>
      </c>
      <c r="G293" s="28">
        <v>11.4</v>
      </c>
      <c r="H293" s="41">
        <v>144114</v>
      </c>
      <c r="I293" s="28">
        <v>2.9</v>
      </c>
      <c r="J293" s="41">
        <v>64279</v>
      </c>
      <c r="K293" s="44">
        <v>2.8</v>
      </c>
    </row>
    <row r="294" spans="1:11" s="60" customFormat="1" ht="25.5" x14ac:dyDescent="0.25">
      <c r="A294" s="59" t="str">
        <f>VLOOKUP(aéroports_2013[Pays],Pays_Continent!A:B,2,FALSE)</f>
        <v>Amérique du Nord</v>
      </c>
      <c r="B294" s="39" t="str">
        <f>VLOOKUP(aéroports_2013[[#This Row],[Ville/Nom d''aéroport]],Ville_Pays!A:B,2,FALSE)</f>
        <v>États-Unis</v>
      </c>
      <c r="C294" s="40" t="s">
        <v>275</v>
      </c>
      <c r="D294" s="28" t="s">
        <v>279</v>
      </c>
      <c r="E294" s="30" t="s">
        <v>1078</v>
      </c>
      <c r="F294" s="41">
        <v>21796326</v>
      </c>
      <c r="G294" s="28">
        <v>-2.7</v>
      </c>
      <c r="H294" s="41">
        <v>306817</v>
      </c>
      <c r="I294" s="28">
        <v>-1.4</v>
      </c>
      <c r="J294" s="28">
        <v>2697</v>
      </c>
      <c r="K294" s="44">
        <v>-2.5</v>
      </c>
    </row>
    <row r="295" spans="1:11" s="60" customFormat="1" ht="25.5" x14ac:dyDescent="0.25">
      <c r="A295" s="59" t="str">
        <f>VLOOKUP(aéroports_2013[Pays],Pays_Continent!A:B,2,FALSE)</f>
        <v>Amérique du Nord</v>
      </c>
      <c r="B295" s="39" t="str">
        <f>VLOOKUP(aéroports_2013[[#This Row],[Ville/Nom d''aéroport]],Ville_Pays!A:B,2,FALSE)</f>
        <v>États-Unis</v>
      </c>
      <c r="C295" s="40" t="s">
        <v>275</v>
      </c>
      <c r="D295" s="28" t="s">
        <v>276</v>
      </c>
      <c r="E295" s="28" t="s">
        <v>1077</v>
      </c>
      <c r="F295" s="41">
        <v>20366239</v>
      </c>
      <c r="G295" s="28">
        <v>3.7</v>
      </c>
      <c r="H295" s="41">
        <v>292193</v>
      </c>
      <c r="I295" s="28">
        <v>1.4</v>
      </c>
      <c r="J295" s="28">
        <v>1901</v>
      </c>
      <c r="K295" s="44">
        <v>-68.099999999999994</v>
      </c>
    </row>
    <row r="296" spans="1:11" s="60" customFormat="1" ht="25.5" x14ac:dyDescent="0.25">
      <c r="A296" s="59" t="str">
        <f>VLOOKUP(aéroports_2013[Pays],Pays_Continent!A:B,2,FALSE)</f>
        <v>Océanie</v>
      </c>
      <c r="B296" s="39" t="str">
        <f>VLOOKUP(aéroports_2013[[#This Row],[Ville/Nom d''aéroport]],Ville_Pays!A:B,2,FALSE)</f>
        <v>Nouvelle-Zélande</v>
      </c>
      <c r="C296" s="40" t="s">
        <v>323</v>
      </c>
      <c r="D296" s="28" t="s">
        <v>323</v>
      </c>
      <c r="E296" s="28" t="s">
        <v>587</v>
      </c>
      <c r="F296" s="41">
        <v>5483883</v>
      </c>
      <c r="G296" s="28">
        <v>2.7</v>
      </c>
      <c r="H296" s="41">
        <v>97798</v>
      </c>
      <c r="I296" s="28">
        <v>-3.1</v>
      </c>
      <c r="J296" s="28"/>
      <c r="K296" s="44"/>
    </row>
    <row r="297" spans="1:11" s="60" customFormat="1" x14ac:dyDescent="0.25">
      <c r="A297" s="59" t="str">
        <f>VLOOKUP(aéroports_2013[Pays],Pays_Continent!A:B,2,FALSE)</f>
        <v>Asie</v>
      </c>
      <c r="B297" s="39" t="str">
        <f>VLOOKUP(aéroports_2013[[#This Row],[Ville/Nom d''aéroport]],Ville_Pays!A:B,2,FALSE)</f>
        <v>Chine</v>
      </c>
      <c r="C297" s="40" t="s">
        <v>100</v>
      </c>
      <c r="D297" s="28" t="s">
        <v>100</v>
      </c>
      <c r="E297" s="28" t="s">
        <v>978</v>
      </c>
      <c r="F297" s="41">
        <v>15706063</v>
      </c>
      <c r="G297" s="28">
        <v>12.3</v>
      </c>
      <c r="H297" s="41">
        <v>148524</v>
      </c>
      <c r="I297" s="28">
        <v>12.2</v>
      </c>
      <c r="J297" s="41">
        <v>129450</v>
      </c>
      <c r="K297" s="44">
        <v>1</v>
      </c>
    </row>
    <row r="298" spans="1:11" s="60" customFormat="1" x14ac:dyDescent="0.25">
      <c r="A298" s="59" t="str">
        <f>VLOOKUP(aéroports_2013[Pays],Pays_Continent!A:B,2,FALSE)</f>
        <v>Asie</v>
      </c>
      <c r="B298" s="39" t="str">
        <f>VLOOKUP(aéroports_2013[[#This Row],[Ville/Nom d''aéroport]],Ville_Pays!A:B,2,FALSE)</f>
        <v>Chine</v>
      </c>
      <c r="C298" s="40" t="s">
        <v>85</v>
      </c>
      <c r="D298" s="28" t="s">
        <v>86</v>
      </c>
      <c r="E298" s="28" t="s">
        <v>979</v>
      </c>
      <c r="F298" s="41">
        <v>26044673</v>
      </c>
      <c r="G298" s="28">
        <v>11.2</v>
      </c>
      <c r="H298" s="41">
        <v>226041</v>
      </c>
      <c r="I298" s="28">
        <v>10.6</v>
      </c>
      <c r="J298" s="41">
        <v>178858</v>
      </c>
      <c r="K298" s="44">
        <v>2.2999999999999998</v>
      </c>
    </row>
    <row r="299" spans="1:11" s="60" customFormat="1" x14ac:dyDescent="0.25">
      <c r="A299" s="59" t="str">
        <f>VLOOKUP(aéroports_2013[Pays],Pays_Continent!A:B,2,FALSE)</f>
        <v>Asie</v>
      </c>
      <c r="B299" s="39" t="str">
        <f>VLOOKUP(aéroports_2013[[#This Row],[Ville/Nom d''aéroport]],Ville_Pays!A:B,2,FALSE)</f>
        <v>Chine</v>
      </c>
      <c r="C299" s="40" t="s">
        <v>95</v>
      </c>
      <c r="D299" s="28" t="s">
        <v>95</v>
      </c>
      <c r="E299" s="28" t="s">
        <v>980</v>
      </c>
      <c r="F299" s="41">
        <v>19753016</v>
      </c>
      <c r="G299" s="28">
        <v>13.8</v>
      </c>
      <c r="H299" s="41">
        <v>166837</v>
      </c>
      <c r="I299" s="28">
        <v>14.1</v>
      </c>
      <c r="J299" s="41">
        <v>299491</v>
      </c>
      <c r="K299" s="44">
        <v>10.3</v>
      </c>
    </row>
    <row r="300" spans="1:11" s="60" customFormat="1" x14ac:dyDescent="0.25">
      <c r="A300" s="59" t="str">
        <f>VLOOKUP(aéroports_2013[Pays],Pays_Continent!A:B,2,FALSE)</f>
        <v>Asie</v>
      </c>
      <c r="B300" s="39" t="str">
        <f>VLOOKUP(aéroports_2013[[#This Row],[Ville/Nom d''aéroport]],Ville_Pays!A:B,2,FALSE)</f>
        <v>Chine</v>
      </c>
      <c r="C300" s="40" t="s">
        <v>106</v>
      </c>
      <c r="D300" s="28" t="s">
        <v>106</v>
      </c>
      <c r="E300" s="28" t="s">
        <v>961</v>
      </c>
      <c r="F300" s="41">
        <v>13139994</v>
      </c>
      <c r="G300" s="28">
        <v>12.6</v>
      </c>
      <c r="H300" s="41">
        <v>127835</v>
      </c>
      <c r="I300" s="28">
        <v>17</v>
      </c>
      <c r="J300" s="41">
        <v>255713</v>
      </c>
      <c r="K300" s="44">
        <v>69.099999999999994</v>
      </c>
    </row>
    <row r="301" spans="1:11" s="60" customFormat="1" x14ac:dyDescent="0.25">
      <c r="A301" s="59" t="str">
        <f>VLOOKUP(aéroports_2013[Pays],Pays_Continent!A:B,2,FALSE)</f>
        <v>Europe</v>
      </c>
      <c r="B301" s="39" t="str">
        <f>VLOOKUP(aéroports_2013[[#This Row],[Ville/Nom d''aéroport]],Ville_Pays!A:B,2,FALSE)</f>
        <v>Suisse</v>
      </c>
      <c r="C301" s="45" t="s">
        <v>142</v>
      </c>
      <c r="D301" s="46" t="s">
        <v>142</v>
      </c>
      <c r="E301" s="46" t="s">
        <v>475</v>
      </c>
      <c r="F301" s="47">
        <v>24816552</v>
      </c>
      <c r="G301" s="46">
        <v>0.3</v>
      </c>
      <c r="H301" s="47">
        <v>262227</v>
      </c>
      <c r="I301" s="46">
        <v>-2.9</v>
      </c>
      <c r="J301" s="47">
        <v>339993</v>
      </c>
      <c r="K301" s="62">
        <v>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2CBC1-656D-4DBB-A441-5CE2AA4B6667}">
  <sheetPr codeName="Feuil9"/>
  <dimension ref="A1:K301"/>
  <sheetViews>
    <sheetView workbookViewId="0">
      <selection activeCell="E1" sqref="E1"/>
    </sheetView>
  </sheetViews>
  <sheetFormatPr baseColWidth="10" defaultRowHeight="15" x14ac:dyDescent="0.25"/>
  <cols>
    <col min="3" max="3" width="15.140625" customWidth="1"/>
    <col min="5" max="5" width="26.28515625" style="25" bestFit="1" customWidth="1"/>
  </cols>
  <sheetData>
    <row r="1" spans="1:11" ht="51" x14ac:dyDescent="0.25">
      <c r="A1" s="3" t="s">
        <v>880</v>
      </c>
      <c r="B1" s="3" t="s">
        <v>662</v>
      </c>
      <c r="C1" s="1" t="s">
        <v>661</v>
      </c>
      <c r="D1" s="2" t="s">
        <v>954</v>
      </c>
      <c r="E1" s="2" t="s">
        <v>955</v>
      </c>
      <c r="F1" s="2" t="s">
        <v>956</v>
      </c>
      <c r="G1" s="3" t="s">
        <v>1124</v>
      </c>
      <c r="H1" s="2" t="s">
        <v>957</v>
      </c>
      <c r="I1" s="3" t="s">
        <v>1128</v>
      </c>
      <c r="J1" s="4" t="s">
        <v>1004</v>
      </c>
      <c r="K1" s="5" t="s">
        <v>1126</v>
      </c>
    </row>
    <row r="2" spans="1:11" ht="25.5" x14ac:dyDescent="0.25">
      <c r="A2" s="16" t="str">
        <f>VLOOKUP(aéroports_2012[[#This Row],[Pays]],Pays_Continent!A:B,2,FALSE)</f>
        <v>Asie</v>
      </c>
      <c r="B2" s="16" t="str">
        <f>VLOOKUP(aéroports_2012[[#This Row],[Ville/Nom d''aéroport]],Ville_Pays!A:B,2,FALSE)</f>
        <v>Arabie Saoudite</v>
      </c>
      <c r="C2" s="6" t="s">
        <v>45</v>
      </c>
      <c r="D2" s="7" t="s">
        <v>45</v>
      </c>
      <c r="E2" s="7" t="s">
        <v>621</v>
      </c>
      <c r="F2" s="8">
        <v>1802780</v>
      </c>
      <c r="G2" s="7">
        <v>0</v>
      </c>
      <c r="H2" s="8">
        <v>15860</v>
      </c>
      <c r="I2" s="9">
        <v>0</v>
      </c>
      <c r="J2" s="8">
        <v>3671</v>
      </c>
      <c r="K2" s="10"/>
    </row>
    <row r="3" spans="1:11" ht="25.5" x14ac:dyDescent="0.25">
      <c r="A3" s="16" t="str">
        <f>VLOOKUP(aéroports_2012[[#This Row],[Pays]],Pays_Continent!A:B,2,FALSE)</f>
        <v>Asie</v>
      </c>
      <c r="B3" s="16" t="str">
        <f>VLOOKUP(aéroports_2012[[#This Row],[Ville/Nom d''aéroport]],Ville_Pays!A:B,2,FALSE)</f>
        <v>Emirats Arabes Unis</v>
      </c>
      <c r="C3" s="6" t="s">
        <v>17</v>
      </c>
      <c r="D3" s="7" t="s">
        <v>17</v>
      </c>
      <c r="E3" s="7" t="s">
        <v>414</v>
      </c>
      <c r="F3" s="8">
        <v>14700420</v>
      </c>
      <c r="G3" s="7">
        <v>18.899999999999999</v>
      </c>
      <c r="H3" s="8">
        <v>121638</v>
      </c>
      <c r="I3" s="9">
        <v>6</v>
      </c>
      <c r="J3" s="8">
        <v>574011</v>
      </c>
      <c r="K3" s="10">
        <v>17.600000000000001</v>
      </c>
    </row>
    <row r="4" spans="1:11" x14ac:dyDescent="0.25">
      <c r="A4" s="16" t="str">
        <f>VLOOKUP(aéroports_2012[[#This Row],[Pays]],Pays_Continent!A:B,2,FALSE)</f>
        <v>Afrique</v>
      </c>
      <c r="B4" s="16" t="str">
        <f>VLOOKUP(aéroports_2012[[#This Row],[Ville/Nom d''aéroport]],Ville_Pays!A:B,2,FALSE)</f>
        <v>Nigéria</v>
      </c>
      <c r="C4" s="6" t="s">
        <v>43</v>
      </c>
      <c r="D4" s="7" t="s">
        <v>43</v>
      </c>
      <c r="E4" s="7" t="s">
        <v>436</v>
      </c>
      <c r="F4" s="8">
        <v>3523393</v>
      </c>
      <c r="G4" s="7">
        <v>-16.399999999999999</v>
      </c>
      <c r="H4" s="8">
        <v>55820</v>
      </c>
      <c r="I4" s="9">
        <v>-15.7</v>
      </c>
      <c r="J4" s="7"/>
      <c r="K4" s="10"/>
    </row>
    <row r="5" spans="1:11" x14ac:dyDescent="0.25">
      <c r="A5" s="16" t="str">
        <f>VLOOKUP(aéroports_2012[[#This Row],[Pays]],Pays_Continent!A:B,2,FALSE)</f>
        <v>Afrique</v>
      </c>
      <c r="B5" s="16" t="str">
        <f>VLOOKUP(aéroports_2012[[#This Row],[Ville/Nom d''aéroport]],Ville_Pays!A:B,2,FALSE)</f>
        <v>Ghana</v>
      </c>
      <c r="C5" s="6" t="s">
        <v>52</v>
      </c>
      <c r="D5" s="7" t="s">
        <v>52</v>
      </c>
      <c r="E5" s="7" t="s">
        <v>440</v>
      </c>
      <c r="F5" s="8">
        <v>2424153</v>
      </c>
      <c r="G5" s="7">
        <v>25.6</v>
      </c>
      <c r="H5" s="8">
        <v>36434</v>
      </c>
      <c r="I5" s="9">
        <v>12.5</v>
      </c>
      <c r="J5" s="8">
        <v>46577</v>
      </c>
      <c r="K5" s="10">
        <v>-7</v>
      </c>
    </row>
    <row r="6" spans="1:11" x14ac:dyDescent="0.25">
      <c r="A6" s="16" t="str">
        <f>VLOOKUP(aéroports_2012[[#This Row],[Pays]],Pays_Continent!A:B,2,FALSE)</f>
        <v>Asie</v>
      </c>
      <c r="B6" s="16" t="str">
        <f>VLOOKUP(aéroports_2012[[#This Row],[Ville/Nom d''aéroport]],Ville_Pays!A:B,2,FALSE)</f>
        <v>Indonésie</v>
      </c>
      <c r="C6" s="6" t="s">
        <v>329</v>
      </c>
      <c r="D6" s="7" t="s">
        <v>329</v>
      </c>
      <c r="E6" s="7" t="s">
        <v>1058</v>
      </c>
      <c r="F6" s="8">
        <v>2432511</v>
      </c>
      <c r="G6" s="7"/>
      <c r="H6" s="8">
        <v>25858</v>
      </c>
      <c r="I6" s="7"/>
      <c r="J6" s="8">
        <v>9379</v>
      </c>
      <c r="K6" s="10"/>
    </row>
    <row r="7" spans="1:11" x14ac:dyDescent="0.25">
      <c r="A7" s="16" t="str">
        <f>VLOOKUP(aéroports_2012[[#This Row],[Pays]],Pays_Continent!A:B,2,FALSE)</f>
        <v>Afrique</v>
      </c>
      <c r="B7" s="16" t="str">
        <f>VLOOKUP(aéroports_2012[[#This Row],[Ville/Nom d''aéroport]],Ville_Pays!A:B,2,FALSE)</f>
        <v>Ethiopie</v>
      </c>
      <c r="C7" s="6" t="s">
        <v>34</v>
      </c>
      <c r="D7" s="7" t="s">
        <v>34</v>
      </c>
      <c r="E7" s="7" t="s">
        <v>1087</v>
      </c>
      <c r="F7" s="8">
        <v>6500000</v>
      </c>
      <c r="G7" s="7">
        <v>2</v>
      </c>
      <c r="H7" s="7"/>
      <c r="I7" s="7"/>
      <c r="J7" s="7"/>
      <c r="K7" s="10"/>
    </row>
    <row r="8" spans="1:11" x14ac:dyDescent="0.25">
      <c r="A8" s="16" t="str">
        <f>VLOOKUP(aéroports_2012[[#This Row],[Pays]],Pays_Continent!A:B,2,FALSE)</f>
        <v>Océanie</v>
      </c>
      <c r="B8" s="16" t="str">
        <f>VLOOKUP(aéroports_2012[[#This Row],[Ville/Nom d''aéroport]],Ville_Pays!A:B,2,FALSE)</f>
        <v>Australie</v>
      </c>
      <c r="C8" s="6" t="s">
        <v>320</v>
      </c>
      <c r="D8" s="7" t="s">
        <v>320</v>
      </c>
      <c r="E8" s="7" t="s">
        <v>584</v>
      </c>
      <c r="F8" s="8">
        <v>7066895</v>
      </c>
      <c r="G8" s="9">
        <v>0.6</v>
      </c>
      <c r="H8" s="8">
        <v>74004</v>
      </c>
      <c r="I8" s="9">
        <v>0.7</v>
      </c>
      <c r="J8" s="7"/>
      <c r="K8" s="10"/>
    </row>
    <row r="9" spans="1:11" x14ac:dyDescent="0.25">
      <c r="A9" s="16" t="str">
        <f>VLOOKUP(aéroports_2012[[#This Row],[Pays]],Pays_Continent!A:B,2,FALSE)</f>
        <v>Afrique</v>
      </c>
      <c r="B9" s="16" t="str">
        <f>VLOOKUP(aéroports_2012[[#This Row],[Ville/Nom d''aéroport]],Ville_Pays!A:B,2,FALSE)</f>
        <v>Maroc</v>
      </c>
      <c r="C9" s="6" t="s">
        <v>381</v>
      </c>
      <c r="D9" s="7" t="s">
        <v>381</v>
      </c>
      <c r="E9" s="7" t="s">
        <v>453</v>
      </c>
      <c r="F9" s="8">
        <v>1384931</v>
      </c>
      <c r="G9" s="7">
        <v>-8.6999999999999993</v>
      </c>
      <c r="H9" s="8">
        <v>14467</v>
      </c>
      <c r="I9" s="7"/>
      <c r="J9" s="9">
        <v>194</v>
      </c>
      <c r="K9" s="10"/>
    </row>
    <row r="10" spans="1:11" x14ac:dyDescent="0.25">
      <c r="A10" s="16" t="str">
        <f>VLOOKUP(aéroports_2012[[#This Row],[Pays]],Pays_Continent!A:B,2,FALSE)</f>
        <v>Asie</v>
      </c>
      <c r="B10" s="16" t="str">
        <f>VLOOKUP(aéroports_2012[[#This Row],[Ville/Nom d''aéroport]],Ville_Pays!A:B,2,FALSE)</f>
        <v>Iran</v>
      </c>
      <c r="C10" s="6" t="s">
        <v>54</v>
      </c>
      <c r="D10" s="7" t="s">
        <v>54</v>
      </c>
      <c r="E10" s="7" t="s">
        <v>444</v>
      </c>
      <c r="F10" s="8">
        <v>2123662</v>
      </c>
      <c r="G10" s="7">
        <v>7</v>
      </c>
      <c r="H10" s="8">
        <v>18469</v>
      </c>
      <c r="I10" s="9">
        <v>9.3000000000000007</v>
      </c>
      <c r="J10" s="8">
        <v>17061</v>
      </c>
      <c r="K10" s="10">
        <v>2</v>
      </c>
    </row>
    <row r="11" spans="1:11" x14ac:dyDescent="0.25">
      <c r="A11" s="16" t="str">
        <f>VLOOKUP(aéroports_2012[[#This Row],[Pays]],Pays_Continent!A:B,2,FALSE)</f>
        <v>Afrique</v>
      </c>
      <c r="B11" s="16" t="str">
        <f>VLOOKUP(aéroports_2012[[#This Row],[Ville/Nom d''aéroport]],Ville_Pays!A:B,2,FALSE)</f>
        <v>Algérie</v>
      </c>
      <c r="C11" s="6" t="s">
        <v>36</v>
      </c>
      <c r="D11" s="7" t="s">
        <v>36</v>
      </c>
      <c r="E11" s="7" t="s">
        <v>429</v>
      </c>
      <c r="F11" s="8">
        <v>5404971</v>
      </c>
      <c r="G11" s="7">
        <v>13</v>
      </c>
      <c r="H11" s="8">
        <v>66423</v>
      </c>
      <c r="I11" s="9">
        <v>3.8</v>
      </c>
      <c r="J11" s="8">
        <v>25359</v>
      </c>
      <c r="K11" s="10">
        <v>15</v>
      </c>
    </row>
    <row r="12" spans="1:11" x14ac:dyDescent="0.25">
      <c r="A12" s="16" t="str">
        <f>VLOOKUP(aéroports_2012[[#This Row],[Pays]],Pays_Continent!A:B,2,FALSE)</f>
        <v>Europe</v>
      </c>
      <c r="B12" s="16" t="str">
        <f>VLOOKUP(aéroports_2012[[#This Row],[Ville/Nom d''aéroport]],Ville_Pays!A:B,2,FALSE)</f>
        <v>Espagne</v>
      </c>
      <c r="C12" s="6" t="s">
        <v>179</v>
      </c>
      <c r="D12" s="7" t="s">
        <v>179</v>
      </c>
      <c r="E12" s="7" t="s">
        <v>496</v>
      </c>
      <c r="F12" s="8">
        <v>8844099</v>
      </c>
      <c r="G12" s="9">
        <v>-10.7</v>
      </c>
      <c r="H12" s="8">
        <v>62468</v>
      </c>
      <c r="I12" s="9">
        <v>-17.3</v>
      </c>
      <c r="J12" s="8">
        <v>2526</v>
      </c>
      <c r="K12" s="11">
        <v>-16.2</v>
      </c>
    </row>
    <row r="13" spans="1:11" x14ac:dyDescent="0.25">
      <c r="A13" s="16" t="str">
        <f>VLOOKUP(aéroports_2012[[#This Row],[Pays]],Pays_Continent!A:B,2,FALSE)</f>
        <v>Océanie</v>
      </c>
      <c r="B13" s="16" t="str">
        <f>VLOOKUP(aéroports_2012[[#This Row],[Ville/Nom d''aéroport]],Ville_Pays!A:B,2,FALSE)</f>
        <v>Australie</v>
      </c>
      <c r="C13" s="6" t="s">
        <v>394</v>
      </c>
      <c r="D13" s="7" t="s">
        <v>394</v>
      </c>
      <c r="E13" s="7" t="s">
        <v>610</v>
      </c>
      <c r="F13" s="8">
        <v>579752</v>
      </c>
      <c r="G13" s="9">
        <v>-3.2</v>
      </c>
      <c r="H13" s="8">
        <v>6459</v>
      </c>
      <c r="I13" s="9">
        <v>-3.2</v>
      </c>
      <c r="J13" s="7"/>
      <c r="K13" s="10"/>
    </row>
    <row r="14" spans="1:11" x14ac:dyDescent="0.25">
      <c r="A14" s="16" t="str">
        <f>VLOOKUP(aéroports_2012[[#This Row],[Pays]],Pays_Continent!A:B,2,FALSE)</f>
        <v>Asie</v>
      </c>
      <c r="B14" s="16" t="str">
        <f>VLOOKUP(aéroports_2012[[#This Row],[Ville/Nom d''aéroport]],Ville_Pays!A:B,2,FALSE)</f>
        <v>Indonésie</v>
      </c>
      <c r="C14" s="6" t="s">
        <v>348</v>
      </c>
      <c r="D14" s="7" t="s">
        <v>348</v>
      </c>
      <c r="E14" s="7" t="s">
        <v>1088</v>
      </c>
      <c r="F14" s="8">
        <v>817666</v>
      </c>
      <c r="G14" s="7"/>
      <c r="H14" s="8">
        <v>11315</v>
      </c>
      <c r="I14" s="7"/>
      <c r="J14" s="8">
        <v>3104</v>
      </c>
      <c r="K14" s="10"/>
    </row>
    <row r="15" spans="1:11" x14ac:dyDescent="0.25">
      <c r="A15" s="16" t="str">
        <f>VLOOKUP(aéroports_2012[[#This Row],[Pays]],Pays_Continent!A:B,2,FALSE)</f>
        <v>Asie</v>
      </c>
      <c r="B15" s="16" t="str">
        <f>VLOOKUP(aéroports_2012[[#This Row],[Ville/Nom d''aéroport]],Ville_Pays!A:B,2,FALSE)</f>
        <v>Jordanie</v>
      </c>
      <c r="C15" s="6" t="s">
        <v>33</v>
      </c>
      <c r="D15" s="7" t="s">
        <v>33</v>
      </c>
      <c r="E15" s="7" t="s">
        <v>427</v>
      </c>
      <c r="F15" s="8">
        <v>6250048</v>
      </c>
      <c r="G15" s="7">
        <v>14.3</v>
      </c>
      <c r="H15" s="8">
        <v>67190</v>
      </c>
      <c r="I15" s="9">
        <v>5.9</v>
      </c>
      <c r="J15" s="8">
        <v>96855</v>
      </c>
      <c r="K15" s="10">
        <v>9.4</v>
      </c>
    </row>
    <row r="16" spans="1:11" x14ac:dyDescent="0.25">
      <c r="A16" s="16" t="str">
        <f>VLOOKUP(aéroports_2012[[#This Row],[Pays]],Pays_Continent!A:B,2,FALSE)</f>
        <v>Europe</v>
      </c>
      <c r="B16" s="16" t="str">
        <f>VLOOKUP(aéroports_2012[[#This Row],[Ville/Nom d''aéroport]],Ville_Pays!A:B,2,FALSE)</f>
        <v>Pays-Bas</v>
      </c>
      <c r="C16" s="6" t="s">
        <v>127</v>
      </c>
      <c r="D16" s="7" t="s">
        <v>127</v>
      </c>
      <c r="E16" s="7" t="s">
        <v>470</v>
      </c>
      <c r="F16" s="8">
        <v>51035590</v>
      </c>
      <c r="G16" s="9">
        <v>2.6</v>
      </c>
      <c r="H16" s="8">
        <v>437904</v>
      </c>
      <c r="I16" s="9">
        <v>0.2</v>
      </c>
      <c r="J16" s="8">
        <v>1511823</v>
      </c>
      <c r="K16" s="11">
        <v>-2.4</v>
      </c>
    </row>
    <row r="17" spans="1:11" x14ac:dyDescent="0.25">
      <c r="A17" s="16" t="str">
        <f>VLOOKUP(aéroports_2012[[#This Row],[Pays]],Pays_Continent!A:B,2,FALSE)</f>
        <v>Europe</v>
      </c>
      <c r="B17" s="16" t="str">
        <f>VLOOKUP(aéroports_2012[[#This Row],[Ville/Nom d''aéroport]],Ville_Pays!A:B,2,FALSE)</f>
        <v>Turquie</v>
      </c>
      <c r="C17" s="6" t="s">
        <v>169</v>
      </c>
      <c r="D17" s="7" t="s">
        <v>170</v>
      </c>
      <c r="E17" s="7" t="s">
        <v>1002</v>
      </c>
      <c r="F17" s="8">
        <v>9304674</v>
      </c>
      <c r="G17" s="9">
        <v>9.4</v>
      </c>
      <c r="H17" s="8">
        <v>85883</v>
      </c>
      <c r="I17" s="9">
        <v>3.5</v>
      </c>
      <c r="J17" s="8">
        <v>12621</v>
      </c>
      <c r="K17" s="11">
        <v>-20.2</v>
      </c>
    </row>
    <row r="18" spans="1:11" x14ac:dyDescent="0.25">
      <c r="A18" s="16" t="str">
        <f>VLOOKUP(aéroports_2012[[#This Row],[Pays]],Pays_Continent!A:B,2,FALSE)</f>
        <v>Europe</v>
      </c>
      <c r="B18" s="16" t="str">
        <f>VLOOKUP(aéroports_2012[[#This Row],[Ville/Nom d''aéroport]],Ville_Pays!A:B,2,FALSE)</f>
        <v>Turquie</v>
      </c>
      <c r="C18" s="6" t="s">
        <v>140</v>
      </c>
      <c r="D18" s="7" t="s">
        <v>140</v>
      </c>
      <c r="E18" s="7" t="s">
        <v>474</v>
      </c>
      <c r="F18" s="8">
        <v>25267119</v>
      </c>
      <c r="G18" s="9">
        <v>0.7</v>
      </c>
      <c r="H18" s="8">
        <v>160984</v>
      </c>
      <c r="I18" s="9">
        <v>-2.2999999999999998</v>
      </c>
      <c r="J18" s="8">
        <v>6310</v>
      </c>
      <c r="K18" s="11">
        <v>-18</v>
      </c>
    </row>
    <row r="19" spans="1:11" x14ac:dyDescent="0.25">
      <c r="A19" s="16" t="str">
        <f>VLOOKUP(aéroports_2012[[#This Row],[Pays]],Pays_Continent!A:B,2,FALSE)</f>
        <v>Europe</v>
      </c>
      <c r="B19" s="16" t="str">
        <f>VLOOKUP(aéroports_2012[[#This Row],[Ville/Nom d''aéroport]],Ville_Pays!A:B,2,FALSE)</f>
        <v>Pays-Bas</v>
      </c>
      <c r="C19" s="6" t="s">
        <v>236</v>
      </c>
      <c r="D19" s="7" t="s">
        <v>236</v>
      </c>
      <c r="E19" s="7" t="s">
        <v>537</v>
      </c>
      <c r="F19" s="8">
        <v>2120578</v>
      </c>
      <c r="G19" s="9">
        <v>1.6</v>
      </c>
      <c r="H19" s="8">
        <v>41635</v>
      </c>
      <c r="I19" s="9">
        <v>7.1</v>
      </c>
      <c r="J19" s="7"/>
      <c r="K19" s="10"/>
    </row>
    <row r="20" spans="1:11" x14ac:dyDescent="0.25">
      <c r="A20" s="16" t="str">
        <f>VLOOKUP(aéroports_2012[[#This Row],[Pays]],Pays_Continent!A:B,2,FALSE)</f>
        <v>Europe</v>
      </c>
      <c r="B20" s="16" t="str">
        <f>VLOOKUP(aéroports_2012[[#This Row],[Ville/Nom d''aéroport]],Ville_Pays!A:B,2,FALSE)</f>
        <v>Grèce</v>
      </c>
      <c r="C20" s="6" t="s">
        <v>161</v>
      </c>
      <c r="D20" s="7" t="s">
        <v>161</v>
      </c>
      <c r="E20" s="7" t="s">
        <v>386</v>
      </c>
      <c r="F20" s="8">
        <v>12927189</v>
      </c>
      <c r="G20" s="9">
        <v>-10.4</v>
      </c>
      <c r="H20" s="8">
        <v>153295</v>
      </c>
      <c r="I20" s="17">
        <v>-11.5</v>
      </c>
      <c r="J20" s="8">
        <v>76345</v>
      </c>
      <c r="K20" s="11">
        <v>-11.1</v>
      </c>
    </row>
    <row r="21" spans="1:11" ht="25.5" x14ac:dyDescent="0.25">
      <c r="A21" s="16" t="str">
        <f>VLOOKUP(aéroports_2012[[#This Row],[Pays]],Pays_Continent!A:B,2,FALSE)</f>
        <v>Amérique du Nord</v>
      </c>
      <c r="B21" s="16" t="str">
        <f>VLOOKUP(aéroports_2012[[#This Row],[Ville/Nom d''aéroport]],Ville_Pays!A:B,2,FALSE)</f>
        <v>États-Unis</v>
      </c>
      <c r="C21" s="6" t="s">
        <v>242</v>
      </c>
      <c r="D21" s="7" t="s">
        <v>242</v>
      </c>
      <c r="E21" s="7" t="s">
        <v>540</v>
      </c>
      <c r="F21" s="8">
        <v>95486697</v>
      </c>
      <c r="G21" s="9">
        <v>3.4</v>
      </c>
      <c r="H21" s="8">
        <v>862172</v>
      </c>
      <c r="I21" s="9">
        <v>-6.7</v>
      </c>
      <c r="J21" s="8">
        <v>646482</v>
      </c>
      <c r="K21" s="11">
        <v>-2.5</v>
      </c>
    </row>
    <row r="22" spans="1:11" ht="25.5" x14ac:dyDescent="0.25">
      <c r="A22" s="16" t="str">
        <f>VLOOKUP(aéroports_2012[[#This Row],[Pays]],Pays_Continent!A:B,2,FALSE)</f>
        <v>Océanie</v>
      </c>
      <c r="B22" s="16" t="str">
        <f>VLOOKUP(aéroports_2012[[#This Row],[Ville/Nom d''aéroport]],Ville_Pays!A:B,2,FALSE)</f>
        <v>Nouvelle-Zélande</v>
      </c>
      <c r="C22" s="6" t="s">
        <v>315</v>
      </c>
      <c r="D22" s="7" t="s">
        <v>315</v>
      </c>
      <c r="E22" s="7" t="s">
        <v>582</v>
      </c>
      <c r="F22" s="8">
        <v>14158768</v>
      </c>
      <c r="G22" s="9">
        <v>1</v>
      </c>
      <c r="H22" s="8">
        <v>154455</v>
      </c>
      <c r="I22" s="9">
        <v>-0.3</v>
      </c>
      <c r="J22" s="7"/>
      <c r="K22" s="10"/>
    </row>
    <row r="23" spans="1:11" ht="25.5" x14ac:dyDescent="0.25">
      <c r="A23" s="16" t="str">
        <f>VLOOKUP(aéroports_2012[[#This Row],[Pays]],Pays_Continent!A:B,2,FALSE)</f>
        <v>Amérique du Nord</v>
      </c>
      <c r="B23" s="16" t="str">
        <f>VLOOKUP(aéroports_2012[[#This Row],[Ville/Nom d''aéroport]],Ville_Pays!A:B,2,FALSE)</f>
        <v>États-Unis</v>
      </c>
      <c r="C23" s="6" t="s">
        <v>291</v>
      </c>
      <c r="D23" s="7" t="s">
        <v>291</v>
      </c>
      <c r="E23" s="7" t="s">
        <v>567</v>
      </c>
      <c r="F23" s="8">
        <v>9430314</v>
      </c>
      <c r="G23" s="9">
        <v>3.8</v>
      </c>
      <c r="H23" s="8">
        <v>172248</v>
      </c>
      <c r="I23" s="9">
        <v>-2.2999999999999998</v>
      </c>
      <c r="J23" s="8">
        <v>70575</v>
      </c>
      <c r="K23" s="11">
        <v>1.5</v>
      </c>
    </row>
    <row r="24" spans="1:11" x14ac:dyDescent="0.25">
      <c r="A24" s="16" t="str">
        <f>VLOOKUP(aéroports_2012[[#This Row],[Pays]],Pays_Continent!A:B,2,FALSE)</f>
        <v>Asie</v>
      </c>
      <c r="B24" s="16" t="str">
        <f>VLOOKUP(aéroports_2012[[#This Row],[Ville/Nom d''aéroport]],Ville_Pays!A:B,2,FALSE)</f>
        <v>Bahreïn</v>
      </c>
      <c r="C24" s="6" t="s">
        <v>27</v>
      </c>
      <c r="D24" s="7" t="s">
        <v>27</v>
      </c>
      <c r="E24" s="7" t="s">
        <v>419</v>
      </c>
      <c r="F24" s="8">
        <v>8479266</v>
      </c>
      <c r="G24" s="7">
        <v>8.8000000000000007</v>
      </c>
      <c r="H24" s="8">
        <v>104449</v>
      </c>
      <c r="I24" s="9">
        <v>2.2999999999999998</v>
      </c>
      <c r="J24" s="8">
        <v>303852</v>
      </c>
      <c r="K24" s="10">
        <v>4</v>
      </c>
    </row>
    <row r="25" spans="1:11" x14ac:dyDescent="0.25">
      <c r="A25" s="16" t="str">
        <f>VLOOKUP(aéroports_2012[[#This Row],[Pays]],Pays_Continent!A:B,2,FALSE)</f>
        <v>Asie</v>
      </c>
      <c r="B25" s="16" t="str">
        <f>VLOOKUP(aéroports_2012[[#This Row],[Ville/Nom d''aéroport]],Ville_Pays!A:B,2,FALSE)</f>
        <v>Indonésie</v>
      </c>
      <c r="C25" s="6" t="s">
        <v>319</v>
      </c>
      <c r="D25" s="7" t="s">
        <v>319</v>
      </c>
      <c r="E25" s="7" t="s">
        <v>1082</v>
      </c>
      <c r="F25" s="8">
        <v>6000000</v>
      </c>
      <c r="G25" s="9">
        <v>5.6</v>
      </c>
      <c r="H25" s="8">
        <v>65000</v>
      </c>
      <c r="I25" s="9">
        <v>2.5</v>
      </c>
      <c r="J25" s="7"/>
      <c r="K25" s="10"/>
    </row>
    <row r="26" spans="1:11" ht="25.5" x14ac:dyDescent="0.25">
      <c r="A26" s="16" t="str">
        <f>VLOOKUP(aéroports_2012[[#This Row],[Pays]],Pays_Continent!A:B,2,FALSE)</f>
        <v>Amérique du Nord</v>
      </c>
      <c r="B26" s="16" t="str">
        <f>VLOOKUP(aéroports_2012[[#This Row],[Ville/Nom d''aéroport]],Ville_Pays!A:B,2,FALSE)</f>
        <v>États-Unis</v>
      </c>
      <c r="C26" s="6" t="s">
        <v>274</v>
      </c>
      <c r="D26" s="7" t="s">
        <v>274</v>
      </c>
      <c r="E26" s="7" t="s">
        <v>556</v>
      </c>
      <c r="F26" s="8">
        <v>22679887</v>
      </c>
      <c r="G26" s="9">
        <v>1.3</v>
      </c>
      <c r="H26" s="8">
        <v>268186</v>
      </c>
      <c r="I26" s="9">
        <v>-2.9</v>
      </c>
      <c r="J26" s="8">
        <v>111731</v>
      </c>
      <c r="K26" s="11">
        <v>3.7</v>
      </c>
    </row>
    <row r="27" spans="1:11" x14ac:dyDescent="0.25">
      <c r="A27" s="16" t="str">
        <f>VLOOKUP(aéroports_2012[[#This Row],[Pays]],Pays_Continent!A:B,2,FALSE)</f>
        <v>Asie</v>
      </c>
      <c r="B27" s="16" t="str">
        <f>VLOOKUP(aéroports_2012[[#This Row],[Ville/Nom d''aéroport]],Ville_Pays!A:B,2,FALSE)</f>
        <v>Inde</v>
      </c>
      <c r="C27" s="6" t="s">
        <v>105</v>
      </c>
      <c r="D27" s="7" t="s">
        <v>105</v>
      </c>
      <c r="E27" s="7" t="s">
        <v>463</v>
      </c>
      <c r="F27" s="8">
        <v>12010553</v>
      </c>
      <c r="G27" s="9">
        <v>-4.2</v>
      </c>
      <c r="H27" s="8">
        <v>106175</v>
      </c>
      <c r="I27" s="9">
        <v>-10.199999999999999</v>
      </c>
      <c r="J27" s="8">
        <v>225767</v>
      </c>
      <c r="K27" s="11">
        <v>0</v>
      </c>
    </row>
    <row r="28" spans="1:11" x14ac:dyDescent="0.25">
      <c r="A28" s="16" t="str">
        <f>VLOOKUP(aéroports_2012[[#This Row],[Pays]],Pays_Continent!A:B,2,FALSE)</f>
        <v>Asie</v>
      </c>
      <c r="B28" s="16" t="str">
        <f>VLOOKUP(aéroports_2012[[#This Row],[Ville/Nom d''aéroport]],Ville_Pays!A:B,2,FALSE)</f>
        <v>Thaïlande</v>
      </c>
      <c r="C28" s="6" t="s">
        <v>73</v>
      </c>
      <c r="D28" s="7" t="s">
        <v>73</v>
      </c>
      <c r="E28" s="21" t="s">
        <v>1003</v>
      </c>
      <c r="F28" s="8">
        <v>53002328</v>
      </c>
      <c r="G28" s="9">
        <v>10.6</v>
      </c>
      <c r="H28" s="8">
        <v>316817</v>
      </c>
      <c r="I28" s="9">
        <v>5.8</v>
      </c>
      <c r="J28" s="8">
        <v>1345487</v>
      </c>
      <c r="K28" s="11">
        <v>-0.1</v>
      </c>
    </row>
    <row r="29" spans="1:11" x14ac:dyDescent="0.25">
      <c r="A29" s="16" t="str">
        <f>VLOOKUP(aéroports_2012[[#This Row],[Pays]],Pays_Continent!A:B,2,FALSE)</f>
        <v>Asie</v>
      </c>
      <c r="B29" s="16" t="str">
        <f>VLOOKUP(aéroports_2012[[#This Row],[Ville/Nom d''aéroport]],Ville_Pays!A:B,2,FALSE)</f>
        <v>Indonésie</v>
      </c>
      <c r="C29" s="6" t="s">
        <v>326</v>
      </c>
      <c r="D29" s="7" t="s">
        <v>326</v>
      </c>
      <c r="E29" s="7" t="s">
        <v>1090</v>
      </c>
      <c r="F29" s="8">
        <v>3013191</v>
      </c>
      <c r="G29" s="7"/>
      <c r="H29" s="8">
        <v>25154</v>
      </c>
      <c r="I29" s="7"/>
      <c r="J29" s="8">
        <v>13732</v>
      </c>
      <c r="K29" s="10"/>
    </row>
    <row r="30" spans="1:11" x14ac:dyDescent="0.25">
      <c r="A30" s="16" t="str">
        <f>VLOOKUP(aéroports_2012[[#This Row],[Pays]],Pays_Continent!A:B,2,FALSE)</f>
        <v>Europe</v>
      </c>
      <c r="B30" s="16" t="str">
        <f>VLOOKUP(aéroports_2012[[#This Row],[Ville/Nom d''aéroport]],Ville_Pays!A:B,2,FALSE)</f>
        <v>Espagne</v>
      </c>
      <c r="C30" s="6" t="s">
        <v>134</v>
      </c>
      <c r="D30" s="7" t="s">
        <v>134</v>
      </c>
      <c r="E30" s="7" t="s">
        <v>473</v>
      </c>
      <c r="F30" s="8">
        <v>35132303</v>
      </c>
      <c r="G30" s="9">
        <v>2.2000000000000002</v>
      </c>
      <c r="H30" s="8">
        <v>290004</v>
      </c>
      <c r="I30" s="9">
        <v>-4.3</v>
      </c>
      <c r="J30" s="8">
        <v>97345</v>
      </c>
      <c r="K30" s="11">
        <v>-1</v>
      </c>
    </row>
    <row r="31" spans="1:11" x14ac:dyDescent="0.25">
      <c r="A31" s="16" t="str">
        <f>VLOOKUP(aéroports_2012[[#This Row],[Pays]],Pays_Continent!A:B,2,FALSE)</f>
        <v>Asie</v>
      </c>
      <c r="B31" s="16" t="str">
        <f>VLOOKUP(aéroports_2012[[#This Row],[Ville/Nom d''aéroport]],Ville_Pays!A:B,2,FALSE)</f>
        <v>Chine</v>
      </c>
      <c r="C31" s="6" t="s">
        <v>64</v>
      </c>
      <c r="D31" s="7" t="s">
        <v>65</v>
      </c>
      <c r="E31" s="7" t="s">
        <v>970</v>
      </c>
      <c r="F31" s="8">
        <v>81929352</v>
      </c>
      <c r="G31" s="9">
        <v>4.0999999999999996</v>
      </c>
      <c r="H31" s="8">
        <v>557159</v>
      </c>
      <c r="I31" s="9">
        <v>4.5</v>
      </c>
      <c r="J31" s="8">
        <v>1799864</v>
      </c>
      <c r="K31" s="11">
        <v>9.6999999999999993</v>
      </c>
    </row>
    <row r="32" spans="1:11" x14ac:dyDescent="0.25">
      <c r="A32" s="16" t="str">
        <f>VLOOKUP(aéroports_2012[[#This Row],[Pays]],Pays_Continent!A:B,2,FALSE)</f>
        <v>Asie</v>
      </c>
      <c r="B32" s="16" t="str">
        <f>VLOOKUP(aéroports_2012[[#This Row],[Ville/Nom d''aéroport]],Ville_Pays!A:B,2,FALSE)</f>
        <v>Liban</v>
      </c>
      <c r="C32" s="6" t="s">
        <v>32</v>
      </c>
      <c r="D32" s="7" t="s">
        <v>32</v>
      </c>
      <c r="E32" s="7" t="s">
        <v>428</v>
      </c>
      <c r="F32" s="8">
        <v>5960414</v>
      </c>
      <c r="G32" s="7">
        <v>5.4</v>
      </c>
      <c r="H32" s="8">
        <v>63211</v>
      </c>
      <c r="I32" s="9">
        <v>-0.7</v>
      </c>
      <c r="J32" s="8">
        <v>84911</v>
      </c>
      <c r="K32" s="10">
        <v>14</v>
      </c>
    </row>
    <row r="33" spans="1:11" ht="25.5" x14ac:dyDescent="0.25">
      <c r="A33" s="16" t="str">
        <f>VLOOKUP(aéroports_2012[[#This Row],[Pays]],Pays_Continent!A:B,2,FALSE)</f>
        <v>Amérique du Sud</v>
      </c>
      <c r="B33" s="16" t="str">
        <f>VLOOKUP(aéroports_2012[[#This Row],[Ville/Nom d''aéroport]],Ville_Pays!A:B,2,FALSE)</f>
        <v>Brésil</v>
      </c>
      <c r="C33" s="6" t="s">
        <v>220</v>
      </c>
      <c r="D33" s="7" t="s">
        <v>221</v>
      </c>
      <c r="E33" s="7" t="s">
        <v>521</v>
      </c>
      <c r="F33" s="8">
        <v>3719108</v>
      </c>
      <c r="G33" s="9">
        <v>10.4</v>
      </c>
      <c r="H33" s="8">
        <v>54836</v>
      </c>
      <c r="I33" s="9">
        <v>6</v>
      </c>
      <c r="J33" s="8">
        <v>27208</v>
      </c>
      <c r="K33" s="11">
        <v>27.9</v>
      </c>
    </row>
    <row r="34" spans="1:11" ht="25.5" x14ac:dyDescent="0.25">
      <c r="A34" s="16" t="str">
        <f>VLOOKUP(aéroports_2012[[#This Row],[Pays]],Pays_Continent!A:B,2,FALSE)</f>
        <v>Amérique du Sud</v>
      </c>
      <c r="B34" s="16" t="str">
        <f>VLOOKUP(aéroports_2012[[#This Row],[Ville/Nom d''aéroport]],Ville_Pays!A:B,2,FALSE)</f>
        <v>Brésil</v>
      </c>
      <c r="C34" s="6" t="s">
        <v>197</v>
      </c>
      <c r="D34" s="7" t="s">
        <v>198</v>
      </c>
      <c r="E34" s="7" t="s">
        <v>1092</v>
      </c>
      <c r="F34" s="8">
        <v>10709336</v>
      </c>
      <c r="G34" s="9">
        <v>8.4</v>
      </c>
      <c r="H34" s="8">
        <v>120149</v>
      </c>
      <c r="I34" s="9">
        <v>11.1</v>
      </c>
      <c r="J34" s="8">
        <v>15844</v>
      </c>
      <c r="K34" s="11">
        <v>-1</v>
      </c>
    </row>
    <row r="35" spans="1:11" x14ac:dyDescent="0.25">
      <c r="A35" s="16" t="str">
        <f>VLOOKUP(aéroports_2012[[#This Row],[Pays]],Pays_Continent!A:B,2,FALSE)</f>
        <v>Europe</v>
      </c>
      <c r="B35" s="16" t="str">
        <f>VLOOKUP(aéroports_2012[[#This Row],[Ville/Nom d''aéroport]],Ville_Pays!A:B,2,FALSE)</f>
        <v>Italie</v>
      </c>
      <c r="C35" s="6" t="s">
        <v>181</v>
      </c>
      <c r="D35" s="7" t="s">
        <v>181</v>
      </c>
      <c r="E35" s="7" t="s">
        <v>1079</v>
      </c>
      <c r="F35" s="8">
        <v>8888292</v>
      </c>
      <c r="G35" s="9">
        <v>5.6</v>
      </c>
      <c r="H35" s="8">
        <v>74220</v>
      </c>
      <c r="I35" s="9">
        <v>3.8</v>
      </c>
      <c r="J35" s="8">
        <v>116731</v>
      </c>
      <c r="K35" s="11">
        <v>4</v>
      </c>
    </row>
    <row r="36" spans="1:11" x14ac:dyDescent="0.25">
      <c r="A36" s="16" t="str">
        <f>VLOOKUP(aéroports_2012[[#This Row],[Pays]],Pays_Continent!A:B,2,FALSE)</f>
        <v>Europe</v>
      </c>
      <c r="B36" s="16" t="str">
        <f>VLOOKUP(aéroports_2012[[#This Row],[Ville/Nom d''aéroport]],Ville_Pays!A:B,2,FALSE)</f>
        <v>Allemagne</v>
      </c>
      <c r="C36" s="6" t="s">
        <v>156</v>
      </c>
      <c r="D36" s="7" t="s">
        <v>157</v>
      </c>
      <c r="E36" s="7" t="s">
        <v>994</v>
      </c>
      <c r="F36" s="8">
        <v>18164203</v>
      </c>
      <c r="G36" s="9">
        <v>7.4</v>
      </c>
      <c r="H36" s="8">
        <v>171114</v>
      </c>
      <c r="I36" s="9">
        <v>1</v>
      </c>
      <c r="J36" s="8">
        <v>31160</v>
      </c>
      <c r="K36" s="11">
        <v>14.4</v>
      </c>
    </row>
    <row r="37" spans="1:11" x14ac:dyDescent="0.25">
      <c r="A37" s="16" t="str">
        <f>VLOOKUP(aéroports_2012[[#This Row],[Pays]],Pays_Continent!A:B,2,FALSE)</f>
        <v>Europe</v>
      </c>
      <c r="B37" s="16" t="str">
        <f>VLOOKUP(aéroports_2012[[#This Row],[Ville/Nom d''aéroport]],Ville_Pays!A:B,2,FALSE)</f>
        <v>Royaume-Uni</v>
      </c>
      <c r="C37" s="6" t="s">
        <v>184</v>
      </c>
      <c r="D37" s="7" t="s">
        <v>184</v>
      </c>
      <c r="E37" s="7" t="s">
        <v>495</v>
      </c>
      <c r="F37" s="8">
        <v>8916209</v>
      </c>
      <c r="G37" s="9">
        <v>3.4</v>
      </c>
      <c r="H37" s="8">
        <v>84090</v>
      </c>
      <c r="I37" s="9">
        <v>-5.0999999999999996</v>
      </c>
      <c r="J37" s="8">
        <v>19160</v>
      </c>
      <c r="K37" s="11">
        <v>12</v>
      </c>
    </row>
    <row r="38" spans="1:11" ht="25.5" x14ac:dyDescent="0.25">
      <c r="A38" s="16" t="str">
        <f>VLOOKUP(aéroports_2012[[#This Row],[Pays]],Pays_Continent!A:B,2,FALSE)</f>
        <v>Amérique du Sud</v>
      </c>
      <c r="B38" s="16" t="str">
        <f>VLOOKUP(aéroports_2012[[#This Row],[Ville/Nom d''aéroport]],Ville_Pays!A:B,2,FALSE)</f>
        <v>Colombie</v>
      </c>
      <c r="C38" s="6" t="s">
        <v>188</v>
      </c>
      <c r="D38" s="7" t="s">
        <v>188</v>
      </c>
      <c r="E38" s="7" t="s">
        <v>499</v>
      </c>
      <c r="F38" s="8">
        <v>21905139</v>
      </c>
      <c r="G38" s="9">
        <v>7.8</v>
      </c>
      <c r="H38" s="8">
        <v>317519</v>
      </c>
      <c r="I38" s="9">
        <v>2.5</v>
      </c>
      <c r="J38" s="8">
        <v>632272</v>
      </c>
      <c r="K38" s="11">
        <v>2.4</v>
      </c>
    </row>
    <row r="39" spans="1:11" x14ac:dyDescent="0.25">
      <c r="A39" s="16" t="str">
        <f>VLOOKUP(aéroports_2012[[#This Row],[Pays]],Pays_Continent!A:B,2,FALSE)</f>
        <v>Asie</v>
      </c>
      <c r="B39" s="16" t="str">
        <f>VLOOKUP(aéroports_2012[[#This Row],[Ville/Nom d''aéroport]],Ville_Pays!A:B,2,FALSE)</f>
        <v>Inde</v>
      </c>
      <c r="C39" s="6" t="s">
        <v>78</v>
      </c>
      <c r="D39" s="7" t="s">
        <v>78</v>
      </c>
      <c r="E39" s="7" t="s">
        <v>456</v>
      </c>
      <c r="F39" s="8">
        <v>30038696</v>
      </c>
      <c r="G39" s="9">
        <v>-1.3</v>
      </c>
      <c r="H39" s="8">
        <v>258103</v>
      </c>
      <c r="I39" s="9">
        <v>-3.1</v>
      </c>
      <c r="J39" s="8">
        <v>653651</v>
      </c>
      <c r="K39" s="11">
        <v>-4.0999999999999996</v>
      </c>
    </row>
    <row r="40" spans="1:11" x14ac:dyDescent="0.25">
      <c r="A40" s="16" t="str">
        <f>VLOOKUP(aéroports_2012[[#This Row],[Pays]],Pays_Continent!A:B,2,FALSE)</f>
        <v>Afrique</v>
      </c>
      <c r="B40" s="16" t="str">
        <f>VLOOKUP(aéroports_2012[[#This Row],[Ville/Nom d''aéroport]],Ville_Pays!A:B,2,FALSE)</f>
        <v>Egypte</v>
      </c>
      <c r="C40" s="6" t="s">
        <v>47</v>
      </c>
      <c r="D40" s="7" t="s">
        <v>47</v>
      </c>
      <c r="E40" s="7" t="s">
        <v>448</v>
      </c>
      <c r="F40" s="8">
        <v>1955191</v>
      </c>
      <c r="G40" s="7">
        <v>95.3</v>
      </c>
      <c r="H40" s="8">
        <v>22942</v>
      </c>
      <c r="I40" s="9">
        <v>91.2</v>
      </c>
      <c r="J40" s="7"/>
      <c r="K40" s="10"/>
    </row>
    <row r="41" spans="1:11" ht="25.5" x14ac:dyDescent="0.25">
      <c r="A41" s="16" t="str">
        <f>VLOOKUP(aéroports_2012[[#This Row],[Pays]],Pays_Continent!A:B,2,FALSE)</f>
        <v>Amérique du Nord</v>
      </c>
      <c r="B41" s="16" t="str">
        <f>VLOOKUP(aéroports_2012[[#This Row],[Ville/Nom d''aéroport]],Ville_Pays!A:B,2,FALSE)</f>
        <v>États-Unis</v>
      </c>
      <c r="C41" s="6" t="s">
        <v>268</v>
      </c>
      <c r="D41" s="7" t="s">
        <v>268</v>
      </c>
      <c r="E41" s="7" t="s">
        <v>553</v>
      </c>
      <c r="F41" s="8">
        <v>29216483</v>
      </c>
      <c r="G41" s="9">
        <v>1.5</v>
      </c>
      <c r="H41" s="8">
        <v>354869</v>
      </c>
      <c r="I41" s="9">
        <v>-3.8</v>
      </c>
      <c r="J41" s="8">
        <v>248087</v>
      </c>
      <c r="K41" s="11">
        <v>-1.4</v>
      </c>
    </row>
    <row r="42" spans="1:11" ht="25.5" x14ac:dyDescent="0.25">
      <c r="A42" s="16" t="str">
        <f>VLOOKUP(aéroports_2012[[#This Row],[Pays]],Pays_Continent!A:B,2,FALSE)</f>
        <v>Amérique du Sud</v>
      </c>
      <c r="B42" s="16" t="str">
        <f>VLOOKUP(aéroports_2012[[#This Row],[Ville/Nom d''aéroport]],Ville_Pays!A:B,2,FALSE)</f>
        <v>Brésil</v>
      </c>
      <c r="C42" s="6" t="s">
        <v>190</v>
      </c>
      <c r="D42" s="7" t="s">
        <v>190</v>
      </c>
      <c r="E42" s="7" t="s">
        <v>501</v>
      </c>
      <c r="F42" s="8">
        <v>16129630</v>
      </c>
      <c r="G42" s="9">
        <v>2.1</v>
      </c>
      <c r="H42" s="8">
        <v>188528</v>
      </c>
      <c r="I42" s="9">
        <v>-0.5</v>
      </c>
      <c r="J42" s="8">
        <v>42969</v>
      </c>
      <c r="K42" s="11">
        <v>6.3</v>
      </c>
    </row>
    <row r="43" spans="1:11" x14ac:dyDescent="0.25">
      <c r="A43" s="16" t="str">
        <f>VLOOKUP(aéroports_2012[[#This Row],[Pays]],Pays_Continent!A:B,2,FALSE)</f>
        <v>Océanie</v>
      </c>
      <c r="B43" s="16" t="str">
        <f>VLOOKUP(aéroports_2012[[#This Row],[Ville/Nom d''aéroport]],Ville_Pays!A:B,2,FALSE)</f>
        <v>Australie</v>
      </c>
      <c r="C43" s="6" t="s">
        <v>312</v>
      </c>
      <c r="D43" s="7" t="s">
        <v>312</v>
      </c>
      <c r="E43" s="7" t="s">
        <v>581</v>
      </c>
      <c r="F43" s="8">
        <v>21084814</v>
      </c>
      <c r="G43" s="9">
        <v>4</v>
      </c>
      <c r="H43" s="8">
        <v>184288</v>
      </c>
      <c r="I43" s="9">
        <v>7.5</v>
      </c>
      <c r="J43" s="7"/>
      <c r="K43" s="10"/>
    </row>
    <row r="44" spans="1:11" x14ac:dyDescent="0.25">
      <c r="A44" s="16" t="str">
        <f>VLOOKUP(aéroports_2012[[#This Row],[Pays]],Pays_Continent!A:B,2,FALSE)</f>
        <v>Océanie</v>
      </c>
      <c r="B44" s="16" t="str">
        <f>VLOOKUP(aéroports_2012[[#This Row],[Ville/Nom d''aéroport]],Ville_Pays!A:B,2,FALSE)</f>
        <v>Australie</v>
      </c>
      <c r="C44" s="6" t="s">
        <v>402</v>
      </c>
      <c r="D44" s="7" t="s">
        <v>402</v>
      </c>
      <c r="E44" s="7" t="s">
        <v>613</v>
      </c>
      <c r="F44" s="8">
        <v>411215</v>
      </c>
      <c r="G44" s="9">
        <v>1.6</v>
      </c>
      <c r="H44" s="8">
        <v>5655</v>
      </c>
      <c r="I44" s="9">
        <v>-1.3</v>
      </c>
      <c r="J44" s="7"/>
      <c r="K44" s="10"/>
    </row>
    <row r="45" spans="1:11" x14ac:dyDescent="0.25">
      <c r="A45" s="16" t="str">
        <f>VLOOKUP(aéroports_2012[[#This Row],[Pays]],Pays_Continent!A:B,2,FALSE)</f>
        <v>Europe</v>
      </c>
      <c r="B45" s="16" t="str">
        <f>VLOOKUP(aéroports_2012[[#This Row],[Ville/Nom d''aéroport]],Ville_Pays!A:B,2,FALSE)</f>
        <v>Belgique</v>
      </c>
      <c r="C45" s="6" t="s">
        <v>148</v>
      </c>
      <c r="D45" s="7" t="s">
        <v>148</v>
      </c>
      <c r="E45" s="7" t="s">
        <v>481</v>
      </c>
      <c r="F45" s="8">
        <v>18761307</v>
      </c>
      <c r="G45" s="9">
        <v>1</v>
      </c>
      <c r="H45" s="8">
        <v>223431</v>
      </c>
      <c r="I45" s="9">
        <v>-4.4000000000000004</v>
      </c>
      <c r="J45" s="8">
        <v>475124</v>
      </c>
      <c r="K45" s="11">
        <v>0</v>
      </c>
    </row>
    <row r="46" spans="1:11" ht="25.5" x14ac:dyDescent="0.25">
      <c r="A46" s="16" t="str">
        <f>VLOOKUP(aéroports_2012[[#This Row],[Pays]],Pays_Continent!A:B,2,FALSE)</f>
        <v>Amérique du Sud</v>
      </c>
      <c r="B46" s="16" t="str">
        <f>VLOOKUP(aéroports_2012[[#This Row],[Ville/Nom d''aéroport]],Ville_Pays!A:B,2,FALSE)</f>
        <v>Argentine</v>
      </c>
      <c r="C46" s="6" t="s">
        <v>199</v>
      </c>
      <c r="D46" s="7" t="s">
        <v>205</v>
      </c>
      <c r="E46" s="24" t="s">
        <v>507</v>
      </c>
      <c r="F46" s="8">
        <v>8880289</v>
      </c>
      <c r="G46" s="9">
        <v>7.3</v>
      </c>
      <c r="H46" s="8">
        <v>68660</v>
      </c>
      <c r="I46" s="9">
        <v>8.6999999999999993</v>
      </c>
      <c r="J46" s="8">
        <v>210054</v>
      </c>
      <c r="K46" s="11">
        <v>2.6</v>
      </c>
    </row>
    <row r="47" spans="1:11" ht="30" x14ac:dyDescent="0.25">
      <c r="A47" s="16" t="str">
        <f>VLOOKUP(aéroports_2012[[#This Row],[Pays]],Pays_Continent!A:B,2,FALSE)</f>
        <v>Amérique du Sud</v>
      </c>
      <c r="B47" s="16" t="str">
        <f>VLOOKUP(aéroports_2012[[#This Row],[Ville/Nom d''aéroport]],Ville_Pays!A:B,2,FALSE)</f>
        <v>Argentine</v>
      </c>
      <c r="C47" s="6" t="s">
        <v>199</v>
      </c>
      <c r="D47" s="7" t="s">
        <v>200</v>
      </c>
      <c r="E47" s="24" t="s">
        <v>1047</v>
      </c>
      <c r="F47" s="8">
        <v>8849465</v>
      </c>
      <c r="G47" s="9">
        <v>7.3</v>
      </c>
      <c r="H47" s="8">
        <v>115638</v>
      </c>
      <c r="I47" s="9">
        <v>1.6</v>
      </c>
      <c r="J47" s="8">
        <v>14366</v>
      </c>
      <c r="K47" s="11">
        <v>-21.4</v>
      </c>
    </row>
    <row r="48" spans="1:11" x14ac:dyDescent="0.25">
      <c r="A48" s="16" t="str">
        <f>VLOOKUP(aéroports_2012[[#This Row],[Pays]],Pays_Continent!A:B,2,FALSE)</f>
        <v>Océanie</v>
      </c>
      <c r="B48" s="16" t="str">
        <f>VLOOKUP(aéroports_2012[[#This Row],[Ville/Nom d''aéroport]],Ville_Pays!A:B,2,FALSE)</f>
        <v>Australie</v>
      </c>
      <c r="C48" s="6" t="s">
        <v>324</v>
      </c>
      <c r="D48" s="7" t="s">
        <v>324</v>
      </c>
      <c r="E48" s="7" t="s">
        <v>588</v>
      </c>
      <c r="F48" s="8">
        <v>4080644</v>
      </c>
      <c r="G48" s="9">
        <v>6</v>
      </c>
      <c r="H48" s="8">
        <v>44589</v>
      </c>
      <c r="I48" s="9">
        <v>3.7</v>
      </c>
      <c r="J48" s="7"/>
      <c r="K48" s="10"/>
    </row>
    <row r="49" spans="1:11" x14ac:dyDescent="0.25">
      <c r="A49" s="16" t="str">
        <f>VLOOKUP(aéroports_2012[[#This Row],[Pays]],Pays_Continent!A:B,2,FALSE)</f>
        <v>Afrique</v>
      </c>
      <c r="B49" s="16" t="str">
        <f>VLOOKUP(aéroports_2012[[#This Row],[Ville/Nom d''aéroport]],Ville_Pays!A:B,2,FALSE)</f>
        <v>Egypte</v>
      </c>
      <c r="C49" s="6" t="s">
        <v>21</v>
      </c>
      <c r="D49" s="7" t="s">
        <v>21</v>
      </c>
      <c r="E49" s="7" t="s">
        <v>415</v>
      </c>
      <c r="F49" s="8">
        <v>14333342</v>
      </c>
      <c r="G49" s="7">
        <v>10.1</v>
      </c>
      <c r="H49" s="8">
        <v>137567</v>
      </c>
      <c r="I49" s="9">
        <v>5.7</v>
      </c>
      <c r="J49" s="8">
        <v>278877</v>
      </c>
      <c r="K49" s="10">
        <v>-0.6</v>
      </c>
    </row>
    <row r="50" spans="1:11" x14ac:dyDescent="0.25">
      <c r="A50" s="16" t="str">
        <f>VLOOKUP(aéroports_2012[[#This Row],[Pays]],Pays_Continent!A:B,2,FALSE)</f>
        <v>Asie</v>
      </c>
      <c r="B50" s="16" t="str">
        <f>VLOOKUP(aéroports_2012[[#This Row],[Ville/Nom d''aéroport]],Ville_Pays!A:B,2,FALSE)</f>
        <v>Inde</v>
      </c>
      <c r="C50" s="6" t="s">
        <v>119</v>
      </c>
      <c r="D50" s="7" t="s">
        <v>119</v>
      </c>
      <c r="E50" s="7" t="s">
        <v>464</v>
      </c>
      <c r="F50" s="8">
        <v>9927891</v>
      </c>
      <c r="G50" s="9">
        <v>-3.2</v>
      </c>
      <c r="H50" s="8">
        <v>94273</v>
      </c>
      <c r="I50" s="9">
        <v>-4.8</v>
      </c>
      <c r="J50" s="8">
        <v>121422</v>
      </c>
      <c r="K50" s="11">
        <v>-5.5</v>
      </c>
    </row>
    <row r="51" spans="1:11" ht="25.5" x14ac:dyDescent="0.25">
      <c r="A51" s="16" t="str">
        <f>VLOOKUP(aéroports_2012[[#This Row],[Pays]],Pays_Continent!A:B,2,FALSE)</f>
        <v>Amérique du Nord</v>
      </c>
      <c r="B51" s="16" t="str">
        <f>VLOOKUP(aéroports_2012[[#This Row],[Ville/Nom d''aéroport]],Ville_Pays!A:B,2,FALSE)</f>
        <v>Canada</v>
      </c>
      <c r="C51" s="6" t="s">
        <v>287</v>
      </c>
      <c r="D51" s="7" t="s">
        <v>287</v>
      </c>
      <c r="E51" s="7" t="s">
        <v>564</v>
      </c>
      <c r="F51" s="8">
        <v>13534798</v>
      </c>
      <c r="G51" s="9">
        <v>6</v>
      </c>
      <c r="H51" s="8">
        <v>240782</v>
      </c>
      <c r="I51" s="9">
        <v>8.9</v>
      </c>
      <c r="J51" s="7"/>
      <c r="K51" s="10"/>
    </row>
    <row r="52" spans="1:11" ht="25.5" x14ac:dyDescent="0.25">
      <c r="A52" s="16" t="str">
        <f>VLOOKUP(aéroports_2012[[#This Row],[Pays]],Pays_Continent!A:B,2,FALSE)</f>
        <v>Amérique du Sud</v>
      </c>
      <c r="B52" s="16" t="str">
        <f>VLOOKUP(aéroports_2012[[#This Row],[Ville/Nom d''aéroport]],Ville_Pays!A:B,2,FALSE)</f>
        <v>Colombie</v>
      </c>
      <c r="C52" s="6" t="s">
        <v>218</v>
      </c>
      <c r="D52" s="7" t="s">
        <v>218</v>
      </c>
      <c r="E52" s="7" t="s">
        <v>523</v>
      </c>
      <c r="F52" s="8">
        <v>3625665</v>
      </c>
      <c r="G52" s="9">
        <v>12</v>
      </c>
      <c r="H52" s="8">
        <v>60325</v>
      </c>
      <c r="I52" s="9">
        <v>12.6</v>
      </c>
      <c r="J52" s="8">
        <v>33311</v>
      </c>
      <c r="K52" s="11">
        <v>-2.7</v>
      </c>
    </row>
    <row r="53" spans="1:11" x14ac:dyDescent="0.25">
      <c r="A53" s="16" t="str">
        <f>VLOOKUP(aéroports_2012[[#This Row],[Pays]],Pays_Continent!A:B,2,FALSE)</f>
        <v>Océanie</v>
      </c>
      <c r="B53" s="16" t="str">
        <f>VLOOKUP(aéroports_2012[[#This Row],[Ville/Nom d''aéroport]],Ville_Pays!A:B,2,FALSE)</f>
        <v>Australie</v>
      </c>
      <c r="C53" s="6" t="s">
        <v>332</v>
      </c>
      <c r="D53" s="7" t="s">
        <v>332</v>
      </c>
      <c r="E53" s="7" t="s">
        <v>590</v>
      </c>
      <c r="F53" s="8">
        <v>3029588</v>
      </c>
      <c r="G53" s="9">
        <v>-4.5</v>
      </c>
      <c r="H53" s="7"/>
      <c r="I53" s="7"/>
      <c r="J53" s="7"/>
      <c r="K53" s="10"/>
    </row>
    <row r="54" spans="1:11" ht="25.5" x14ac:dyDescent="0.25">
      <c r="A54" s="16" t="str">
        <f>VLOOKUP(aéroports_2012[[#This Row],[Pays]],Pays_Continent!A:B,2,FALSE)</f>
        <v>Amérique du Nord</v>
      </c>
      <c r="B54" s="16" t="str">
        <f>VLOOKUP(aéroports_2012[[#This Row],[Ville/Nom d''aéroport]],Ville_Pays!A:B,2,FALSE)</f>
        <v>Mexique</v>
      </c>
      <c r="C54" s="6" t="s">
        <v>189</v>
      </c>
      <c r="D54" s="7" t="s">
        <v>189</v>
      </c>
      <c r="E54" s="7" t="s">
        <v>502</v>
      </c>
      <c r="F54" s="8">
        <v>14555184</v>
      </c>
      <c r="G54" s="9">
        <v>11</v>
      </c>
      <c r="H54" s="8">
        <v>127876</v>
      </c>
      <c r="I54" s="9">
        <v>6.1</v>
      </c>
      <c r="J54" s="8">
        <v>27336</v>
      </c>
      <c r="K54" s="11">
        <v>6.5</v>
      </c>
    </row>
    <row r="55" spans="1:11" ht="25.5" x14ac:dyDescent="0.25">
      <c r="A55" s="16" t="str">
        <f>VLOOKUP(aéroports_2012[[#This Row],[Pays]],Pays_Continent!A:B,2,FALSE)</f>
        <v>Afrique</v>
      </c>
      <c r="B55" s="16" t="str">
        <f>VLOOKUP(aéroports_2012[[#This Row],[Ville/Nom d''aéroport]],Ville_Pays!A:B,2,FALSE)</f>
        <v>Afrique du Sud</v>
      </c>
      <c r="C55" s="6" t="s">
        <v>25</v>
      </c>
      <c r="D55" s="7" t="s">
        <v>25</v>
      </c>
      <c r="E55" s="7" t="s">
        <v>418</v>
      </c>
      <c r="F55" s="8">
        <v>8505563</v>
      </c>
      <c r="G55" s="7">
        <v>0.8</v>
      </c>
      <c r="H55" s="8">
        <v>91546</v>
      </c>
      <c r="I55" s="9">
        <v>-5.2</v>
      </c>
      <c r="J55" s="7"/>
      <c r="K55" s="10"/>
    </row>
    <row r="56" spans="1:11" ht="25.5" x14ac:dyDescent="0.25">
      <c r="A56" s="16" t="str">
        <f>VLOOKUP(aéroports_2012[[#This Row],[Pays]],Pays_Continent!A:B,2,FALSE)</f>
        <v>Amérique du Sud</v>
      </c>
      <c r="B56" s="16" t="str">
        <f>VLOOKUP(aéroports_2012[[#This Row],[Ville/Nom d''aéroport]],Ville_Pays!A:B,2,FALSE)</f>
        <v>Vénézuela</v>
      </c>
      <c r="C56" s="6" t="s">
        <v>192</v>
      </c>
      <c r="D56" s="7" t="s">
        <v>192</v>
      </c>
      <c r="E56" s="7" t="s">
        <v>629</v>
      </c>
      <c r="F56" s="8">
        <v>10430243</v>
      </c>
      <c r="G56" s="9">
        <v>5.3</v>
      </c>
      <c r="H56" s="7"/>
      <c r="I56" s="7"/>
      <c r="J56" s="7"/>
      <c r="K56" s="10"/>
    </row>
    <row r="57" spans="1:11" ht="25.5" x14ac:dyDescent="0.25">
      <c r="A57" s="16" t="str">
        <f>VLOOKUP(aéroports_2012[[#This Row],[Pays]],Pays_Continent!A:B,2,FALSE)</f>
        <v>Amérique du Sud</v>
      </c>
      <c r="B57" s="16" t="str">
        <f>VLOOKUP(aéroports_2012[[#This Row],[Ville/Nom d''aéroport]],Ville_Pays!A:B,2,FALSE)</f>
        <v>Colombie</v>
      </c>
      <c r="C57" s="6" t="s">
        <v>222</v>
      </c>
      <c r="D57" s="7" t="s">
        <v>222</v>
      </c>
      <c r="E57" s="7" t="s">
        <v>533</v>
      </c>
      <c r="F57" s="8">
        <v>2766285</v>
      </c>
      <c r="G57" s="9">
        <v>28.2</v>
      </c>
      <c r="H57" s="8">
        <v>41289</v>
      </c>
      <c r="I57" s="9">
        <v>22.9</v>
      </c>
      <c r="J57" s="8">
        <v>8432</v>
      </c>
      <c r="K57" s="11">
        <v>12.3</v>
      </c>
    </row>
    <row r="58" spans="1:11" x14ac:dyDescent="0.25">
      <c r="A58" s="16" t="str">
        <f>VLOOKUP(aéroports_2012[[#This Row],[Pays]],Pays_Continent!A:B,2,FALSE)</f>
        <v>Afrique</v>
      </c>
      <c r="B58" s="16" t="str">
        <f>VLOOKUP(aéroports_2012[[#This Row],[Ville/Nom d''aéroport]],Ville_Pays!A:B,2,FALSE)</f>
        <v>Maroc</v>
      </c>
      <c r="C58" s="6" t="s">
        <v>376</v>
      </c>
      <c r="D58" s="7" t="s">
        <v>29</v>
      </c>
      <c r="E58" s="7" t="s">
        <v>1093</v>
      </c>
      <c r="F58" s="8">
        <v>7186331</v>
      </c>
      <c r="G58" s="7">
        <v>-1.4</v>
      </c>
      <c r="H58" s="8">
        <v>71006</v>
      </c>
      <c r="I58" s="9">
        <v>-5.4</v>
      </c>
      <c r="J58" s="8">
        <v>48050</v>
      </c>
      <c r="K58" s="10">
        <v>-8.5</v>
      </c>
    </row>
    <row r="59" spans="1:11" x14ac:dyDescent="0.25">
      <c r="A59" s="16" t="str">
        <f>VLOOKUP(aéroports_2012[[#This Row],[Pays]],Pays_Continent!A:B,2,FALSE)</f>
        <v>Asie</v>
      </c>
      <c r="B59" s="16" t="str">
        <f>VLOOKUP(aéroports_2012[[#This Row],[Ville/Nom d''aéroport]],Ville_Pays!A:B,2,FALSE)</f>
        <v>Chine</v>
      </c>
      <c r="C59" s="6" t="s">
        <v>101</v>
      </c>
      <c r="D59" s="7" t="s">
        <v>101</v>
      </c>
      <c r="E59" s="7" t="s">
        <v>461</v>
      </c>
      <c r="F59" s="8">
        <v>14749701</v>
      </c>
      <c r="G59" s="9">
        <v>7.8</v>
      </c>
      <c r="H59" s="8">
        <v>127041</v>
      </c>
      <c r="I59" s="9">
        <v>8.8000000000000007</v>
      </c>
      <c r="J59" s="8">
        <v>110608</v>
      </c>
      <c r="K59" s="11">
        <v>-3.7</v>
      </c>
    </row>
    <row r="60" spans="1:11" ht="25.5" x14ac:dyDescent="0.25">
      <c r="A60" s="16" t="str">
        <f>VLOOKUP(aéroports_2012[[#This Row],[Pays]],Pays_Continent!A:B,2,FALSE)</f>
        <v>Amérique du Nord</v>
      </c>
      <c r="B60" s="16" t="str">
        <f>VLOOKUP(aéroports_2012[[#This Row],[Ville/Nom d''aéroport]],Ville_Pays!A:B,2,FALSE)</f>
        <v>États-Unis</v>
      </c>
      <c r="C60" s="6" t="s">
        <v>255</v>
      </c>
      <c r="D60" s="7" t="s">
        <v>255</v>
      </c>
      <c r="E60" s="7" t="s">
        <v>546</v>
      </c>
      <c r="F60" s="8">
        <v>41228372</v>
      </c>
      <c r="G60" s="9">
        <v>5.6</v>
      </c>
      <c r="H60" s="8">
        <v>550391</v>
      </c>
      <c r="I60" s="9">
        <v>2.2999999999999998</v>
      </c>
      <c r="J60" s="8">
        <v>127228</v>
      </c>
      <c r="K60" s="11">
        <v>-7.8</v>
      </c>
    </row>
    <row r="61" spans="1:11" x14ac:dyDescent="0.25">
      <c r="A61" s="16" t="str">
        <f>VLOOKUP(aéroports_2012[[#This Row],[Pays]],Pays_Continent!A:B,2,FALSE)</f>
        <v>Asie</v>
      </c>
      <c r="B61" s="16" t="str">
        <f>VLOOKUP(aéroports_2012[[#This Row],[Ville/Nom d''aéroport]],Ville_Pays!A:B,2,FALSE)</f>
        <v>Corée du Sud</v>
      </c>
      <c r="C61" s="6" t="s">
        <v>91</v>
      </c>
      <c r="D61" s="7" t="s">
        <v>91</v>
      </c>
      <c r="E61" s="7" t="s">
        <v>459</v>
      </c>
      <c r="F61" s="8">
        <v>18698527</v>
      </c>
      <c r="G61" s="9">
        <v>8.6999999999999993</v>
      </c>
      <c r="H61" s="8">
        <v>120839</v>
      </c>
      <c r="I61" s="9">
        <v>7.2</v>
      </c>
      <c r="J61" s="8">
        <v>149082</v>
      </c>
      <c r="K61" s="11">
        <v>-6.9</v>
      </c>
    </row>
    <row r="62" spans="1:11" x14ac:dyDescent="0.25">
      <c r="A62" s="16" t="str">
        <f>VLOOKUP(aéroports_2012[[#This Row],[Pays]],Pays_Continent!A:B,2,FALSE)</f>
        <v>Asie</v>
      </c>
      <c r="B62" s="16" t="str">
        <f>VLOOKUP(aéroports_2012[[#This Row],[Ville/Nom d''aéroport]],Ville_Pays!A:B,2,FALSE)</f>
        <v>Chine</v>
      </c>
      <c r="C62" s="6" t="s">
        <v>77</v>
      </c>
      <c r="D62" s="7" t="s">
        <v>77</v>
      </c>
      <c r="E62" s="7" t="s">
        <v>963</v>
      </c>
      <c r="F62" s="8">
        <v>31595130</v>
      </c>
      <c r="G62" s="9">
        <v>8.6999999999999993</v>
      </c>
      <c r="H62" s="8">
        <v>242658</v>
      </c>
      <c r="I62" s="9">
        <v>9.1</v>
      </c>
      <c r="J62" s="8">
        <v>508031</v>
      </c>
      <c r="K62" s="11">
        <v>6.4</v>
      </c>
    </row>
    <row r="63" spans="1:11" ht="25.5" x14ac:dyDescent="0.25">
      <c r="A63" s="16" t="str">
        <f>VLOOKUP(aéroports_2012[[#This Row],[Pays]],Pays_Continent!A:B,2,FALSE)</f>
        <v>Amérique du Nord</v>
      </c>
      <c r="B63" s="16" t="str">
        <f>VLOOKUP(aéroports_2012[[#This Row],[Ville/Nom d''aéroport]],Ville_Pays!A:B,2,FALSE)</f>
        <v>États-Unis</v>
      </c>
      <c r="C63" s="6" t="s">
        <v>243</v>
      </c>
      <c r="D63" s="7" t="s">
        <v>277</v>
      </c>
      <c r="E63" s="24" t="s">
        <v>558</v>
      </c>
      <c r="F63" s="8">
        <v>18884482</v>
      </c>
      <c r="G63" s="9">
        <v>0</v>
      </c>
      <c r="H63" s="8">
        <v>249913</v>
      </c>
      <c r="I63" s="9">
        <v>1.3</v>
      </c>
      <c r="J63" s="8">
        <v>27911</v>
      </c>
      <c r="K63" s="11">
        <v>7</v>
      </c>
    </row>
    <row r="64" spans="1:11" ht="25.5" x14ac:dyDescent="0.25">
      <c r="A64" s="16" t="str">
        <f>VLOOKUP(aéroports_2012[[#This Row],[Pays]],Pays_Continent!A:B,2,FALSE)</f>
        <v>Amérique du Nord</v>
      </c>
      <c r="B64" s="16" t="str">
        <f>VLOOKUP(aéroports_2012[[#This Row],[Ville/Nom d''aéroport]],Ville_Pays!A:B,2,FALSE)</f>
        <v>États-Unis</v>
      </c>
      <c r="C64" s="6" t="s">
        <v>243</v>
      </c>
      <c r="D64" s="7" t="s">
        <v>244</v>
      </c>
      <c r="E64" s="24" t="s">
        <v>541</v>
      </c>
      <c r="F64" s="8">
        <v>64666961</v>
      </c>
      <c r="G64" s="9">
        <v>-3.2</v>
      </c>
      <c r="H64" s="8">
        <v>880069</v>
      </c>
      <c r="I64" s="9">
        <v>1.2</v>
      </c>
      <c r="J64" s="8">
        <v>1443279</v>
      </c>
      <c r="K64" s="11">
        <v>-4.0999999999999996</v>
      </c>
    </row>
    <row r="65" spans="1:11" x14ac:dyDescent="0.25">
      <c r="A65" s="16" t="str">
        <f>VLOOKUP(aéroports_2012[[#This Row],[Pays]],Pays_Continent!A:B,2,FALSE)</f>
        <v>Asie</v>
      </c>
      <c r="B65" s="16" t="str">
        <f>VLOOKUP(aéroports_2012[[#This Row],[Ville/Nom d''aéroport]],Ville_Pays!A:B,2,FALSE)</f>
        <v>Chine</v>
      </c>
      <c r="C65" s="6" t="s">
        <v>87</v>
      </c>
      <c r="D65" s="7" t="s">
        <v>87</v>
      </c>
      <c r="E65" s="7" t="s">
        <v>962</v>
      </c>
      <c r="F65" s="8">
        <v>22057003</v>
      </c>
      <c r="G65" s="9">
        <v>15.8</v>
      </c>
      <c r="H65" s="8">
        <v>195333</v>
      </c>
      <c r="I65" s="9">
        <v>17.100000000000001</v>
      </c>
      <c r="J65" s="8">
        <v>268642</v>
      </c>
      <c r="K65" s="11">
        <v>13.1</v>
      </c>
    </row>
    <row r="66" spans="1:11" ht="25.5" x14ac:dyDescent="0.25">
      <c r="A66" s="16" t="str">
        <f>VLOOKUP(aéroports_2012[[#This Row],[Pays]],Pays_Continent!A:B,2,FALSE)</f>
        <v>Océanie</v>
      </c>
      <c r="B66" s="16" t="str">
        <f>VLOOKUP(aéroports_2012[[#This Row],[Ville/Nom d''aéroport]],Ville_Pays!A:B,2,FALSE)</f>
        <v>Nouvelle-Zélande</v>
      </c>
      <c r="C66" s="6" t="s">
        <v>321</v>
      </c>
      <c r="D66" s="7" t="s">
        <v>321</v>
      </c>
      <c r="E66" s="7" t="s">
        <v>586</v>
      </c>
      <c r="F66" s="8">
        <v>5485025</v>
      </c>
      <c r="G66" s="9">
        <v>-1.9</v>
      </c>
      <c r="H66" s="8">
        <v>108784</v>
      </c>
      <c r="I66" s="9">
        <v>-8.8000000000000007</v>
      </c>
      <c r="J66" s="8">
        <v>27979</v>
      </c>
      <c r="K66" s="11">
        <v>6.5</v>
      </c>
    </row>
    <row r="67" spans="1:11" ht="25.5" x14ac:dyDescent="0.25">
      <c r="A67" s="16" t="str">
        <f>VLOOKUP(aéroports_2012[[#This Row],[Pays]],Pays_Continent!A:B,2,FALSE)</f>
        <v>Amérique du Nord</v>
      </c>
      <c r="B67" s="16" t="str">
        <f>VLOOKUP(aéroports_2012[[#This Row],[Ville/Nom d''aéroport]],Ville_Pays!A:B,2,FALSE)</f>
        <v>États-Unis</v>
      </c>
      <c r="C67" s="6" t="s">
        <v>306</v>
      </c>
      <c r="D67" s="7" t="s">
        <v>307</v>
      </c>
      <c r="E67" s="7" t="s">
        <v>1064</v>
      </c>
      <c r="F67" s="8">
        <v>9004983</v>
      </c>
      <c r="G67" s="9">
        <v>-2.2000000000000002</v>
      </c>
      <c r="H67" s="8">
        <v>180944</v>
      </c>
      <c r="I67" s="9">
        <v>-3.9</v>
      </c>
      <c r="J67" s="8">
        <v>77029</v>
      </c>
      <c r="K67" s="11">
        <v>0.2</v>
      </c>
    </row>
    <row r="68" spans="1:11" x14ac:dyDescent="0.25">
      <c r="A68" s="16" t="str">
        <f>VLOOKUP(aéroports_2012[[#This Row],[Pays]],Pays_Continent!A:B,2,FALSE)</f>
        <v>Europe</v>
      </c>
      <c r="B68" s="16" t="str">
        <f>VLOOKUP(aéroports_2012[[#This Row],[Ville/Nom d''aéroport]],Ville_Pays!A:B,2,FALSE)</f>
        <v>Allemagne</v>
      </c>
      <c r="C68" s="6" t="s">
        <v>182</v>
      </c>
      <c r="D68" s="7" t="s">
        <v>182</v>
      </c>
      <c r="E68" s="7" t="s">
        <v>493</v>
      </c>
      <c r="F68" s="8">
        <v>9280070</v>
      </c>
      <c r="G68" s="9">
        <v>-3.6</v>
      </c>
      <c r="H68" s="8">
        <v>125337</v>
      </c>
      <c r="I68" s="9">
        <v>-4.3</v>
      </c>
      <c r="J68" s="8">
        <v>730055</v>
      </c>
      <c r="K68" s="11">
        <v>0.5</v>
      </c>
    </row>
    <row r="69" spans="1:11" x14ac:dyDescent="0.25">
      <c r="A69" s="16" t="str">
        <f>VLOOKUP(aéroports_2012[[#This Row],[Pays]],Pays_Continent!A:B,2,FALSE)</f>
        <v>Europe</v>
      </c>
      <c r="B69" s="16" t="str">
        <f>VLOOKUP(aéroports_2012[[#This Row],[Ville/Nom d''aéroport]],Ville_Pays!A:B,2,FALSE)</f>
        <v>Danemark</v>
      </c>
      <c r="C69" s="6" t="s">
        <v>141</v>
      </c>
      <c r="D69" s="7" t="s">
        <v>141</v>
      </c>
      <c r="E69" s="7" t="s">
        <v>476</v>
      </c>
      <c r="F69" s="8">
        <v>23289850</v>
      </c>
      <c r="G69" s="9">
        <v>2.7</v>
      </c>
      <c r="H69" s="8">
        <v>242992</v>
      </c>
      <c r="I69" s="9">
        <v>-4.2</v>
      </c>
      <c r="J69" s="7"/>
      <c r="K69" s="10"/>
    </row>
    <row r="70" spans="1:11" ht="25.5" x14ac:dyDescent="0.25">
      <c r="A70" s="16" t="str">
        <f>VLOOKUP(aéroports_2012[[#This Row],[Pays]],Pays_Continent!A:B,2,FALSE)</f>
        <v>Amérique du Sud</v>
      </c>
      <c r="B70" s="16" t="str">
        <f>VLOOKUP(aéroports_2012[[#This Row],[Ville/Nom d''aéroport]],Ville_Pays!A:B,2,FALSE)</f>
        <v>Brésil</v>
      </c>
      <c r="C70" s="6" t="s">
        <v>232</v>
      </c>
      <c r="D70" s="7" t="s">
        <v>232</v>
      </c>
      <c r="E70" s="7" t="s">
        <v>532</v>
      </c>
      <c r="F70" s="8">
        <v>2867255</v>
      </c>
      <c r="G70" s="9">
        <v>6.9</v>
      </c>
      <c r="H70" s="8">
        <v>60138</v>
      </c>
      <c r="I70" s="9">
        <v>5.3</v>
      </c>
      <c r="J70" s="8">
        <v>9415</v>
      </c>
      <c r="K70" s="11">
        <v>-2.2999999999999998</v>
      </c>
    </row>
    <row r="71" spans="1:11" ht="25.5" x14ac:dyDescent="0.25">
      <c r="A71" s="16" t="str">
        <f>VLOOKUP(aéroports_2012[[#This Row],[Pays]],Pays_Continent!A:B,2,FALSE)</f>
        <v>Amérique du Sud</v>
      </c>
      <c r="B71" s="16" t="str">
        <f>VLOOKUP(aéroports_2012[[#This Row],[Ville/Nom d''aéroport]],Ville_Pays!A:B,2,FALSE)</f>
        <v>Brésil</v>
      </c>
      <c r="C71" s="6" t="s">
        <v>211</v>
      </c>
      <c r="D71" s="7" t="s">
        <v>212</v>
      </c>
      <c r="E71" s="7" t="s">
        <v>511</v>
      </c>
      <c r="F71" s="8">
        <v>7314187</v>
      </c>
      <c r="G71" s="9">
        <v>-4</v>
      </c>
      <c r="H71" s="8">
        <v>88909</v>
      </c>
      <c r="I71" s="9">
        <v>-5.6</v>
      </c>
      <c r="J71" s="8">
        <v>36639</v>
      </c>
      <c r="K71" s="11">
        <v>10.5</v>
      </c>
    </row>
    <row r="72" spans="1:11" x14ac:dyDescent="0.25">
      <c r="A72" s="16" t="str">
        <f>VLOOKUP(aéroports_2012[[#This Row],[Pays]],Pays_Continent!A:B,2,FALSE)</f>
        <v>Afrique</v>
      </c>
      <c r="B72" s="16" t="str">
        <f>VLOOKUP(aéroports_2012[[#This Row],[Ville/Nom d''aéroport]],Ville_Pays!A:B,2,FALSE)</f>
        <v>Sénégal</v>
      </c>
      <c r="C72" s="6" t="s">
        <v>56</v>
      </c>
      <c r="D72" s="7" t="s">
        <v>56</v>
      </c>
      <c r="E72" s="7" t="s">
        <v>449</v>
      </c>
      <c r="F72" s="8">
        <v>1732687</v>
      </c>
      <c r="G72" s="7">
        <v>-6</v>
      </c>
      <c r="H72" s="8">
        <v>28014</v>
      </c>
      <c r="I72" s="9">
        <v>-19.5</v>
      </c>
      <c r="J72" s="8">
        <v>25361</v>
      </c>
      <c r="K72" s="10">
        <v>3.3</v>
      </c>
    </row>
    <row r="73" spans="1:11" x14ac:dyDescent="0.25">
      <c r="A73" s="16" t="str">
        <f>VLOOKUP(aéroports_2012[[#This Row],[Pays]],Pays_Continent!A:B,2,FALSE)</f>
        <v>Asie</v>
      </c>
      <c r="B73" s="16" t="str">
        <f>VLOOKUP(aéroports_2012[[#This Row],[Ville/Nom d''aéroport]],Ville_Pays!A:B,2,FALSE)</f>
        <v>Chine</v>
      </c>
      <c r="C73" s="6" t="s">
        <v>113</v>
      </c>
      <c r="D73" s="7" t="s">
        <v>113</v>
      </c>
      <c r="E73" s="7" t="s">
        <v>964</v>
      </c>
      <c r="F73" s="8">
        <v>13337184</v>
      </c>
      <c r="G73" s="9">
        <v>11</v>
      </c>
      <c r="H73" s="8">
        <v>100231</v>
      </c>
      <c r="I73" s="9">
        <v>6.2</v>
      </c>
      <c r="J73" s="8">
        <v>136547</v>
      </c>
      <c r="K73" s="11">
        <v>-1</v>
      </c>
    </row>
    <row r="74" spans="1:11" ht="25.5" x14ac:dyDescent="0.25">
      <c r="A74" s="16" t="str">
        <f>VLOOKUP(aéroports_2012[[#This Row],[Pays]],Pays_Continent!A:B,2,FALSE)</f>
        <v>Amérique du Nord</v>
      </c>
      <c r="B74" s="16" t="str">
        <f>VLOOKUP(aéroports_2012[[#This Row],[Ville/Nom d''aéroport]],Ville_Pays!A:B,2,FALSE)</f>
        <v>États-Unis</v>
      </c>
      <c r="C74" s="6" t="s">
        <v>247</v>
      </c>
      <c r="D74" s="7" t="s">
        <v>248</v>
      </c>
      <c r="E74" s="24" t="s">
        <v>542</v>
      </c>
      <c r="F74" s="8">
        <v>58590633</v>
      </c>
      <c r="G74" s="9">
        <v>1.5</v>
      </c>
      <c r="H74" s="8">
        <v>649924</v>
      </c>
      <c r="I74" s="9">
        <v>0.6</v>
      </c>
      <c r="J74" s="8">
        <v>601845</v>
      </c>
      <c r="K74" s="11">
        <v>-7.8</v>
      </c>
    </row>
    <row r="75" spans="1:11" ht="25.5" x14ac:dyDescent="0.25">
      <c r="A75" s="16" t="str">
        <f>VLOOKUP(aéroports_2012[[#This Row],[Pays]],Pays_Continent!A:B,2,FALSE)</f>
        <v>Amérique du Nord</v>
      </c>
      <c r="B75" s="16" t="str">
        <f>VLOOKUP(aéroports_2012[[#This Row],[Ville/Nom d''aéroport]],Ville_Pays!A:B,2,FALSE)</f>
        <v>États-Unis</v>
      </c>
      <c r="C75" s="6" t="s">
        <v>247</v>
      </c>
      <c r="D75" s="7" t="s">
        <v>288</v>
      </c>
      <c r="E75" s="24" t="s">
        <v>571</v>
      </c>
      <c r="F75" s="8">
        <v>8173473</v>
      </c>
      <c r="G75" s="9">
        <v>2.4</v>
      </c>
      <c r="H75" s="8">
        <v>177608</v>
      </c>
      <c r="I75" s="9">
        <v>-0.9</v>
      </c>
      <c r="J75" s="7"/>
      <c r="K75" s="10"/>
    </row>
    <row r="76" spans="1:11" ht="25.5" x14ac:dyDescent="0.25">
      <c r="A76" s="16" t="str">
        <f>VLOOKUP(aéroports_2012[[#This Row],[Pays]],Pays_Continent!A:B,2,FALSE)</f>
        <v>Asie</v>
      </c>
      <c r="B76" s="16" t="str">
        <f>VLOOKUP(aéroports_2012[[#This Row],[Ville/Nom d''aéroport]],Ville_Pays!A:B,2,FALSE)</f>
        <v>Arabie Saoudite</v>
      </c>
      <c r="C76" s="6" t="s">
        <v>26</v>
      </c>
      <c r="D76" s="7" t="s">
        <v>26</v>
      </c>
      <c r="E76" s="7" t="s">
        <v>902</v>
      </c>
      <c r="F76" s="8">
        <v>6473307</v>
      </c>
      <c r="G76" s="7">
        <v>15.5</v>
      </c>
      <c r="H76" s="8">
        <v>67252</v>
      </c>
      <c r="I76" s="9">
        <v>8.4</v>
      </c>
      <c r="J76" s="8">
        <v>87084</v>
      </c>
      <c r="K76" s="10">
        <v>5.9</v>
      </c>
    </row>
    <row r="77" spans="1:11" x14ac:dyDescent="0.25">
      <c r="A77" s="16" t="str">
        <f>VLOOKUP(aéroports_2012[[#This Row],[Pays]],Pays_Continent!A:B,2,FALSE)</f>
        <v>Afrique</v>
      </c>
      <c r="B77" s="16" t="str">
        <f>VLOOKUP(aéroports_2012[[#This Row],[Ville/Nom d''aéroport]],Ville_Pays!A:B,2,FALSE)</f>
        <v>Tanzanie</v>
      </c>
      <c r="C77" s="6" t="s">
        <v>51</v>
      </c>
      <c r="D77" s="7" t="s">
        <v>51</v>
      </c>
      <c r="E77" s="7" t="s">
        <v>445</v>
      </c>
      <c r="F77" s="8">
        <v>2088282</v>
      </c>
      <c r="G77" s="7">
        <v>14.2</v>
      </c>
      <c r="H77" s="8">
        <v>75564</v>
      </c>
      <c r="I77" s="9">
        <v>7.2</v>
      </c>
      <c r="J77" s="8">
        <v>25412</v>
      </c>
      <c r="K77" s="10">
        <v>6</v>
      </c>
    </row>
    <row r="78" spans="1:11" x14ac:dyDescent="0.25">
      <c r="A78" s="16" t="str">
        <f>VLOOKUP(aéroports_2012[[#This Row],[Pays]],Pays_Continent!A:B,2,FALSE)</f>
        <v>Océanie</v>
      </c>
      <c r="B78" s="16" t="str">
        <f>VLOOKUP(aéroports_2012[[#This Row],[Ville/Nom d''aéroport]],Ville_Pays!A:B,2,FALSE)</f>
        <v>Australie</v>
      </c>
      <c r="C78" s="6" t="s">
        <v>339</v>
      </c>
      <c r="D78" s="7" t="s">
        <v>339</v>
      </c>
      <c r="E78" s="7" t="s">
        <v>594</v>
      </c>
      <c r="F78" s="8">
        <v>1940796</v>
      </c>
      <c r="G78" s="9">
        <v>11.3</v>
      </c>
      <c r="H78" s="8">
        <v>26279</v>
      </c>
      <c r="I78" s="9">
        <v>0.9</v>
      </c>
      <c r="J78" s="7"/>
      <c r="K78" s="10"/>
    </row>
    <row r="79" spans="1:11" x14ac:dyDescent="0.25">
      <c r="A79" s="16" t="str">
        <f>VLOOKUP(aéroports_2012[[#This Row],[Pays]],Pays_Continent!A:B,2,FALSE)</f>
        <v>Asie</v>
      </c>
      <c r="B79" s="16" t="str">
        <f>VLOOKUP(aéroports_2012[[#This Row],[Ville/Nom d''aéroport]],Ville_Pays!A:B,2,FALSE)</f>
        <v>Indonésie</v>
      </c>
      <c r="C79" s="6" t="s">
        <v>1036</v>
      </c>
      <c r="D79" s="7" t="s">
        <v>1036</v>
      </c>
      <c r="E79" s="7" t="s">
        <v>1094</v>
      </c>
      <c r="F79" s="8">
        <v>34211608</v>
      </c>
      <c r="G79" s="9">
        <v>-2.2999999999999998</v>
      </c>
      <c r="H79" s="8">
        <v>284503</v>
      </c>
      <c r="I79" s="9">
        <v>-8.5</v>
      </c>
      <c r="J79" s="8">
        <v>549305</v>
      </c>
      <c r="K79" s="11">
        <v>-7.4</v>
      </c>
    </row>
    <row r="80" spans="1:11" x14ac:dyDescent="0.25">
      <c r="A80" s="16" t="str">
        <f>VLOOKUP(aéroports_2012[[#This Row],[Pays]],Pays_Continent!A:B,2,FALSE)</f>
        <v>Asie</v>
      </c>
      <c r="B80" s="16" t="str">
        <f>VLOOKUP(aéroports_2012[[#This Row],[Ville/Nom d''aéroport]],Ville_Pays!A:B,2,FALSE)</f>
        <v>Indonésie</v>
      </c>
      <c r="C80" s="6" t="s">
        <v>314</v>
      </c>
      <c r="D80" s="7" t="s">
        <v>314</v>
      </c>
      <c r="E80" s="7" t="s">
        <v>1061</v>
      </c>
      <c r="F80" s="8">
        <v>6994589</v>
      </c>
      <c r="G80" s="9">
        <v>2.6</v>
      </c>
      <c r="H80" s="8">
        <v>51558</v>
      </c>
      <c r="I80" s="9" t="s">
        <v>958</v>
      </c>
      <c r="J80" s="8">
        <v>30450</v>
      </c>
      <c r="K80" s="11" t="s">
        <v>958</v>
      </c>
    </row>
    <row r="81" spans="1:11" ht="25.5" x14ac:dyDescent="0.25">
      <c r="A81" s="16" t="str">
        <f>VLOOKUP(aéroports_2012[[#This Row],[Pays]],Pays_Continent!A:B,2,FALSE)</f>
        <v>Amérique du Nord</v>
      </c>
      <c r="B81" s="16" t="str">
        <f>VLOOKUP(aéroports_2012[[#This Row],[Ville/Nom d''aéroport]],Ville_Pays!A:B,2,FALSE)</f>
        <v>États-Unis</v>
      </c>
      <c r="C81" s="6" t="s">
        <v>251</v>
      </c>
      <c r="D81" s="7" t="s">
        <v>251</v>
      </c>
      <c r="E81" s="7" t="s">
        <v>543</v>
      </c>
      <c r="F81" s="8">
        <v>53156278</v>
      </c>
      <c r="G81" s="9">
        <v>0.6</v>
      </c>
      <c r="H81" s="8">
        <v>618098</v>
      </c>
      <c r="I81" s="9">
        <v>-2.6</v>
      </c>
      <c r="J81" s="8">
        <v>260896</v>
      </c>
      <c r="K81" s="11">
        <v>5.0999999999999996</v>
      </c>
    </row>
    <row r="82" spans="1:11" ht="25.5" x14ac:dyDescent="0.25">
      <c r="A82" s="16" t="str">
        <f>VLOOKUP(aéroports_2012[[#This Row],[Pays]],Pays_Continent!A:B,2,FALSE)</f>
        <v>Amérique du Nord</v>
      </c>
      <c r="B82" s="16" t="str">
        <f>VLOOKUP(aéroports_2012[[#This Row],[Ville/Nom d''aéroport]],Ville_Pays!A:B,2,FALSE)</f>
        <v>États-Unis</v>
      </c>
      <c r="C82" s="6" t="s">
        <v>269</v>
      </c>
      <c r="D82" s="7" t="s">
        <v>270</v>
      </c>
      <c r="E82" s="7" t="s">
        <v>551</v>
      </c>
      <c r="F82" s="8">
        <v>32242473</v>
      </c>
      <c r="G82" s="9">
        <v>-0.5</v>
      </c>
      <c r="H82" s="8">
        <v>427814</v>
      </c>
      <c r="I82" s="9">
        <v>-3.4</v>
      </c>
      <c r="J82" s="8">
        <v>206780</v>
      </c>
      <c r="K82" s="11">
        <v>0.2</v>
      </c>
    </row>
    <row r="83" spans="1:11" x14ac:dyDescent="0.25">
      <c r="A83" s="16" t="str">
        <f>VLOOKUP(aéroports_2012[[#This Row],[Pays]],Pays_Continent!A:B,2,FALSE)</f>
        <v>Afrique</v>
      </c>
      <c r="B83" s="16" t="str">
        <f>VLOOKUP(aéroports_2012[[#This Row],[Ville/Nom d''aéroport]],Ville_Pays!A:B,2,FALSE)</f>
        <v>Tunisie</v>
      </c>
      <c r="C83" s="6" t="s">
        <v>378</v>
      </c>
      <c r="D83" s="7" t="s">
        <v>378</v>
      </c>
      <c r="E83" s="7" t="s">
        <v>447</v>
      </c>
      <c r="F83" s="8">
        <v>1969043</v>
      </c>
      <c r="G83" s="7">
        <v>9.9</v>
      </c>
      <c r="H83" s="8">
        <v>19343</v>
      </c>
      <c r="I83" s="9">
        <v>0.9</v>
      </c>
      <c r="J83" s="7"/>
      <c r="K83" s="10"/>
    </row>
    <row r="84" spans="1:11" x14ac:dyDescent="0.25">
      <c r="A84" s="16" t="str">
        <f>VLOOKUP(aéroports_2012[[#This Row],[Pays]],Pays_Continent!A:B,2,FALSE)</f>
        <v>Asie</v>
      </c>
      <c r="B84" s="16" t="str">
        <f>VLOOKUP(aéroports_2012[[#This Row],[Ville/Nom d''aéroport]],Ville_Pays!A:B,2,FALSE)</f>
        <v>Qatar</v>
      </c>
      <c r="C84" s="6" t="s">
        <v>15</v>
      </c>
      <c r="D84" s="7" t="s">
        <v>15</v>
      </c>
      <c r="E84" s="7" t="s">
        <v>411</v>
      </c>
      <c r="F84" s="8">
        <v>21294351</v>
      </c>
      <c r="G84" s="7">
        <v>17.600000000000001</v>
      </c>
      <c r="H84" s="8">
        <v>190962</v>
      </c>
      <c r="I84" s="9">
        <v>39.6</v>
      </c>
      <c r="J84" s="8">
        <v>844532</v>
      </c>
      <c r="K84" s="10">
        <v>4.5</v>
      </c>
    </row>
    <row r="85" spans="1:11" ht="25.5" x14ac:dyDescent="0.25">
      <c r="A85" s="16" t="str">
        <f>VLOOKUP(aéroports_2012[[#This Row],[Pays]],Pays_Continent!A:B,2,FALSE)</f>
        <v>Asie</v>
      </c>
      <c r="B85" s="16" t="str">
        <f>VLOOKUP(aéroports_2012[[#This Row],[Ville/Nom d''aéroport]],Ville_Pays!A:B,2,FALSE)</f>
        <v>Emirats Arabes Unis</v>
      </c>
      <c r="C85" s="6" t="s">
        <v>14</v>
      </c>
      <c r="D85" s="7" t="s">
        <v>14</v>
      </c>
      <c r="E85" s="7" t="s">
        <v>410</v>
      </c>
      <c r="F85" s="8">
        <v>57660000</v>
      </c>
      <c r="G85" s="7">
        <v>13.1</v>
      </c>
      <c r="H85" s="8">
        <v>344245</v>
      </c>
      <c r="I85" s="9">
        <v>5.5</v>
      </c>
      <c r="J85" s="8">
        <v>2280000</v>
      </c>
      <c r="K85" s="10">
        <v>0.5</v>
      </c>
    </row>
    <row r="86" spans="1:11" x14ac:dyDescent="0.25">
      <c r="A86" s="16" t="str">
        <f>VLOOKUP(aéroports_2012[[#This Row],[Pays]],Pays_Continent!A:B,2,FALSE)</f>
        <v>Europe</v>
      </c>
      <c r="B86" s="16" t="str">
        <f>VLOOKUP(aéroports_2012[[#This Row],[Ville/Nom d''aéroport]],Ville_Pays!A:B,2,FALSE)</f>
        <v>Irlande</v>
      </c>
      <c r="C86" s="6" t="s">
        <v>143</v>
      </c>
      <c r="D86" s="7" t="s">
        <v>143</v>
      </c>
      <c r="E86" s="7" t="s">
        <v>482</v>
      </c>
      <c r="F86" s="8">
        <v>18907680</v>
      </c>
      <c r="G86" s="9">
        <v>1.9</v>
      </c>
      <c r="H86" s="8">
        <v>163679</v>
      </c>
      <c r="I86" s="9">
        <v>1</v>
      </c>
      <c r="J86" s="8">
        <v>111081</v>
      </c>
      <c r="K86" s="11">
        <v>9.8000000000000007</v>
      </c>
    </row>
    <row r="87" spans="1:11" ht="25.5" x14ac:dyDescent="0.25">
      <c r="A87" s="16" t="str">
        <f>VLOOKUP(aéroports_2012[[#This Row],[Pays]],Pays_Continent!A:B,2,FALSE)</f>
        <v>Océanie</v>
      </c>
      <c r="B87" s="16" t="str">
        <f>VLOOKUP(aéroports_2012[[#This Row],[Ville/Nom d''aéroport]],Ville_Pays!A:B,2,FALSE)</f>
        <v>Nouvelle-Zélande</v>
      </c>
      <c r="C87" s="6" t="s">
        <v>354</v>
      </c>
      <c r="D87" s="7" t="s">
        <v>354</v>
      </c>
      <c r="E87" s="7" t="s">
        <v>604</v>
      </c>
      <c r="F87" s="8">
        <v>851869</v>
      </c>
      <c r="G87" s="9">
        <v>5.6</v>
      </c>
      <c r="H87" s="8">
        <v>20334</v>
      </c>
      <c r="I87" s="9">
        <v>-7.9</v>
      </c>
      <c r="J87" s="7"/>
      <c r="K87" s="10"/>
    </row>
    <row r="88" spans="1:11" ht="25.5" x14ac:dyDescent="0.25">
      <c r="A88" s="16" t="str">
        <f>VLOOKUP(aéroports_2012[[#This Row],[Pays]],Pays_Continent!A:B,2,FALSE)</f>
        <v>Afrique</v>
      </c>
      <c r="B88" s="16" t="str">
        <f>VLOOKUP(aéroports_2012[[#This Row],[Ville/Nom d''aéroport]],Ville_Pays!A:B,2,FALSE)</f>
        <v>Afrique du Sud</v>
      </c>
      <c r="C88" s="6" t="s">
        <v>41</v>
      </c>
      <c r="D88" s="7" t="s">
        <v>41</v>
      </c>
      <c r="E88" s="7" t="s">
        <v>433</v>
      </c>
      <c r="F88" s="8">
        <v>4747224</v>
      </c>
      <c r="G88" s="7">
        <v>-5.8</v>
      </c>
      <c r="H88" s="8">
        <v>50853</v>
      </c>
      <c r="I88" s="9">
        <v>-7.4</v>
      </c>
      <c r="J88" s="8">
        <v>7608</v>
      </c>
      <c r="K88" s="10">
        <v>57.9</v>
      </c>
    </row>
    <row r="89" spans="1:11" x14ac:dyDescent="0.25">
      <c r="A89" s="16" t="str">
        <f>VLOOKUP(aéroports_2012[[#This Row],[Pays]],Pays_Continent!A:B,2,FALSE)</f>
        <v>Europe</v>
      </c>
      <c r="B89" s="16" t="str">
        <f>VLOOKUP(aéroports_2012[[#This Row],[Ville/Nom d''aéroport]],Ville_Pays!A:B,2,FALSE)</f>
        <v>Allemagne</v>
      </c>
      <c r="C89" s="6" t="s">
        <v>155</v>
      </c>
      <c r="D89" s="7" t="s">
        <v>155</v>
      </c>
      <c r="E89" s="7" t="s">
        <v>479</v>
      </c>
      <c r="F89" s="8">
        <v>20832841</v>
      </c>
      <c r="G89" s="9">
        <v>2.4</v>
      </c>
      <c r="H89" s="8">
        <v>217218</v>
      </c>
      <c r="I89" s="9">
        <v>-2</v>
      </c>
      <c r="J89" s="8">
        <v>86820</v>
      </c>
      <c r="K89" s="11">
        <v>6.5</v>
      </c>
    </row>
    <row r="90" spans="1:11" x14ac:dyDescent="0.25">
      <c r="A90" s="16" t="str">
        <f>VLOOKUP(aéroports_2012[[#This Row],[Pays]],Pays_Continent!A:B,2,FALSE)</f>
        <v>Europe</v>
      </c>
      <c r="B90" s="16" t="str">
        <f>VLOOKUP(aéroports_2012[[#This Row],[Ville/Nom d''aéroport]],Ville_Pays!A:B,2,FALSE)</f>
        <v>Royaume-Uni</v>
      </c>
      <c r="C90" s="6" t="s">
        <v>177</v>
      </c>
      <c r="D90" s="7" t="s">
        <v>177</v>
      </c>
      <c r="E90" s="7" t="s">
        <v>494</v>
      </c>
      <c r="F90" s="8">
        <v>9195181</v>
      </c>
      <c r="G90" s="9">
        <v>-2</v>
      </c>
      <c r="H90" s="8">
        <v>110289</v>
      </c>
      <c r="I90" s="9">
        <v>-2.5</v>
      </c>
      <c r="J90" s="8">
        <v>43405</v>
      </c>
      <c r="K90" s="11">
        <v>-2</v>
      </c>
    </row>
    <row r="91" spans="1:11" x14ac:dyDescent="0.25">
      <c r="A91" s="16" t="str">
        <f>VLOOKUP(aéroports_2012[[#This Row],[Pays]],Pays_Continent!A:B,2,FALSE)</f>
        <v>Asie</v>
      </c>
      <c r="B91" s="16" t="str">
        <f>VLOOKUP(aéroports_2012[[#This Row],[Ville/Nom d''aéroport]],Ville_Pays!A:B,2,FALSE)</f>
        <v>Israël</v>
      </c>
      <c r="C91" s="6" t="s">
        <v>380</v>
      </c>
      <c r="D91" s="7" t="s">
        <v>380</v>
      </c>
      <c r="E91" s="7" t="s">
        <v>450</v>
      </c>
      <c r="F91" s="8">
        <v>1581021</v>
      </c>
      <c r="G91" s="7">
        <v>3</v>
      </c>
      <c r="H91" s="8">
        <v>19217</v>
      </c>
      <c r="I91" s="9">
        <v>-3.5</v>
      </c>
      <c r="J91" s="7"/>
      <c r="K91" s="10"/>
    </row>
    <row r="92" spans="1:11" ht="25.5" x14ac:dyDescent="0.25">
      <c r="A92" s="16" t="str">
        <f>VLOOKUP(aéroports_2012[[#This Row],[Pays]],Pays_Continent!A:B,2,FALSE)</f>
        <v>Amérique du Sud</v>
      </c>
      <c r="B92" s="16" t="str">
        <f>VLOOKUP(aéroports_2012[[#This Row],[Ville/Nom d''aéroport]],Ville_Pays!A:B,2,FALSE)</f>
        <v>Brésil</v>
      </c>
      <c r="C92" s="6" t="s">
        <v>224</v>
      </c>
      <c r="D92" s="7" t="s">
        <v>224</v>
      </c>
      <c r="E92" s="7" t="s">
        <v>524</v>
      </c>
      <c r="F92" s="8">
        <v>3589249</v>
      </c>
      <c r="G92" s="9">
        <v>9</v>
      </c>
      <c r="H92" s="8">
        <v>56086</v>
      </c>
      <c r="I92" s="9">
        <v>14.2</v>
      </c>
      <c r="J92" s="8">
        <v>5773</v>
      </c>
      <c r="K92" s="11">
        <v>-26.9</v>
      </c>
    </row>
    <row r="93" spans="1:11" ht="25.5" x14ac:dyDescent="0.25">
      <c r="A93" s="16" t="str">
        <f>VLOOKUP(aéroports_2012[[#This Row],[Pays]],Pays_Continent!A:B,2,FALSE)</f>
        <v>Amérique du Sud</v>
      </c>
      <c r="B93" s="16" t="str">
        <f>VLOOKUP(aéroports_2012[[#This Row],[Ville/Nom d''aéroport]],Ville_Pays!A:B,2,FALSE)</f>
        <v>Brésil</v>
      </c>
      <c r="C93" s="6" t="s">
        <v>215</v>
      </c>
      <c r="D93" s="7" t="s">
        <v>215</v>
      </c>
      <c r="E93" s="7" t="s">
        <v>514</v>
      </c>
      <c r="F93" s="8">
        <v>6342691</v>
      </c>
      <c r="G93" s="9">
        <v>5.4</v>
      </c>
      <c r="H93" s="8">
        <v>65391</v>
      </c>
      <c r="I93" s="9">
        <v>-0.7</v>
      </c>
      <c r="J93" s="8">
        <v>46665</v>
      </c>
      <c r="K93" s="11">
        <v>-7.4</v>
      </c>
    </row>
    <row r="94" spans="1:11" x14ac:dyDescent="0.25">
      <c r="A94" s="16" t="str">
        <f>VLOOKUP(aéroports_2012[[#This Row],[Pays]],Pays_Continent!A:B,2,FALSE)</f>
        <v>Europe</v>
      </c>
      <c r="B94" s="16" t="str">
        <f>VLOOKUP(aéroports_2012[[#This Row],[Ville/Nom d''aéroport]],Ville_Pays!A:B,2,FALSE)</f>
        <v>Allemagne</v>
      </c>
      <c r="C94" s="6" t="s">
        <v>126</v>
      </c>
      <c r="D94" s="7" t="s">
        <v>126</v>
      </c>
      <c r="E94" s="7" t="s">
        <v>469</v>
      </c>
      <c r="F94" s="8">
        <v>57520001</v>
      </c>
      <c r="G94" s="9">
        <v>1.9</v>
      </c>
      <c r="H94" s="8">
        <v>482242</v>
      </c>
      <c r="I94" s="9">
        <v>-1</v>
      </c>
      <c r="J94" s="8">
        <v>2066300</v>
      </c>
      <c r="K94" s="11">
        <v>-6.7</v>
      </c>
    </row>
    <row r="95" spans="1:11" ht="25.5" x14ac:dyDescent="0.25">
      <c r="A95" s="16" t="str">
        <f>VLOOKUP(aéroports_2012[[#This Row],[Pays]],Pays_Continent!A:B,2,FALSE)</f>
        <v>Amérique du Nord</v>
      </c>
      <c r="B95" s="16" t="str">
        <f>VLOOKUP(aéroports_2012[[#This Row],[Ville/Nom d''aéroport]],Ville_Pays!A:B,2,FALSE)</f>
        <v>États-Unis</v>
      </c>
      <c r="C95" s="6" t="s">
        <v>273</v>
      </c>
      <c r="D95" s="7" t="s">
        <v>273</v>
      </c>
      <c r="E95" s="7" t="s">
        <v>555</v>
      </c>
      <c r="F95" s="8">
        <v>23550249</v>
      </c>
      <c r="G95" s="9">
        <v>0.9</v>
      </c>
      <c r="H95" s="8">
        <v>262831</v>
      </c>
      <c r="I95" s="9">
        <v>-1.6</v>
      </c>
      <c r="J95" s="8">
        <v>88127</v>
      </c>
      <c r="K95" s="11">
        <v>1.3</v>
      </c>
    </row>
    <row r="96" spans="1:11" x14ac:dyDescent="0.25">
      <c r="A96" s="16" t="str">
        <f>VLOOKUP(aéroports_2012[[#This Row],[Pays]],Pays_Continent!A:B,2,FALSE)</f>
        <v>Asie</v>
      </c>
      <c r="B96" s="16" t="str">
        <f>VLOOKUP(aéroports_2012[[#This Row],[Ville/Nom d''aéroport]],Ville_Pays!A:B,2,FALSE)</f>
        <v>Japon</v>
      </c>
      <c r="C96" s="6" t="s">
        <v>96</v>
      </c>
      <c r="D96" s="7" t="s">
        <v>96</v>
      </c>
      <c r="E96" s="7" t="s">
        <v>460</v>
      </c>
      <c r="F96" s="8">
        <v>17408124</v>
      </c>
      <c r="G96" s="9">
        <v>12.8</v>
      </c>
      <c r="H96" s="8">
        <v>155968</v>
      </c>
      <c r="I96" s="9">
        <v>12.1</v>
      </c>
      <c r="J96" s="8">
        <v>253719</v>
      </c>
      <c r="K96" s="11">
        <v>1.7</v>
      </c>
    </row>
    <row r="97" spans="1:11" x14ac:dyDescent="0.25">
      <c r="A97" s="16" t="str">
        <f>VLOOKUP(aéroports_2012[[#This Row],[Pays]],Pays_Continent!A:B,2,FALSE)</f>
        <v>Europe</v>
      </c>
      <c r="B97" s="16" t="str">
        <f>VLOOKUP(aéroports_2012[[#This Row],[Ville/Nom d''aéroport]],Ville_Pays!A:B,2,FALSE)</f>
        <v>Suisse</v>
      </c>
      <c r="C97" s="6" t="s">
        <v>164</v>
      </c>
      <c r="D97" s="7" t="s">
        <v>164</v>
      </c>
      <c r="E97" s="7" t="s">
        <v>485</v>
      </c>
      <c r="F97" s="8">
        <v>13859466</v>
      </c>
      <c r="G97" s="9">
        <v>5.9</v>
      </c>
      <c r="H97" s="8">
        <v>192944</v>
      </c>
      <c r="I97" s="9">
        <v>2</v>
      </c>
      <c r="J97" s="8">
        <v>74738</v>
      </c>
      <c r="K97" s="11">
        <v>3.2</v>
      </c>
    </row>
    <row r="98" spans="1:11" ht="25.5" x14ac:dyDescent="0.25">
      <c r="A98" s="16" t="str">
        <f>VLOOKUP(aéroports_2012[[#This Row],[Pays]],Pays_Continent!A:B,2,FALSE)</f>
        <v>Amérique du Sud</v>
      </c>
      <c r="B98" s="16" t="str">
        <f>VLOOKUP(aéroports_2012[[#This Row],[Ville/Nom d''aéroport]],Ville_Pays!A:B,2,FALSE)</f>
        <v>Brésil</v>
      </c>
      <c r="C98" s="6" t="s">
        <v>233</v>
      </c>
      <c r="D98" s="7" t="s">
        <v>233</v>
      </c>
      <c r="E98" s="7" t="s">
        <v>529</v>
      </c>
      <c r="F98" s="8">
        <v>3100788</v>
      </c>
      <c r="G98" s="9">
        <v>10.6</v>
      </c>
      <c r="H98" s="8">
        <v>71030</v>
      </c>
      <c r="I98" s="9">
        <v>1.3</v>
      </c>
      <c r="J98" s="8">
        <v>9545</v>
      </c>
      <c r="K98" s="11">
        <v>33</v>
      </c>
    </row>
    <row r="99" spans="1:11" x14ac:dyDescent="0.25">
      <c r="A99" s="16" t="str">
        <f>VLOOKUP(aéroports_2012[[#This Row],[Pays]],Pays_Continent!A:B,2,FALSE)</f>
        <v>Océanie</v>
      </c>
      <c r="B99" s="16" t="str">
        <f>VLOOKUP(aéroports_2012[[#This Row],[Ville/Nom d''aéroport]],Ville_Pays!A:B,2,FALSE)</f>
        <v>Australie</v>
      </c>
      <c r="C99" s="6" t="s">
        <v>322</v>
      </c>
      <c r="D99" s="7" t="s">
        <v>322</v>
      </c>
      <c r="E99" s="7" t="s">
        <v>585</v>
      </c>
      <c r="F99" s="8">
        <v>5679309</v>
      </c>
      <c r="G99" s="9">
        <v>7.9</v>
      </c>
      <c r="H99" s="8">
        <v>66910</v>
      </c>
      <c r="I99" s="9">
        <v>2.2000000000000002</v>
      </c>
      <c r="J99" s="7"/>
      <c r="K99" s="10"/>
    </row>
    <row r="100" spans="1:11" x14ac:dyDescent="0.25">
      <c r="A100" s="16" t="str">
        <f>VLOOKUP(aéroports_2012[[#This Row],[Pays]],Pays_Continent!A:B,2,FALSE)</f>
        <v>Europe</v>
      </c>
      <c r="B100" s="16" t="str">
        <f>VLOOKUP(aéroports_2012[[#This Row],[Ville/Nom d''aéroport]],Ville_Pays!A:B,2,FALSE)</f>
        <v>Espagne</v>
      </c>
      <c r="C100" s="6" t="s">
        <v>178</v>
      </c>
      <c r="D100" s="7" t="s">
        <v>178</v>
      </c>
      <c r="E100" s="7" t="s">
        <v>490</v>
      </c>
      <c r="F100" s="8">
        <v>9889587</v>
      </c>
      <c r="G100" s="9">
        <v>-6.1</v>
      </c>
      <c r="H100" s="8">
        <v>100390</v>
      </c>
      <c r="I100" s="9">
        <v>-9.8000000000000007</v>
      </c>
      <c r="J100" s="8">
        <v>22628</v>
      </c>
      <c r="K100" s="11">
        <v>-13.4</v>
      </c>
    </row>
    <row r="101" spans="1:11" ht="25.5" x14ac:dyDescent="0.25">
      <c r="A101" s="16" t="str">
        <f>VLOOKUP(aéroports_2012[[#This Row],[Pays]],Pays_Continent!A:B,2,FALSE)</f>
        <v>Amérique du Nord</v>
      </c>
      <c r="B101" s="16" t="str">
        <f>VLOOKUP(aéroports_2012[[#This Row],[Ville/Nom d''aéroport]],Ville_Pays!A:B,2,FALSE)</f>
        <v>Mexique</v>
      </c>
      <c r="C101" s="6" t="s">
        <v>202</v>
      </c>
      <c r="D101" s="7" t="s">
        <v>202</v>
      </c>
      <c r="E101" s="7" t="s">
        <v>510</v>
      </c>
      <c r="F101" s="8">
        <v>7448276</v>
      </c>
      <c r="G101" s="9">
        <v>3.1</v>
      </c>
      <c r="H101" s="8">
        <v>127012</v>
      </c>
      <c r="I101" s="9">
        <v>-2.2999999999999998</v>
      </c>
      <c r="J101" s="8">
        <v>127881</v>
      </c>
      <c r="K101" s="11">
        <v>2.1</v>
      </c>
    </row>
    <row r="102" spans="1:11" x14ac:dyDescent="0.25">
      <c r="A102" s="16" t="str">
        <f>VLOOKUP(aéroports_2012[[#This Row],[Pays]],Pays_Continent!A:B,2,FALSE)</f>
        <v>Asie</v>
      </c>
      <c r="B102" s="16" t="str">
        <f>VLOOKUP(aéroports_2012[[#This Row],[Ville/Nom d''aéroport]],Ville_Pays!A:B,2,FALSE)</f>
        <v>Chine</v>
      </c>
      <c r="C102" s="6" t="s">
        <v>72</v>
      </c>
      <c r="D102" s="7" t="s">
        <v>72</v>
      </c>
      <c r="E102" s="7" t="s">
        <v>960</v>
      </c>
      <c r="F102" s="8">
        <v>48309410</v>
      </c>
      <c r="G102" s="9">
        <v>7.3</v>
      </c>
      <c r="H102" s="8">
        <v>373314</v>
      </c>
      <c r="I102" s="9">
        <v>6.9</v>
      </c>
      <c r="J102" s="8">
        <v>1248764</v>
      </c>
      <c r="K102" s="11">
        <v>5.8</v>
      </c>
    </row>
    <row r="103" spans="1:11" ht="25.5" x14ac:dyDescent="0.25">
      <c r="A103" s="16" t="str">
        <f>VLOOKUP(aéroports_2012[[#This Row],[Pays]],Pays_Continent!A:B,2,FALSE)</f>
        <v>Amérique du Sud</v>
      </c>
      <c r="B103" s="16" t="str">
        <f>VLOOKUP(aéroports_2012[[#This Row],[Ville/Nom d''aéroport]],Ville_Pays!A:B,2,FALSE)</f>
        <v>Equateur</v>
      </c>
      <c r="C103" s="6" t="s">
        <v>230</v>
      </c>
      <c r="D103" s="7" t="s">
        <v>230</v>
      </c>
      <c r="E103" s="7" t="s">
        <v>520</v>
      </c>
      <c r="F103" s="8">
        <v>3801691</v>
      </c>
      <c r="G103" s="9">
        <v>-3.9</v>
      </c>
      <c r="H103" s="8">
        <v>80500</v>
      </c>
      <c r="I103" s="9">
        <v>1.2</v>
      </c>
      <c r="J103" s="8">
        <v>58870</v>
      </c>
      <c r="K103" s="11">
        <v>-20.7</v>
      </c>
    </row>
    <row r="104" spans="1:11" x14ac:dyDescent="0.25">
      <c r="A104" s="16" t="str">
        <f>VLOOKUP(aéroports_2012[[#This Row],[Pays]],Pays_Continent!A:B,2,FALSE)</f>
        <v>Asie</v>
      </c>
      <c r="B104" s="16" t="str">
        <f>VLOOKUP(aéroports_2012[[#This Row],[Ville/Nom d''aéroport]],Ville_Pays!A:B,2,FALSE)</f>
        <v>Chine</v>
      </c>
      <c r="C104" s="6" t="s">
        <v>115</v>
      </c>
      <c r="D104" s="7" t="s">
        <v>115</v>
      </c>
      <c r="E104" s="7" t="s">
        <v>968</v>
      </c>
      <c r="F104" s="8">
        <v>8746034</v>
      </c>
      <c r="G104" s="9">
        <v>19.2</v>
      </c>
      <c r="H104" s="8">
        <v>77173</v>
      </c>
      <c r="I104" s="9">
        <v>13.9</v>
      </c>
      <c r="J104" s="8">
        <v>79587</v>
      </c>
      <c r="K104" s="11">
        <v>15.1</v>
      </c>
    </row>
    <row r="105" spans="1:11" x14ac:dyDescent="0.25">
      <c r="A105" s="16" t="str">
        <f>VLOOKUP(aéroports_2012[[#This Row],[Pays]],Pays_Continent!A:B,2,FALSE)</f>
        <v>Asie</v>
      </c>
      <c r="B105" s="16" t="str">
        <f>VLOOKUP(aéroports_2012[[#This Row],[Ville/Nom d''aéroport]],Ville_Pays!A:B,2,FALSE)</f>
        <v>Chine</v>
      </c>
      <c r="C105" s="6" t="s">
        <v>109</v>
      </c>
      <c r="D105" s="7" t="s">
        <v>109</v>
      </c>
      <c r="E105" s="7" t="s">
        <v>965</v>
      </c>
      <c r="F105" s="8">
        <v>10696585</v>
      </c>
      <c r="G105" s="9">
        <v>5.2</v>
      </c>
      <c r="H105" s="8">
        <v>87245</v>
      </c>
      <c r="I105" s="9">
        <v>5</v>
      </c>
      <c r="J105" s="8">
        <v>99945</v>
      </c>
      <c r="K105" s="11">
        <v>2.2000000000000002</v>
      </c>
    </row>
    <row r="106" spans="1:11" x14ac:dyDescent="0.25">
      <c r="A106" s="16" t="str">
        <f>VLOOKUP(aéroports_2012[[#This Row],[Pays]],Pays_Continent!A:B,2,FALSE)</f>
        <v>Europe</v>
      </c>
      <c r="B106" s="16" t="str">
        <f>VLOOKUP(aéroports_2012[[#This Row],[Ville/Nom d''aéroport]],Ville_Pays!A:B,2,FALSE)</f>
        <v>Allemagne</v>
      </c>
      <c r="C106" s="6" t="s">
        <v>166</v>
      </c>
      <c r="D106" s="7" t="s">
        <v>166</v>
      </c>
      <c r="E106" s="7" t="s">
        <v>486</v>
      </c>
      <c r="F106" s="8">
        <v>13697195</v>
      </c>
      <c r="G106" s="9">
        <v>1</v>
      </c>
      <c r="H106" s="8">
        <v>153071</v>
      </c>
      <c r="I106" s="9">
        <v>-3.3</v>
      </c>
      <c r="J106" s="8">
        <v>28171</v>
      </c>
      <c r="K106" s="11">
        <v>2.6</v>
      </c>
    </row>
    <row r="107" spans="1:11" x14ac:dyDescent="0.25">
      <c r="A107" s="16" t="str">
        <f>VLOOKUP(aéroports_2012[[#This Row],[Pays]],Pays_Continent!A:B,2,FALSE)</f>
        <v>Océanie</v>
      </c>
      <c r="B107" s="16" t="str">
        <f>VLOOKUP(aéroports_2012[[#This Row],[Ville/Nom d''aéroport]],Ville_Pays!A:B,2,FALSE)</f>
        <v>Australie</v>
      </c>
      <c r="C107" s="6" t="s">
        <v>398</v>
      </c>
      <c r="D107" s="7" t="s">
        <v>398</v>
      </c>
      <c r="E107" s="7" t="s">
        <v>612</v>
      </c>
      <c r="F107" s="8">
        <v>440687</v>
      </c>
      <c r="G107" s="9">
        <v>-2.6</v>
      </c>
      <c r="H107" s="8">
        <v>3810</v>
      </c>
      <c r="I107" s="9">
        <v>-8</v>
      </c>
      <c r="J107" s="7"/>
      <c r="K107" s="10"/>
    </row>
    <row r="108" spans="1:11" x14ac:dyDescent="0.25">
      <c r="A108" s="16" t="str">
        <f>VLOOKUP(aéroports_2012[[#This Row],[Pays]],Pays_Continent!A:B,2,FALSE)</f>
        <v>Afrique</v>
      </c>
      <c r="B108" s="16" t="str">
        <f>VLOOKUP(aéroports_2012[[#This Row],[Ville/Nom d''aéroport]],Ville_Pays!A:B,2,FALSE)</f>
        <v>Tunisie</v>
      </c>
      <c r="C108" s="6" t="s">
        <v>377</v>
      </c>
      <c r="D108" s="7" t="s">
        <v>377</v>
      </c>
      <c r="E108" s="7" t="s">
        <v>1020</v>
      </c>
      <c r="F108" s="8">
        <v>2086889</v>
      </c>
      <c r="G108" s="7">
        <v>62.9</v>
      </c>
      <c r="H108" s="8">
        <v>15436</v>
      </c>
      <c r="I108" s="9">
        <v>44.8</v>
      </c>
      <c r="J108" s="7"/>
      <c r="K108" s="10"/>
    </row>
    <row r="109" spans="1:11" x14ac:dyDescent="0.25">
      <c r="A109" s="16" t="str">
        <f>VLOOKUP(aéroports_2012[[#This Row],[Pays]],Pays_Continent!A:B,2,FALSE)</f>
        <v>Asie</v>
      </c>
      <c r="B109" s="16" t="str">
        <f>VLOOKUP(aéroports_2012[[#This Row],[Ville/Nom d''aéroport]],Ville_Pays!A:B,2,FALSE)</f>
        <v>Chine</v>
      </c>
      <c r="C109" s="6" t="s">
        <v>89</v>
      </c>
      <c r="D109" s="7" t="s">
        <v>89</v>
      </c>
      <c r="E109" s="21" t="s">
        <v>1048</v>
      </c>
      <c r="F109" s="8">
        <v>19115320</v>
      </c>
      <c r="G109" s="9">
        <v>9.1999999999999993</v>
      </c>
      <c r="H109" s="8">
        <v>166340</v>
      </c>
      <c r="I109" s="9">
        <v>11.3</v>
      </c>
      <c r="J109" s="8">
        <v>338371</v>
      </c>
      <c r="K109" s="11">
        <v>10.5</v>
      </c>
    </row>
    <row r="110" spans="1:11" x14ac:dyDescent="0.25">
      <c r="A110" s="16" t="str">
        <f>VLOOKUP(aéroports_2012[[#This Row],[Pays]],Pays_Continent!A:B,2,FALSE)</f>
        <v>Asie</v>
      </c>
      <c r="B110" s="16" t="str">
        <f>VLOOKUP(aéroports_2012[[#This Row],[Ville/Nom d''aéroport]],Ville_Pays!A:B,2,FALSE)</f>
        <v>Chine</v>
      </c>
      <c r="C110" s="6" t="s">
        <v>114</v>
      </c>
      <c r="D110" s="7" t="s">
        <v>114</v>
      </c>
      <c r="E110" s="7" t="s">
        <v>966</v>
      </c>
      <c r="F110" s="8">
        <v>9143823</v>
      </c>
      <c r="G110" s="9">
        <v>16.600000000000001</v>
      </c>
      <c r="H110" s="8">
        <v>74626</v>
      </c>
      <c r="I110" s="9">
        <v>19.399999999999999</v>
      </c>
      <c r="J110" s="8">
        <v>85948</v>
      </c>
      <c r="K110" s="11">
        <v>12</v>
      </c>
    </row>
    <row r="111" spans="1:11" ht="25.5" x14ac:dyDescent="0.25">
      <c r="A111" s="16" t="str">
        <f>VLOOKUP(aéroports_2012[[#This Row],[Pays]],Pays_Continent!A:B,2,FALSE)</f>
        <v>Amérique du Nord</v>
      </c>
      <c r="B111" s="16" t="str">
        <f>VLOOKUP(aéroports_2012[[#This Row],[Ville/Nom d''aéroport]],Ville_Pays!A:B,2,FALSE)</f>
        <v>Cuba</v>
      </c>
      <c r="C111" s="6" t="s">
        <v>361</v>
      </c>
      <c r="D111" s="7" t="s">
        <v>361</v>
      </c>
      <c r="E111" s="7" t="s">
        <v>1038</v>
      </c>
      <c r="F111" s="8">
        <v>3352222</v>
      </c>
      <c r="G111" s="7"/>
      <c r="H111" s="8">
        <v>37689</v>
      </c>
      <c r="I111" s="9">
        <v>0</v>
      </c>
      <c r="J111" s="8">
        <v>20738</v>
      </c>
      <c r="K111" s="11">
        <v>0</v>
      </c>
    </row>
    <row r="112" spans="1:11" x14ac:dyDescent="0.25">
      <c r="A112" s="16" t="str">
        <f>VLOOKUP(aéroports_2012[[#This Row],[Pays]],Pays_Continent!A:B,2,FALSE)</f>
        <v>Europe</v>
      </c>
      <c r="B112" s="16" t="str">
        <f>VLOOKUP(aéroports_2012[[#This Row],[Ville/Nom d''aéroport]],Ville_Pays!A:B,2,FALSE)</f>
        <v>Finlande</v>
      </c>
      <c r="C112" s="6" t="s">
        <v>162</v>
      </c>
      <c r="D112" s="7" t="s">
        <v>163</v>
      </c>
      <c r="E112" s="7" t="s">
        <v>484</v>
      </c>
      <c r="F112" s="8">
        <v>14852058</v>
      </c>
      <c r="G112" s="9">
        <v>-0.1</v>
      </c>
      <c r="H112" s="8">
        <v>173967</v>
      </c>
      <c r="I112" s="9">
        <v>-10.4</v>
      </c>
      <c r="J112" s="8">
        <v>192161</v>
      </c>
      <c r="K112" s="11">
        <v>12.8</v>
      </c>
    </row>
    <row r="113" spans="1:11" x14ac:dyDescent="0.25">
      <c r="A113" s="16" t="str">
        <f>VLOOKUP(aéroports_2012[[#This Row],[Pays]],Pays_Continent!A:B,2,FALSE)</f>
        <v>Asie</v>
      </c>
      <c r="B113" s="16" t="str">
        <f>VLOOKUP(aéroports_2012[[#This Row],[Ville/Nom d''aéroport]],Ville_Pays!A:B,2,FALSE)</f>
        <v>Vietnam</v>
      </c>
      <c r="C113" s="6" t="s">
        <v>90</v>
      </c>
      <c r="D113" s="7" t="s">
        <v>90</v>
      </c>
      <c r="E113" s="7" t="s">
        <v>1097</v>
      </c>
      <c r="F113" s="8">
        <v>18000000</v>
      </c>
      <c r="G113" s="9">
        <v>8</v>
      </c>
      <c r="H113" s="7"/>
      <c r="I113" s="7"/>
      <c r="J113" s="7"/>
      <c r="K113" s="10"/>
    </row>
    <row r="114" spans="1:11" x14ac:dyDescent="0.25">
      <c r="A114" s="16" t="str">
        <f>VLOOKUP(aéroports_2012[[#This Row],[Pays]],Pays_Continent!A:B,2,FALSE)</f>
        <v>Océanie</v>
      </c>
      <c r="B114" s="16" t="str">
        <f>VLOOKUP(aéroports_2012[[#This Row],[Ville/Nom d''aéroport]],Ville_Pays!A:B,2,FALSE)</f>
        <v>Australie</v>
      </c>
      <c r="C114" s="6" t="s">
        <v>337</v>
      </c>
      <c r="D114" s="7" t="s">
        <v>337</v>
      </c>
      <c r="E114" s="7" t="s">
        <v>595</v>
      </c>
      <c r="F114" s="8">
        <v>1900421</v>
      </c>
      <c r="G114" s="9">
        <v>4.0999999999999996</v>
      </c>
      <c r="H114" s="8">
        <v>16097</v>
      </c>
      <c r="I114" s="9">
        <v>-1.2</v>
      </c>
      <c r="J114" s="7"/>
      <c r="K114" s="10"/>
    </row>
    <row r="115" spans="1:11" x14ac:dyDescent="0.25">
      <c r="A115" s="16" t="str">
        <f>VLOOKUP(aéroports_2012[[#This Row],[Pays]],Pays_Continent!A:B,2,FALSE)</f>
        <v>Asie</v>
      </c>
      <c r="B115" s="16" t="str">
        <f>VLOOKUP(aéroports_2012[[#This Row],[Ville/Nom d''aéroport]],Ville_Pays!A:B,2,FALSE)</f>
        <v>Hong Kong</v>
      </c>
      <c r="C115" s="6" t="s">
        <v>68</v>
      </c>
      <c r="D115" s="7" t="s">
        <v>68</v>
      </c>
      <c r="E115" s="7" t="s">
        <v>454</v>
      </c>
      <c r="F115" s="8">
        <v>56464000</v>
      </c>
      <c r="G115" s="9">
        <v>4.7</v>
      </c>
      <c r="H115" s="8">
        <v>351655</v>
      </c>
      <c r="I115" s="9">
        <v>8.1999999999999993</v>
      </c>
      <c r="J115" s="8">
        <v>4025000</v>
      </c>
      <c r="K115" s="11">
        <v>2.2000000000000002</v>
      </c>
    </row>
    <row r="116" spans="1:11" ht="25.5" x14ac:dyDescent="0.25">
      <c r="A116" s="16" t="str">
        <f>VLOOKUP(aéroports_2012[[#This Row],[Pays]],Pays_Continent!A:B,2,FALSE)</f>
        <v>Amérique du Nord</v>
      </c>
      <c r="B116" s="16" t="str">
        <f>VLOOKUP(aéroports_2012[[#This Row],[Ville/Nom d''aéroport]],Ville_Pays!A:B,2,FALSE)</f>
        <v>États-Unis</v>
      </c>
      <c r="C116" s="6" t="s">
        <v>282</v>
      </c>
      <c r="D116" s="7" t="s">
        <v>282</v>
      </c>
      <c r="E116" s="7" t="s">
        <v>907</v>
      </c>
      <c r="F116" s="8">
        <v>19100000</v>
      </c>
      <c r="G116" s="9">
        <v>6.2</v>
      </c>
      <c r="H116" s="7"/>
      <c r="I116" s="7"/>
      <c r="J116" s="7"/>
      <c r="K116" s="10"/>
    </row>
    <row r="117" spans="1:11" ht="25.5" x14ac:dyDescent="0.25">
      <c r="A117" s="16" t="str">
        <f>VLOOKUP(aéroports_2012[[#This Row],[Pays]],Pays_Continent!A:B,2,FALSE)</f>
        <v>Amérique du Nord</v>
      </c>
      <c r="B117" s="16" t="str">
        <f>VLOOKUP(aéroports_2012[[#This Row],[Ville/Nom d''aéroport]],Ville_Pays!A:B,2,FALSE)</f>
        <v>États-Unis</v>
      </c>
      <c r="C117" s="6" t="s">
        <v>259</v>
      </c>
      <c r="D117" s="7" t="s">
        <v>260</v>
      </c>
      <c r="E117" s="7" t="s">
        <v>1069</v>
      </c>
      <c r="F117" s="8">
        <v>40022736</v>
      </c>
      <c r="G117" s="9">
        <v>-0.4</v>
      </c>
      <c r="H117" s="8">
        <v>510242</v>
      </c>
      <c r="I117" s="9">
        <v>-3.5</v>
      </c>
      <c r="J117" s="8">
        <v>437998</v>
      </c>
      <c r="K117" s="11">
        <v>-2</v>
      </c>
    </row>
    <row r="118" spans="1:11" ht="25.5" x14ac:dyDescent="0.25">
      <c r="A118" s="16" t="str">
        <f>VLOOKUP(aéroports_2012[[#This Row],[Pays]],Pays_Continent!A:B,2,FALSE)</f>
        <v>Amérique du Nord</v>
      </c>
      <c r="B118" s="16" t="str">
        <f>VLOOKUP(aéroports_2012[[#This Row],[Ville/Nom d''aéroport]],Ville_Pays!A:B,2,FALSE)</f>
        <v>États-Unis</v>
      </c>
      <c r="C118" s="6" t="s">
        <v>259</v>
      </c>
      <c r="D118" s="7" t="s">
        <v>290</v>
      </c>
      <c r="E118" s="7" t="s">
        <v>1068</v>
      </c>
      <c r="F118" s="8">
        <v>10435040</v>
      </c>
      <c r="G118" s="9">
        <v>6</v>
      </c>
      <c r="H118" s="8">
        <v>204288</v>
      </c>
      <c r="I118" s="9">
        <v>-4.0999999999999996</v>
      </c>
      <c r="J118" s="8">
        <v>11982</v>
      </c>
      <c r="K118" s="11">
        <v>14.2</v>
      </c>
    </row>
    <row r="119" spans="1:11" x14ac:dyDescent="0.25">
      <c r="A119" s="16" t="str">
        <f>VLOOKUP(aéroports_2012[[#This Row],[Pays]],Pays_Continent!A:B,2,FALSE)</f>
        <v>Afrique</v>
      </c>
      <c r="B119" s="16" t="str">
        <f>VLOOKUP(aéroports_2012[[#This Row],[Ville/Nom d''aéroport]],Ville_Pays!A:B,2,FALSE)</f>
        <v>Egypte</v>
      </c>
      <c r="C119" s="6" t="s">
        <v>37</v>
      </c>
      <c r="D119" s="7" t="s">
        <v>37</v>
      </c>
      <c r="E119" s="7" t="s">
        <v>423</v>
      </c>
      <c r="F119" s="8">
        <v>7133880</v>
      </c>
      <c r="G119" s="7">
        <v>19.399999999999999</v>
      </c>
      <c r="H119" s="8">
        <v>47456</v>
      </c>
      <c r="I119" s="9">
        <v>10.9</v>
      </c>
      <c r="J119" s="7"/>
      <c r="K119" s="10"/>
    </row>
    <row r="120" spans="1:11" x14ac:dyDescent="0.25">
      <c r="A120" s="16" t="str">
        <f>VLOOKUP(aéroports_2012[[#This Row],[Pays]],Pays_Continent!A:B,2,FALSE)</f>
        <v>Asie</v>
      </c>
      <c r="B120" s="16" t="str">
        <f>VLOOKUP(aéroports_2012[[#This Row],[Ville/Nom d''aéroport]],Ville_Pays!A:B,2,FALSE)</f>
        <v>Indonésie</v>
      </c>
      <c r="C120" s="6" t="s">
        <v>331</v>
      </c>
      <c r="D120" s="7" t="s">
        <v>331</v>
      </c>
      <c r="E120" s="7" t="s">
        <v>1056</v>
      </c>
      <c r="F120" s="8">
        <v>1672720</v>
      </c>
      <c r="G120" s="7"/>
      <c r="H120" s="8">
        <v>16621</v>
      </c>
      <c r="I120" s="7"/>
      <c r="J120" s="8">
        <v>3664</v>
      </c>
      <c r="K120" s="10"/>
    </row>
    <row r="121" spans="1:11" x14ac:dyDescent="0.25">
      <c r="A121" s="16" t="str">
        <f>VLOOKUP(aéroports_2012[[#This Row],[Pays]],Pays_Continent!A:B,2,FALSE)</f>
        <v>Asie</v>
      </c>
      <c r="B121" s="16" t="str">
        <f>VLOOKUP(aéroports_2012[[#This Row],[Ville/Nom d''aéroport]],Ville_Pays!A:B,2,FALSE)</f>
        <v>Inde</v>
      </c>
      <c r="C121" s="6" t="s">
        <v>467</v>
      </c>
      <c r="D121" s="7" t="s">
        <v>467</v>
      </c>
      <c r="E121" s="7" t="s">
        <v>468</v>
      </c>
      <c r="F121" s="8">
        <v>8277328</v>
      </c>
      <c r="G121" s="9">
        <v>0.1</v>
      </c>
      <c r="H121" s="8">
        <v>93295</v>
      </c>
      <c r="I121" s="9">
        <v>-1.9</v>
      </c>
      <c r="J121" s="8">
        <v>78361</v>
      </c>
      <c r="K121" s="11">
        <v>-0.8</v>
      </c>
    </row>
    <row r="122" spans="1:11" ht="25.5" x14ac:dyDescent="0.25">
      <c r="A122" s="16" t="str">
        <f>VLOOKUP(aéroports_2012[[#This Row],[Pays]],Pays_Continent!A:B,2,FALSE)</f>
        <v>Amérique du Nord</v>
      </c>
      <c r="B122" s="16" t="str">
        <f>VLOOKUP(aéroports_2012[[#This Row],[Ville/Nom d''aéroport]],Ville_Pays!A:B,2,FALSE)</f>
        <v>États-Unis</v>
      </c>
      <c r="C122" s="6" t="s">
        <v>575</v>
      </c>
      <c r="D122" s="7" t="s">
        <v>575</v>
      </c>
      <c r="E122" s="7" t="s">
        <v>576</v>
      </c>
      <c r="F122" s="8">
        <v>7333733</v>
      </c>
      <c r="G122" s="9">
        <v>-1.9</v>
      </c>
      <c r="H122" s="8">
        <v>158200</v>
      </c>
      <c r="I122" s="9">
        <v>-0.9</v>
      </c>
      <c r="J122" s="8">
        <v>932105</v>
      </c>
      <c r="K122" s="11">
        <v>-4.0999999999999996</v>
      </c>
    </row>
    <row r="123" spans="1:11" x14ac:dyDescent="0.25">
      <c r="A123" s="16" t="str">
        <f>VLOOKUP(aéroports_2012[[#This Row],[Pays]],Pays_Continent!A:B,2,FALSE)</f>
        <v>Asie</v>
      </c>
      <c r="B123" s="16" t="str">
        <f>VLOOKUP(aéroports_2012[[#This Row],[Ville/Nom d''aéroport]],Ville_Pays!A:B,2,FALSE)</f>
        <v>Iran</v>
      </c>
      <c r="C123" s="6" t="s">
        <v>53</v>
      </c>
      <c r="D123" s="7" t="s">
        <v>53</v>
      </c>
      <c r="E123" s="21" t="s">
        <v>1044</v>
      </c>
      <c r="F123" s="8">
        <v>2029937</v>
      </c>
      <c r="G123" s="7">
        <v>3.1</v>
      </c>
      <c r="H123" s="8">
        <v>17786</v>
      </c>
      <c r="I123" s="9">
        <v>0</v>
      </c>
      <c r="J123" s="8">
        <v>19120</v>
      </c>
      <c r="K123" s="10">
        <v>0.5</v>
      </c>
    </row>
    <row r="124" spans="1:11" x14ac:dyDescent="0.25">
      <c r="A124" s="16" t="str">
        <f>VLOOKUP(aéroports_2012[[#This Row],[Pays]],Pays_Continent!A:B,2,FALSE)</f>
        <v>Europe</v>
      </c>
      <c r="B124" s="16" t="str">
        <f>VLOOKUP(aéroports_2012[[#This Row],[Ville/Nom d''aéroport]],Ville_Pays!A:B,2,FALSE)</f>
        <v>Turquie</v>
      </c>
      <c r="C124" s="6" t="s">
        <v>124</v>
      </c>
      <c r="D124" s="7" t="s">
        <v>125</v>
      </c>
      <c r="E124" s="7" t="s">
        <v>1073</v>
      </c>
      <c r="F124" s="8">
        <v>45124831</v>
      </c>
      <c r="G124" s="9">
        <v>20.6</v>
      </c>
      <c r="H124" s="8">
        <v>364322</v>
      </c>
      <c r="I124" s="9">
        <v>12</v>
      </c>
      <c r="J124" s="8">
        <v>561174</v>
      </c>
      <c r="K124" s="11">
        <v>9.1999999999999993</v>
      </c>
    </row>
    <row r="125" spans="1:11" x14ac:dyDescent="0.25">
      <c r="A125" s="16" t="str">
        <f>VLOOKUP(aéroports_2012[[#This Row],[Pays]],Pays_Continent!A:B,2,FALSE)</f>
        <v>Europe</v>
      </c>
      <c r="B125" s="16" t="str">
        <f>VLOOKUP(aéroports_2012[[#This Row],[Ville/Nom d''aéroport]],Ville_Pays!A:B,2,FALSE)</f>
        <v>Turquie</v>
      </c>
      <c r="C125" s="6" t="s">
        <v>124</v>
      </c>
      <c r="D125" s="7" t="s">
        <v>139</v>
      </c>
      <c r="E125" s="7" t="s">
        <v>1072</v>
      </c>
      <c r="F125" s="8">
        <v>14814344</v>
      </c>
      <c r="G125" s="9">
        <v>8.6</v>
      </c>
      <c r="H125" s="8">
        <v>126043</v>
      </c>
      <c r="I125" s="9">
        <v>3.8</v>
      </c>
      <c r="J125" s="8">
        <v>28062</v>
      </c>
      <c r="K125" s="11">
        <v>-8.9</v>
      </c>
    </row>
    <row r="126" spans="1:11" x14ac:dyDescent="0.25">
      <c r="A126" s="16" t="str">
        <f>VLOOKUP(aéroports_2012[[#This Row],[Pays]],Pays_Continent!A:B,2,FALSE)</f>
        <v>Europe</v>
      </c>
      <c r="B126" s="16" t="str">
        <f>VLOOKUP(aéroports_2012[[#This Row],[Ville/Nom d''aéroport]],Ville_Pays!A:B,2,FALSE)</f>
        <v>Turquie</v>
      </c>
      <c r="C126" s="6" t="s">
        <v>172</v>
      </c>
      <c r="D126" s="7" t="s">
        <v>173</v>
      </c>
      <c r="E126" s="7" t="s">
        <v>1098</v>
      </c>
      <c r="F126" s="8">
        <v>9397271</v>
      </c>
      <c r="G126" s="9">
        <v>10.199999999999999</v>
      </c>
      <c r="H126" s="8">
        <v>73152</v>
      </c>
      <c r="I126" s="9">
        <v>4</v>
      </c>
      <c r="J126" s="8">
        <v>18126</v>
      </c>
      <c r="K126" s="11">
        <v>6.6</v>
      </c>
    </row>
    <row r="127" spans="1:11" x14ac:dyDescent="0.25">
      <c r="A127" s="16" t="str">
        <f>VLOOKUP(aéroports_2012[[#This Row],[Pays]],Pays_Continent!A:B,2,FALSE)</f>
        <v>Asie</v>
      </c>
      <c r="B127" s="16" t="str">
        <f>VLOOKUP(aéroports_2012[[#This Row],[Ville/Nom d''aéroport]],Ville_Pays!A:B,2,FALSE)</f>
        <v>Indonésie</v>
      </c>
      <c r="C127" s="6" t="s">
        <v>308</v>
      </c>
      <c r="D127" s="7" t="s">
        <v>309</v>
      </c>
      <c r="E127" s="7" t="s">
        <v>984</v>
      </c>
      <c r="F127" s="8">
        <v>57730732</v>
      </c>
      <c r="G127" s="9">
        <v>12.8</v>
      </c>
      <c r="H127" s="8">
        <v>369740</v>
      </c>
      <c r="I127" s="9">
        <v>7</v>
      </c>
      <c r="J127" s="8">
        <v>603950</v>
      </c>
      <c r="K127" s="11">
        <v>3.8</v>
      </c>
    </row>
    <row r="128" spans="1:11" x14ac:dyDescent="0.25">
      <c r="A128" s="16" t="str">
        <f>VLOOKUP(aéroports_2012[[#This Row],[Pays]],Pays_Continent!A:B,2,FALSE)</f>
        <v>Asie</v>
      </c>
      <c r="B128" s="16" t="str">
        <f>VLOOKUP(aéroports_2012[[#This Row],[Ville/Nom d''aéroport]],Ville_Pays!A:B,2,FALSE)</f>
        <v>Indonésie</v>
      </c>
      <c r="C128" s="6" t="s">
        <v>350</v>
      </c>
      <c r="D128" s="7" t="s">
        <v>350</v>
      </c>
      <c r="E128" s="7" t="s">
        <v>1099</v>
      </c>
      <c r="F128" s="8">
        <v>422015</v>
      </c>
      <c r="G128" s="7"/>
      <c r="H128" s="8">
        <v>5862</v>
      </c>
      <c r="I128" s="9">
        <v>-25.4</v>
      </c>
      <c r="J128" s="8">
        <v>4323</v>
      </c>
      <c r="K128" s="11">
        <v>-29.3</v>
      </c>
    </row>
    <row r="129" spans="1:11" ht="25.5" x14ac:dyDescent="0.25">
      <c r="A129" s="16" t="str">
        <f>VLOOKUP(aéroports_2012[[#This Row],[Pays]],Pays_Continent!A:B,2,FALSE)</f>
        <v>Asie</v>
      </c>
      <c r="B129" s="16" t="str">
        <f>VLOOKUP(aéroports_2012[[#This Row],[Ville/Nom d''aéroport]],Ville_Pays!A:B,2,FALSE)</f>
        <v>Arabie Saoudite</v>
      </c>
      <c r="C129" s="6" t="s">
        <v>16</v>
      </c>
      <c r="D129" s="7" t="s">
        <v>16</v>
      </c>
      <c r="E129" s="7" t="s">
        <v>618</v>
      </c>
      <c r="F129" s="8">
        <v>24000000</v>
      </c>
      <c r="G129" s="7">
        <v>14.7</v>
      </c>
      <c r="H129" s="8">
        <v>171971</v>
      </c>
      <c r="I129" s="9">
        <v>9.8000000000000007</v>
      </c>
      <c r="J129" s="8">
        <v>289695</v>
      </c>
      <c r="K129" s="10">
        <v>9.1</v>
      </c>
    </row>
    <row r="130" spans="1:11" ht="25.5" x14ac:dyDescent="0.25">
      <c r="A130" s="16" t="str">
        <f>VLOOKUP(aéroports_2012[[#This Row],[Pays]],Pays_Continent!A:B,2,FALSE)</f>
        <v>Afrique</v>
      </c>
      <c r="B130" s="16" t="str">
        <f>VLOOKUP(aéroports_2012[[#This Row],[Ville/Nom d''aéroport]],Ville_Pays!A:B,2,FALSE)</f>
        <v>Afrique du Sud</v>
      </c>
      <c r="C130" s="6" t="s">
        <v>19</v>
      </c>
      <c r="D130" s="7" t="s">
        <v>19</v>
      </c>
      <c r="E130" s="7" t="s">
        <v>412</v>
      </c>
      <c r="F130" s="8">
        <v>18681458</v>
      </c>
      <c r="G130" s="7">
        <v>-1.3</v>
      </c>
      <c r="H130" s="8">
        <v>202278</v>
      </c>
      <c r="I130" s="9">
        <v>-4.5999999999999996</v>
      </c>
      <c r="J130" s="8">
        <v>324988</v>
      </c>
      <c r="K130" s="10">
        <v>1.3</v>
      </c>
    </row>
    <row r="131" spans="1:11" ht="25.5" x14ac:dyDescent="0.25">
      <c r="A131" s="16" t="str">
        <f>VLOOKUP(aéroports_2012[[#This Row],[Pays]],Pays_Continent!A:B,2,FALSE)</f>
        <v>Amérique du Nord</v>
      </c>
      <c r="B131" s="16" t="str">
        <f>VLOOKUP(aéroports_2012[[#This Row],[Ville/Nom d''aéroport]],Ville_Pays!A:B,2,FALSE)</f>
        <v>Costa Rica</v>
      </c>
      <c r="C131" s="6" t="s">
        <v>225</v>
      </c>
      <c r="D131" s="7" t="s">
        <v>225</v>
      </c>
      <c r="E131" s="7" t="s">
        <v>1060</v>
      </c>
      <c r="F131" s="8">
        <v>3217400</v>
      </c>
      <c r="G131" s="9">
        <v>-5.9</v>
      </c>
      <c r="H131" s="8">
        <v>63766</v>
      </c>
      <c r="I131" s="9">
        <v>0.1</v>
      </c>
      <c r="J131" s="8">
        <v>80159</v>
      </c>
      <c r="K131" s="11">
        <v>-0.7</v>
      </c>
    </row>
    <row r="132" spans="1:11" ht="25.5" x14ac:dyDescent="0.25">
      <c r="A132" s="16" t="str">
        <f>VLOOKUP(aéroports_2012[[#This Row],[Pays]],Pays_Continent!A:B,2,FALSE)</f>
        <v>Amérique du Nord</v>
      </c>
      <c r="B132" s="16" t="str">
        <f>VLOOKUP(aéroports_2012[[#This Row],[Ville/Nom d''aéroport]],Ville_Pays!A:B,2,FALSE)</f>
        <v>États-Unis</v>
      </c>
      <c r="C132" s="6" t="s">
        <v>295</v>
      </c>
      <c r="D132" s="7" t="s">
        <v>296</v>
      </c>
      <c r="E132" s="7" t="s">
        <v>919</v>
      </c>
      <c r="F132" s="8">
        <v>10001364</v>
      </c>
      <c r="G132" s="9">
        <v>-4.0999999999999996</v>
      </c>
      <c r="H132" s="8">
        <v>133379</v>
      </c>
      <c r="I132" s="9">
        <v>-7.6</v>
      </c>
      <c r="J132" s="8">
        <v>86652</v>
      </c>
      <c r="K132" s="11">
        <v>0.8</v>
      </c>
    </row>
    <row r="133" spans="1:11" x14ac:dyDescent="0.25">
      <c r="A133" s="16" t="str">
        <f>VLOOKUP(aéroports_2012[[#This Row],[Pays]],Pays_Continent!A:B,2,FALSE)</f>
        <v>Océanie</v>
      </c>
      <c r="B133" s="16" t="str">
        <f>VLOOKUP(aéroports_2012[[#This Row],[Ville/Nom d''aéroport]],Ville_Pays!A:B,2,FALSE)</f>
        <v>Australie</v>
      </c>
      <c r="C133" s="6" t="s">
        <v>392</v>
      </c>
      <c r="D133" s="7" t="s">
        <v>392</v>
      </c>
      <c r="E133" s="7" t="s">
        <v>605</v>
      </c>
      <c r="F133" s="8">
        <v>818415</v>
      </c>
      <c r="G133" s="9">
        <v>15.7</v>
      </c>
      <c r="H133" s="8">
        <v>8914</v>
      </c>
      <c r="I133" s="9">
        <v>16.600000000000001</v>
      </c>
      <c r="J133" s="7"/>
      <c r="K133" s="10"/>
    </row>
    <row r="134" spans="1:11" x14ac:dyDescent="0.25">
      <c r="A134" s="16" t="str">
        <f>VLOOKUP(aéroports_2012[[#This Row],[Pays]],Pays_Continent!A:B,2,FALSE)</f>
        <v>Asie</v>
      </c>
      <c r="B134" s="16" t="str">
        <f>VLOOKUP(aéroports_2012[[#This Row],[Ville/Nom d''aéroport]],Ville_Pays!A:B,2,FALSE)</f>
        <v>Iran</v>
      </c>
      <c r="C134" s="6" t="s">
        <v>49</v>
      </c>
      <c r="D134" s="7" t="s">
        <v>49</v>
      </c>
      <c r="E134" s="7" t="s">
        <v>439</v>
      </c>
      <c r="F134" s="8">
        <v>2617275</v>
      </c>
      <c r="G134" s="7">
        <v>13.6</v>
      </c>
      <c r="H134" s="8">
        <v>21903</v>
      </c>
      <c r="I134" s="9">
        <v>8.6</v>
      </c>
      <c r="J134" s="8">
        <v>27231</v>
      </c>
      <c r="K134" s="10">
        <v>35</v>
      </c>
    </row>
    <row r="135" spans="1:11" x14ac:dyDescent="0.25">
      <c r="A135" s="16" t="str">
        <f>VLOOKUP(aéroports_2012[[#This Row],[Pays]],Pays_Continent!A:B,2,FALSE)</f>
        <v>Asie</v>
      </c>
      <c r="B135" s="16" t="str">
        <f>VLOOKUP(aéroports_2012[[#This Row],[Ville/Nom d''aéroport]],Ville_Pays!A:B,2,FALSE)</f>
        <v>Malaisie</v>
      </c>
      <c r="C135" s="6" t="s">
        <v>76</v>
      </c>
      <c r="D135" s="7" t="s">
        <v>76</v>
      </c>
      <c r="E135" s="7" t="s">
        <v>455</v>
      </c>
      <c r="F135" s="8">
        <v>39887866</v>
      </c>
      <c r="G135" s="9">
        <v>5.8</v>
      </c>
      <c r="H135" s="8">
        <v>283352</v>
      </c>
      <c r="I135" s="9">
        <v>5.0999999999999996</v>
      </c>
      <c r="J135" s="8">
        <v>702226</v>
      </c>
      <c r="K135" s="11">
        <v>1.1000000000000001</v>
      </c>
    </row>
    <row r="136" spans="1:11" x14ac:dyDescent="0.25">
      <c r="A136" s="16" t="str">
        <f>VLOOKUP(aéroports_2012[[#This Row],[Pays]],Pays_Continent!A:B,2,FALSE)</f>
        <v>Asie</v>
      </c>
      <c r="B136" s="16" t="str">
        <f>VLOOKUP(aéroports_2012[[#This Row],[Ville/Nom d''aéroport]],Ville_Pays!A:B,2,FALSE)</f>
        <v>Chine</v>
      </c>
      <c r="C136" s="6" t="s">
        <v>82</v>
      </c>
      <c r="D136" s="7" t="s">
        <v>82</v>
      </c>
      <c r="E136" s="7" t="s">
        <v>967</v>
      </c>
      <c r="F136" s="8">
        <v>23979259</v>
      </c>
      <c r="G136" s="9">
        <v>7.7</v>
      </c>
      <c r="H136" s="8">
        <v>201338</v>
      </c>
      <c r="I136" s="9">
        <v>5.3</v>
      </c>
      <c r="J136" s="8">
        <v>262272</v>
      </c>
      <c r="K136" s="11">
        <v>-4</v>
      </c>
    </row>
    <row r="137" spans="1:11" x14ac:dyDescent="0.25">
      <c r="A137" s="16" t="str">
        <f>VLOOKUP(aéroports_2012[[#This Row],[Pays]],Pays_Continent!A:B,2,FALSE)</f>
        <v>Asie</v>
      </c>
      <c r="B137" s="16" t="str">
        <f>VLOOKUP(aéroports_2012[[#This Row],[Ville/Nom d''aéroport]],Ville_Pays!A:B,2,FALSE)</f>
        <v>Indonésie</v>
      </c>
      <c r="C137" s="6" t="s">
        <v>345</v>
      </c>
      <c r="D137" s="7" t="s">
        <v>345</v>
      </c>
      <c r="E137" s="7" t="s">
        <v>1101</v>
      </c>
      <c r="F137" s="8">
        <v>1174928</v>
      </c>
      <c r="G137" s="7"/>
      <c r="H137" s="8">
        <v>18824</v>
      </c>
      <c r="I137" s="7"/>
      <c r="J137" s="8">
        <v>4147</v>
      </c>
      <c r="K137" s="10"/>
    </row>
    <row r="138" spans="1:11" x14ac:dyDescent="0.25">
      <c r="A138" s="16" t="str">
        <f>VLOOKUP(aéroports_2012[[#This Row],[Pays]],Pays_Continent!A:B,2,FALSE)</f>
        <v>Asie</v>
      </c>
      <c r="B138" s="16" t="str">
        <f>VLOOKUP(aéroports_2012[[#This Row],[Ville/Nom d''aéroport]],Ville_Pays!A:B,2,FALSE)</f>
        <v>Koweït</v>
      </c>
      <c r="C138" s="6" t="s">
        <v>22</v>
      </c>
      <c r="D138" s="7" t="s">
        <v>22</v>
      </c>
      <c r="E138" s="7" t="s">
        <v>417</v>
      </c>
      <c r="F138" s="8">
        <v>8967413</v>
      </c>
      <c r="G138" s="7">
        <v>5.9</v>
      </c>
      <c r="H138" s="8">
        <v>85198</v>
      </c>
      <c r="I138" s="9">
        <v>0.1</v>
      </c>
      <c r="J138" s="8">
        <v>181000</v>
      </c>
      <c r="K138" s="10">
        <v>-7.2</v>
      </c>
    </row>
    <row r="139" spans="1:11" x14ac:dyDescent="0.25">
      <c r="A139" s="16" t="str">
        <f>VLOOKUP(aéroports_2012[[#This Row],[Pays]],Pays_Continent!A:B,2,FALSE)</f>
        <v>Afrique</v>
      </c>
      <c r="B139" s="16" t="str">
        <f>VLOOKUP(aéroports_2012[[#This Row],[Ville/Nom d''aéroport]],Ville_Pays!A:B,2,FALSE)</f>
        <v>Nigéria</v>
      </c>
      <c r="C139" s="6" t="s">
        <v>35</v>
      </c>
      <c r="D139" s="7" t="s">
        <v>35</v>
      </c>
      <c r="E139" s="7" t="s">
        <v>422</v>
      </c>
      <c r="F139" s="8">
        <v>7186595</v>
      </c>
      <c r="G139" s="7">
        <v>6.5</v>
      </c>
      <c r="H139" s="8">
        <v>104027</v>
      </c>
      <c r="I139" s="9">
        <v>-1.1000000000000001</v>
      </c>
      <c r="J139" s="8">
        <v>167702</v>
      </c>
      <c r="K139" s="10">
        <v>5.4</v>
      </c>
    </row>
    <row r="140" spans="1:11" ht="25.5" x14ac:dyDescent="0.25">
      <c r="A140" s="16" t="str">
        <f>VLOOKUP(aéroports_2012[[#This Row],[Pays]],Pays_Continent!A:B,2,FALSE)</f>
        <v>Afrique</v>
      </c>
      <c r="B140" s="16" t="str">
        <f>VLOOKUP(aéroports_2012[[#This Row],[Ville/Nom d''aéroport]],Ville_Pays!A:B,2,FALSE)</f>
        <v>Afrique du Sud</v>
      </c>
      <c r="C140" s="6" t="s">
        <v>451</v>
      </c>
      <c r="D140" s="7" t="s">
        <v>451</v>
      </c>
      <c r="E140" s="7" t="s">
        <v>1054</v>
      </c>
      <c r="F140" s="8">
        <v>1400000</v>
      </c>
      <c r="G140" s="7">
        <v>0</v>
      </c>
      <c r="H140" s="7"/>
      <c r="I140" s="7"/>
      <c r="J140" s="7"/>
      <c r="K140" s="10"/>
    </row>
    <row r="141" spans="1:11" x14ac:dyDescent="0.25">
      <c r="A141" s="16" t="str">
        <f>VLOOKUP(aéroports_2012[[#This Row],[Pays]],Pays_Continent!A:B,2,FALSE)</f>
        <v>Europe</v>
      </c>
      <c r="B141" s="16" t="str">
        <f>VLOOKUP(aéroports_2012[[#This Row],[Ville/Nom d''aéroport]],Ville_Pays!A:B,2,FALSE)</f>
        <v>Chypre</v>
      </c>
      <c r="C141" s="6" t="s">
        <v>430</v>
      </c>
      <c r="D141" s="7" t="s">
        <v>430</v>
      </c>
      <c r="E141" s="7" t="s">
        <v>431</v>
      </c>
      <c r="F141" s="8">
        <v>5273142</v>
      </c>
      <c r="G141" s="7">
        <v>-6.4</v>
      </c>
      <c r="H141" s="8">
        <v>52810</v>
      </c>
      <c r="I141" s="9">
        <v>-9.1</v>
      </c>
      <c r="J141" s="8">
        <v>33545</v>
      </c>
      <c r="K141" s="10">
        <v>-6.1</v>
      </c>
    </row>
    <row r="142" spans="1:11" ht="25.5" x14ac:dyDescent="0.25">
      <c r="A142" s="16" t="str">
        <f>VLOOKUP(aéroports_2012[[#This Row],[Pays]],Pays_Continent!A:B,2,FALSE)</f>
        <v>Amérique du Nord</v>
      </c>
      <c r="B142" s="16" t="str">
        <f>VLOOKUP(aéroports_2012[[#This Row],[Ville/Nom d''aéroport]],Ville_Pays!A:B,2,FALSE)</f>
        <v>États-Unis</v>
      </c>
      <c r="C142" s="6" t="s">
        <v>253</v>
      </c>
      <c r="D142" s="7" t="s">
        <v>254</v>
      </c>
      <c r="E142" s="7" t="s">
        <v>545</v>
      </c>
      <c r="F142" s="8">
        <v>41667596</v>
      </c>
      <c r="G142" s="9">
        <v>0.5</v>
      </c>
      <c r="H142" s="8">
        <v>527739</v>
      </c>
      <c r="I142" s="9">
        <v>-0.7</v>
      </c>
      <c r="J142" s="8">
        <v>91356</v>
      </c>
      <c r="K142" s="11">
        <v>6.9</v>
      </c>
    </row>
    <row r="143" spans="1:11" x14ac:dyDescent="0.25">
      <c r="A143" s="16" t="str">
        <f>VLOOKUP(aéroports_2012[[#This Row],[Pays]],Pays_Continent!A:B,2,FALSE)</f>
        <v>Océanie</v>
      </c>
      <c r="B143" s="16" t="str">
        <f>VLOOKUP(aéroports_2012[[#This Row],[Ville/Nom d''aéroport]],Ville_Pays!A:B,2,FALSE)</f>
        <v>Australie</v>
      </c>
      <c r="C143" s="6" t="s">
        <v>346</v>
      </c>
      <c r="D143" s="7" t="s">
        <v>346</v>
      </c>
      <c r="E143" s="7" t="s">
        <v>600</v>
      </c>
      <c r="F143" s="8">
        <v>1172273</v>
      </c>
      <c r="G143" s="9">
        <v>4.0999999999999996</v>
      </c>
      <c r="H143" s="8">
        <v>13479</v>
      </c>
      <c r="I143" s="9">
        <v>6.1</v>
      </c>
      <c r="J143" s="7"/>
      <c r="K143" s="10"/>
    </row>
    <row r="144" spans="1:11" ht="25.5" x14ac:dyDescent="0.25">
      <c r="A144" s="16" t="str">
        <f>VLOOKUP(aéroports_2012[[#This Row],[Pays]],Pays_Continent!A:B,2,FALSE)</f>
        <v>Amérique du Sud</v>
      </c>
      <c r="B144" s="16" t="str">
        <f>VLOOKUP(aéroports_2012[[#This Row],[Ville/Nom d''aéroport]],Ville_Pays!A:B,2,FALSE)</f>
        <v>Pérou</v>
      </c>
      <c r="C144" s="6" t="s">
        <v>194</v>
      </c>
      <c r="D144" s="7" t="s">
        <v>194</v>
      </c>
      <c r="E144" s="7" t="s">
        <v>504</v>
      </c>
      <c r="F144" s="8">
        <v>13324379</v>
      </c>
      <c r="G144" s="9">
        <v>13</v>
      </c>
      <c r="H144" s="8">
        <v>148325</v>
      </c>
      <c r="I144" s="9">
        <v>9.8000000000000007</v>
      </c>
      <c r="J144" s="8">
        <v>293674</v>
      </c>
      <c r="K144" s="11">
        <v>2.5</v>
      </c>
    </row>
    <row r="145" spans="1:11" x14ac:dyDescent="0.25">
      <c r="A145" s="16" t="str">
        <f>VLOOKUP(aéroports_2012[[#This Row],[Pays]],Pays_Continent!A:B,2,FALSE)</f>
        <v>Europe</v>
      </c>
      <c r="B145" s="16" t="str">
        <f>VLOOKUP(aéroports_2012[[#This Row],[Ville/Nom d''aéroport]],Ville_Pays!A:B,2,FALSE)</f>
        <v>Portugal</v>
      </c>
      <c r="C145" s="6" t="s">
        <v>158</v>
      </c>
      <c r="D145" s="7" t="s">
        <v>158</v>
      </c>
      <c r="E145" s="7" t="s">
        <v>483</v>
      </c>
      <c r="F145" s="8">
        <v>15301176</v>
      </c>
      <c r="G145" s="9">
        <v>3.5</v>
      </c>
      <c r="H145" s="8">
        <v>144620</v>
      </c>
      <c r="I145" s="9">
        <v>0.9</v>
      </c>
      <c r="J145" s="8">
        <v>100588</v>
      </c>
      <c r="K145" s="11">
        <v>-4.2</v>
      </c>
    </row>
    <row r="146" spans="1:11" x14ac:dyDescent="0.25">
      <c r="A146" s="16" t="str">
        <f>VLOOKUP(aéroports_2012[[#This Row],[Pays]],Pays_Continent!A:B,2,FALSE)</f>
        <v>Europe</v>
      </c>
      <c r="B146" s="16" t="str">
        <f>VLOOKUP(aéroports_2012[[#This Row],[Ville/Nom d''aéroport]],Ville_Pays!A:B,2,FALSE)</f>
        <v>Royaume-Uni</v>
      </c>
      <c r="C146" s="6" t="s">
        <v>120</v>
      </c>
      <c r="D146" s="7" t="s">
        <v>133</v>
      </c>
      <c r="E146" s="7" t="s">
        <v>999</v>
      </c>
      <c r="F146" s="8">
        <v>34257787</v>
      </c>
      <c r="G146" s="9">
        <v>1.8</v>
      </c>
      <c r="H146" s="8">
        <v>246810</v>
      </c>
      <c r="I146" s="9">
        <v>-1.7</v>
      </c>
      <c r="J146" s="8">
        <v>101481</v>
      </c>
      <c r="K146" s="11">
        <v>9.9</v>
      </c>
    </row>
    <row r="147" spans="1:11" x14ac:dyDescent="0.25">
      <c r="A147" s="16" t="str">
        <f>VLOOKUP(aéroports_2012[[#This Row],[Pays]],Pays_Continent!A:B,2,FALSE)</f>
        <v>Europe</v>
      </c>
      <c r="B147" s="16" t="str">
        <f>VLOOKUP(aéroports_2012[[#This Row],[Ville/Nom d''aéroport]],Ville_Pays!A:B,2,FALSE)</f>
        <v>Royaume-Uni</v>
      </c>
      <c r="C147" s="6" t="s">
        <v>120</v>
      </c>
      <c r="D147" s="7" t="s">
        <v>121</v>
      </c>
      <c r="E147" s="7" t="s">
        <v>1000</v>
      </c>
      <c r="F147" s="8">
        <v>69983142</v>
      </c>
      <c r="G147" s="9">
        <v>0.8</v>
      </c>
      <c r="H147" s="8">
        <v>471384</v>
      </c>
      <c r="I147" s="9">
        <v>-2</v>
      </c>
      <c r="J147" s="8">
        <v>1560000</v>
      </c>
      <c r="K147" s="11">
        <v>-0.6</v>
      </c>
    </row>
    <row r="148" spans="1:11" x14ac:dyDescent="0.25">
      <c r="A148" s="16" t="str">
        <f>VLOOKUP(aéroports_2012[[#This Row],[Pays]],Pays_Continent!A:B,2,FALSE)</f>
        <v>Europe</v>
      </c>
      <c r="B148" s="16" t="str">
        <f>VLOOKUP(aéroports_2012[[#This Row],[Ville/Nom d''aéroport]],Ville_Pays!A:B,2,FALSE)</f>
        <v>Royaume-Uni</v>
      </c>
      <c r="C148" s="6" t="s">
        <v>171</v>
      </c>
      <c r="D148" s="7" t="s">
        <v>171</v>
      </c>
      <c r="E148" s="21" t="s">
        <v>1086</v>
      </c>
      <c r="F148" s="8">
        <v>9641189</v>
      </c>
      <c r="G148" s="9">
        <v>1.3</v>
      </c>
      <c r="H148" s="8">
        <v>98763</v>
      </c>
      <c r="I148" s="9">
        <v>1.2</v>
      </c>
      <c r="J148" s="8">
        <v>29652</v>
      </c>
      <c r="K148" s="11">
        <v>6.3</v>
      </c>
    </row>
    <row r="149" spans="1:11" x14ac:dyDescent="0.25">
      <c r="A149" s="16" t="str">
        <f>VLOOKUP(aéroports_2012[[#This Row],[Pays]],Pays_Continent!A:B,2,FALSE)</f>
        <v>Europe</v>
      </c>
      <c r="B149" s="16" t="str">
        <f>VLOOKUP(aéroports_2012[[#This Row],[Ville/Nom d''aéroport]],Ville_Pays!A:B,2,FALSE)</f>
        <v>Royaume-Uni</v>
      </c>
      <c r="C149" s="6" t="s">
        <v>120</v>
      </c>
      <c r="D149" s="7" t="s">
        <v>154</v>
      </c>
      <c r="E149" s="7" t="s">
        <v>1001</v>
      </c>
      <c r="F149" s="8">
        <v>17465839</v>
      </c>
      <c r="G149" s="9">
        <v>-3.3</v>
      </c>
      <c r="H149" s="8">
        <v>131359</v>
      </c>
      <c r="I149" s="17">
        <v>-11.4</v>
      </c>
      <c r="J149" s="8">
        <v>242032</v>
      </c>
      <c r="K149" s="11">
        <v>5.0999999999999996</v>
      </c>
    </row>
    <row r="150" spans="1:11" ht="25.5" x14ac:dyDescent="0.25">
      <c r="A150" s="16" t="str">
        <f>VLOOKUP(aéroports_2012[[#This Row],[Pays]],Pays_Continent!A:B,2,FALSE)</f>
        <v>Amérique du Nord</v>
      </c>
      <c r="B150" s="16" t="str">
        <f>VLOOKUP(aéroports_2012[[#This Row],[Ville/Nom d''aéroport]],Ville_Pays!A:B,2,FALSE)</f>
        <v>États-Unis</v>
      </c>
      <c r="C150" s="6" t="s">
        <v>245</v>
      </c>
      <c r="D150" s="7" t="s">
        <v>246</v>
      </c>
      <c r="E150" s="7" t="s">
        <v>1065</v>
      </c>
      <c r="F150" s="8">
        <v>63689354</v>
      </c>
      <c r="G150" s="9">
        <v>3</v>
      </c>
      <c r="H150" s="8">
        <v>605480</v>
      </c>
      <c r="I150" s="9">
        <v>2.5</v>
      </c>
      <c r="J150" s="8">
        <v>1771907</v>
      </c>
      <c r="K150" s="11">
        <v>5.4</v>
      </c>
    </row>
    <row r="151" spans="1:11" ht="25.5" x14ac:dyDescent="0.25">
      <c r="A151" s="16" t="str">
        <f>VLOOKUP(aéroports_2012[[#This Row],[Pays]],Pays_Continent!A:B,2,FALSE)</f>
        <v>Amérique du Nord</v>
      </c>
      <c r="B151" s="16" t="str">
        <f>VLOOKUP(aéroports_2012[[#This Row],[Ville/Nom d''aéroport]],Ville_Pays!A:B,2,FALSE)</f>
        <v>Mexique</v>
      </c>
      <c r="C151" s="6" t="s">
        <v>227</v>
      </c>
      <c r="D151" s="7" t="s">
        <v>227</v>
      </c>
      <c r="E151" s="7" t="s">
        <v>531</v>
      </c>
      <c r="F151" s="8">
        <v>3009783</v>
      </c>
      <c r="G151" s="9">
        <v>6.7</v>
      </c>
      <c r="H151" s="8">
        <v>36523</v>
      </c>
      <c r="I151" s="9">
        <v>6.5</v>
      </c>
      <c r="J151" s="8">
        <v>1517</v>
      </c>
      <c r="K151" s="11">
        <v>-0.6</v>
      </c>
    </row>
    <row r="152" spans="1:11" x14ac:dyDescent="0.25">
      <c r="A152" s="16" t="str">
        <f>VLOOKUP(aéroports_2012[[#This Row],[Pays]],Pays_Continent!A:B,2,FALSE)</f>
        <v>Océanie</v>
      </c>
      <c r="B152" s="16" t="str">
        <f>VLOOKUP(aéroports_2012[[#This Row],[Ville/Nom d''aéroport]],Ville_Pays!A:B,2,FALSE)</f>
        <v>Australie</v>
      </c>
      <c r="C152" s="6" t="s">
        <v>353</v>
      </c>
      <c r="D152" s="7" t="s">
        <v>353</v>
      </c>
      <c r="E152" s="7" t="s">
        <v>603</v>
      </c>
      <c r="F152" s="8">
        <v>1126243</v>
      </c>
      <c r="G152" s="9">
        <v>4</v>
      </c>
      <c r="H152" s="8">
        <v>14521</v>
      </c>
      <c r="I152" s="9">
        <v>-1.5</v>
      </c>
      <c r="J152" s="7"/>
      <c r="K152" s="10"/>
    </row>
    <row r="153" spans="1:11" ht="25.5" x14ac:dyDescent="0.25">
      <c r="A153" s="16" t="str">
        <f>VLOOKUP(aéroports_2012[[#This Row],[Pays]],Pays_Continent!A:B,2,FALSE)</f>
        <v>Asie</v>
      </c>
      <c r="B153" s="16" t="str">
        <f>VLOOKUP(aéroports_2012[[#This Row],[Ville/Nom d''aéroport]],Ville_Pays!A:B,2,FALSE)</f>
        <v>Arabie Saoudite</v>
      </c>
      <c r="C153" s="6" t="s">
        <v>40</v>
      </c>
      <c r="D153" s="7" t="s">
        <v>40</v>
      </c>
      <c r="E153" s="7" t="s">
        <v>435</v>
      </c>
      <c r="F153" s="8">
        <v>3998979</v>
      </c>
      <c r="G153" s="7">
        <v>33.299999999999997</v>
      </c>
      <c r="H153" s="8">
        <v>34725</v>
      </c>
      <c r="I153" s="9">
        <v>15.2</v>
      </c>
      <c r="J153" s="8">
        <v>6248</v>
      </c>
      <c r="K153" s="10">
        <v>49.2</v>
      </c>
    </row>
    <row r="154" spans="1:11" x14ac:dyDescent="0.25">
      <c r="A154" s="16" t="str">
        <f>VLOOKUP(aéroports_2012[[#This Row],[Pays]],Pays_Continent!A:B,2,FALSE)</f>
        <v>Asie</v>
      </c>
      <c r="B154" s="16" t="str">
        <f>VLOOKUP(aéroports_2012[[#This Row],[Ville/Nom d''aéroport]],Ville_Pays!A:B,2,FALSE)</f>
        <v>Inde</v>
      </c>
      <c r="C154" s="6" t="s">
        <v>110</v>
      </c>
      <c r="D154" s="7" t="s">
        <v>110</v>
      </c>
      <c r="E154" s="7" t="s">
        <v>462</v>
      </c>
      <c r="F154" s="8">
        <v>12768371</v>
      </c>
      <c r="G154" s="9">
        <v>0</v>
      </c>
      <c r="H154" s="8">
        <v>118341</v>
      </c>
      <c r="I154" s="9">
        <v>0.1</v>
      </c>
      <c r="J154" s="8">
        <v>325184</v>
      </c>
      <c r="K154" s="11">
        <v>-12.2</v>
      </c>
    </row>
    <row r="155" spans="1:11" x14ac:dyDescent="0.25">
      <c r="A155" s="16" t="str">
        <f>VLOOKUP(aéroports_2012[[#This Row],[Pays]],Pays_Continent!A:B,2,FALSE)</f>
        <v>Europe</v>
      </c>
      <c r="B155" s="16" t="str">
        <f>VLOOKUP(aéroports_2012[[#This Row],[Ville/Nom d''aéroport]],Ville_Pays!A:B,2,FALSE)</f>
        <v>Espagne</v>
      </c>
      <c r="C155" s="6" t="s">
        <v>128</v>
      </c>
      <c r="D155" s="7" t="s">
        <v>129</v>
      </c>
      <c r="E155" s="7" t="s">
        <v>471</v>
      </c>
      <c r="F155" s="8">
        <v>45176978</v>
      </c>
      <c r="G155" s="9">
        <v>-9</v>
      </c>
      <c r="H155" s="8">
        <v>373185</v>
      </c>
      <c r="I155" s="9">
        <v>-13.1</v>
      </c>
      <c r="J155" s="8">
        <v>385336</v>
      </c>
      <c r="K155" s="11">
        <v>-8.9</v>
      </c>
    </row>
    <row r="156" spans="1:11" x14ac:dyDescent="0.25">
      <c r="A156" s="16" t="str">
        <f>VLOOKUP(aéroports_2012[[#This Row],[Pays]],Pays_Continent!A:B,2,FALSE)</f>
        <v>Asie</v>
      </c>
      <c r="B156" s="16" t="str">
        <f>VLOOKUP(aéroports_2012[[#This Row],[Ville/Nom d''aéroport]],Ville_Pays!A:B,2,FALSE)</f>
        <v>Indonésie</v>
      </c>
      <c r="C156" s="6" t="s">
        <v>317</v>
      </c>
      <c r="D156" s="7" t="s">
        <v>317</v>
      </c>
      <c r="E156" s="7" t="s">
        <v>1059</v>
      </c>
      <c r="F156" s="8">
        <v>7456381</v>
      </c>
      <c r="G156" s="7"/>
      <c r="H156" s="8">
        <v>73099</v>
      </c>
      <c r="I156" s="7"/>
      <c r="J156" s="8">
        <v>43338</v>
      </c>
      <c r="K156" s="10"/>
    </row>
    <row r="157" spans="1:11" x14ac:dyDescent="0.25">
      <c r="A157" s="16" t="str">
        <f>VLOOKUP(aéroports_2012[[#This Row],[Pays]],Pays_Continent!A:B,2,FALSE)</f>
        <v>Europe</v>
      </c>
      <c r="B157" s="16" t="str">
        <f>VLOOKUP(aéroports_2012[[#This Row],[Ville/Nom d''aéroport]],Ville_Pays!A:B,2,FALSE)</f>
        <v>Espagne</v>
      </c>
      <c r="C157" s="6" t="s">
        <v>167</v>
      </c>
      <c r="D157" s="7" t="s">
        <v>167</v>
      </c>
      <c r="E157" s="7" t="s">
        <v>487</v>
      </c>
      <c r="F157" s="8">
        <v>12564186</v>
      </c>
      <c r="G157" s="9">
        <v>-1.9</v>
      </c>
      <c r="H157" s="8">
        <v>102153</v>
      </c>
      <c r="I157" s="9">
        <v>-4.9000000000000004</v>
      </c>
      <c r="J157" s="8">
        <v>2893</v>
      </c>
      <c r="K157" s="11">
        <v>-9.6999999999999993</v>
      </c>
    </row>
    <row r="158" spans="1:11" x14ac:dyDescent="0.25">
      <c r="A158" s="16" t="str">
        <f>VLOOKUP(aéroports_2012[[#This Row],[Pays]],Pays_Continent!A:B,2,FALSE)</f>
        <v>Asie</v>
      </c>
      <c r="B158" s="16" t="str">
        <f>VLOOKUP(aéroports_2012[[#This Row],[Ville/Nom d''aéroport]],Ville_Pays!A:B,2,FALSE)</f>
        <v>Indonésie</v>
      </c>
      <c r="C158" s="6" t="s">
        <v>333</v>
      </c>
      <c r="D158" s="7" t="s">
        <v>333</v>
      </c>
      <c r="E158" s="7" t="s">
        <v>1102</v>
      </c>
      <c r="F158" s="8">
        <v>1820629</v>
      </c>
      <c r="G158" s="7"/>
      <c r="H158" s="8">
        <v>16450</v>
      </c>
      <c r="I158" s="7"/>
      <c r="J158" s="8">
        <v>11613</v>
      </c>
      <c r="K158" s="10"/>
    </row>
    <row r="159" spans="1:11" ht="25.5" x14ac:dyDescent="0.25">
      <c r="A159" s="16" t="str">
        <f>VLOOKUP(aéroports_2012[[#This Row],[Pays]],Pays_Continent!A:B,2,FALSE)</f>
        <v>Amérique du Sud</v>
      </c>
      <c r="B159" s="16" t="str">
        <f>VLOOKUP(aéroports_2012[[#This Row],[Ville/Nom d''aéroport]],Ville_Pays!A:B,2,FALSE)</f>
        <v>Brésil</v>
      </c>
      <c r="C159" s="6" t="s">
        <v>231</v>
      </c>
      <c r="D159" s="7" t="s">
        <v>231</v>
      </c>
      <c r="E159" s="7" t="s">
        <v>526</v>
      </c>
      <c r="F159" s="8">
        <v>3302460</v>
      </c>
      <c r="G159" s="9">
        <v>3</v>
      </c>
      <c r="H159" s="8">
        <v>57575</v>
      </c>
      <c r="I159" s="9">
        <v>2.2999999999999998</v>
      </c>
      <c r="J159" s="8">
        <v>145409</v>
      </c>
      <c r="K159" s="11">
        <v>-12.7</v>
      </c>
    </row>
    <row r="160" spans="1:11" x14ac:dyDescent="0.25">
      <c r="A160" s="16" t="str">
        <f>VLOOKUP(aéroports_2012[[#This Row],[Pays]],Pays_Continent!A:B,2,FALSE)</f>
        <v>Europe</v>
      </c>
      <c r="B160" s="16" t="str">
        <f>VLOOKUP(aéroports_2012[[#This Row],[Ville/Nom d''aéroport]],Ville_Pays!A:B,2,FALSE)</f>
        <v>Royaume-Uni</v>
      </c>
      <c r="C160" s="6" t="s">
        <v>152</v>
      </c>
      <c r="D160" s="7" t="s">
        <v>152</v>
      </c>
      <c r="E160" s="7" t="s">
        <v>480</v>
      </c>
      <c r="F160" s="8">
        <v>19844191</v>
      </c>
      <c r="G160" s="9">
        <v>4.5</v>
      </c>
      <c r="H160" s="8">
        <v>169151</v>
      </c>
      <c r="I160" s="9">
        <v>0.9</v>
      </c>
      <c r="J160" s="8">
        <v>98695</v>
      </c>
      <c r="K160" s="11">
        <v>-9.6999999999999993</v>
      </c>
    </row>
    <row r="161" spans="1:11" x14ac:dyDescent="0.25">
      <c r="A161" s="16" t="str">
        <f>VLOOKUP(aéroports_2012[[#This Row],[Pays]],Pays_Continent!A:B,2,FALSE)</f>
        <v>Asie</v>
      </c>
      <c r="B161" s="16" t="str">
        <f>VLOOKUP(aéroports_2012[[#This Row],[Ville/Nom d''aéroport]],Ville_Pays!A:B,2,FALSE)</f>
        <v>Philippines</v>
      </c>
      <c r="C161" s="6" t="s">
        <v>84</v>
      </c>
      <c r="D161" s="7" t="s">
        <v>84</v>
      </c>
      <c r="E161" s="7" t="s">
        <v>457</v>
      </c>
      <c r="F161" s="8">
        <v>29552294</v>
      </c>
      <c r="G161" s="9">
        <v>-7.3</v>
      </c>
      <c r="H161" s="8">
        <v>255154</v>
      </c>
      <c r="I161" s="9">
        <v>-6.6</v>
      </c>
      <c r="J161" s="8">
        <v>410376</v>
      </c>
      <c r="K161" s="11">
        <v>-10.8</v>
      </c>
    </row>
    <row r="162" spans="1:11" x14ac:dyDescent="0.25">
      <c r="A162" s="16" t="str">
        <f>VLOOKUP(aéroports_2012[[#This Row],[Pays]],Pays_Continent!A:B,2,FALSE)</f>
        <v>Afrique</v>
      </c>
      <c r="B162" s="16" t="str">
        <f>VLOOKUP(aéroports_2012[[#This Row],[Ville/Nom d''aéroport]],Ville_Pays!A:B,2,FALSE)</f>
        <v>Maroc</v>
      </c>
      <c r="C162" s="6" t="s">
        <v>44</v>
      </c>
      <c r="D162" s="7" t="s">
        <v>44</v>
      </c>
      <c r="E162" s="7" t="s">
        <v>437</v>
      </c>
      <c r="F162" s="8">
        <v>3373475</v>
      </c>
      <c r="G162" s="7">
        <v>-1.7</v>
      </c>
      <c r="H162" s="8">
        <v>31728</v>
      </c>
      <c r="I162" s="9">
        <v>-5.7</v>
      </c>
      <c r="J162" s="9">
        <v>816</v>
      </c>
      <c r="K162" s="10">
        <v>-43.2</v>
      </c>
    </row>
    <row r="163" spans="1:11" x14ac:dyDescent="0.25">
      <c r="A163" s="16" t="str">
        <f>VLOOKUP(aéroports_2012[[#This Row],[Pays]],Pays_Continent!A:B,2,FALSE)</f>
        <v>Asie</v>
      </c>
      <c r="B163" s="16" t="str">
        <f>VLOOKUP(aéroports_2012[[#This Row],[Ville/Nom d''aéroport]],Ville_Pays!A:B,2,FALSE)</f>
        <v>Iran</v>
      </c>
      <c r="C163" s="6" t="s">
        <v>28</v>
      </c>
      <c r="D163" s="7" t="s">
        <v>28</v>
      </c>
      <c r="E163" s="7" t="s">
        <v>424</v>
      </c>
      <c r="F163" s="8">
        <v>6864958</v>
      </c>
      <c r="G163" s="7">
        <v>11.2</v>
      </c>
      <c r="H163" s="8">
        <v>47711</v>
      </c>
      <c r="I163" s="9">
        <v>8.6999999999999993</v>
      </c>
      <c r="J163" s="8">
        <v>58961</v>
      </c>
      <c r="K163" s="10">
        <v>11</v>
      </c>
    </row>
    <row r="164" spans="1:11" x14ac:dyDescent="0.25">
      <c r="A164" s="16" t="str">
        <f>VLOOKUP(aéroports_2012[[#This Row],[Pays]],Pays_Continent!A:B,2,FALSE)</f>
        <v>Asie</v>
      </c>
      <c r="B164" s="16" t="str">
        <f>VLOOKUP(aéroports_2012[[#This Row],[Ville/Nom d''aéroport]],Ville_Pays!A:B,2,FALSE)</f>
        <v>Indonésie</v>
      </c>
      <c r="C164" s="6" t="s">
        <v>596</v>
      </c>
      <c r="D164" s="7" t="s">
        <v>596</v>
      </c>
      <c r="E164" s="7" t="s">
        <v>1050</v>
      </c>
      <c r="F164" s="8">
        <v>1676921</v>
      </c>
      <c r="G164" s="7"/>
      <c r="H164" s="8">
        <v>24091</v>
      </c>
      <c r="I164" s="7"/>
      <c r="J164" s="8">
        <v>6556</v>
      </c>
      <c r="K164" s="10"/>
    </row>
    <row r="165" spans="1:11" x14ac:dyDescent="0.25">
      <c r="A165" s="16" t="str">
        <f>VLOOKUP(aéroports_2012[[#This Row],[Pays]],Pays_Continent!A:B,2,FALSE)</f>
        <v>Afrique</v>
      </c>
      <c r="B165" s="16" t="str">
        <f>VLOOKUP(aéroports_2012[[#This Row],[Ville/Nom d''aéroport]],Ville_Pays!A:B,2,FALSE)</f>
        <v>Ile Maurice</v>
      </c>
      <c r="C165" s="6" t="s">
        <v>46</v>
      </c>
      <c r="D165" s="7" t="s">
        <v>46</v>
      </c>
      <c r="E165" s="7" t="s">
        <v>438</v>
      </c>
      <c r="F165" s="8">
        <v>2690869</v>
      </c>
      <c r="G165" s="7">
        <v>0.9</v>
      </c>
      <c r="H165" s="8">
        <v>19101</v>
      </c>
      <c r="I165" s="9">
        <v>-3.4</v>
      </c>
      <c r="J165" s="8">
        <v>46906</v>
      </c>
      <c r="K165" s="10">
        <v>3</v>
      </c>
    </row>
    <row r="166" spans="1:11" ht="25.5" x14ac:dyDescent="0.25">
      <c r="A166" s="16" t="str">
        <f>VLOOKUP(aéroports_2012[[#This Row],[Pays]],Pays_Continent!A:B,2,FALSE)</f>
        <v>Amérique du Sud</v>
      </c>
      <c r="B166" s="16" t="str">
        <f>VLOOKUP(aéroports_2012[[#This Row],[Ville/Nom d''aéroport]],Ville_Pays!A:B,2,FALSE)</f>
        <v>Colombie</v>
      </c>
      <c r="C166" s="6" t="s">
        <v>214</v>
      </c>
      <c r="D166" s="7" t="s">
        <v>360</v>
      </c>
      <c r="E166" s="7" t="s">
        <v>517</v>
      </c>
      <c r="F166" s="8">
        <v>5005194</v>
      </c>
      <c r="G166" s="9">
        <v>34.799999999999997</v>
      </c>
      <c r="H166" s="8">
        <v>66521</v>
      </c>
      <c r="I166" s="9">
        <v>18.7</v>
      </c>
      <c r="J166" s="8">
        <v>111293</v>
      </c>
      <c r="K166" s="11">
        <v>6.4</v>
      </c>
    </row>
    <row r="167" spans="1:11" x14ac:dyDescent="0.25">
      <c r="A167" s="16" t="str">
        <f>VLOOKUP(aéroports_2012[[#This Row],[Pays]],Pays_Continent!A:B,2,FALSE)</f>
        <v>Océanie</v>
      </c>
      <c r="B167" s="16" t="str">
        <f>VLOOKUP(aéroports_2012[[#This Row],[Ville/Nom d''aéroport]],Ville_Pays!A:B,2,FALSE)</f>
        <v>Australie</v>
      </c>
      <c r="C167" s="6" t="s">
        <v>311</v>
      </c>
      <c r="D167" s="7" t="s">
        <v>311</v>
      </c>
      <c r="E167" s="7" t="s">
        <v>580</v>
      </c>
      <c r="F167" s="8">
        <v>28917592</v>
      </c>
      <c r="G167" s="9">
        <v>4.7</v>
      </c>
      <c r="H167" s="8">
        <v>213223</v>
      </c>
      <c r="I167" s="9">
        <v>4.8</v>
      </c>
      <c r="J167" s="7"/>
      <c r="K167" s="10"/>
    </row>
    <row r="168" spans="1:11" ht="25.5" x14ac:dyDescent="0.25">
      <c r="A168" s="16" t="str">
        <f>VLOOKUP(aéroports_2012[[#This Row],[Pays]],Pays_Continent!A:B,2,FALSE)</f>
        <v>Amérique du Nord</v>
      </c>
      <c r="B168" s="16" t="str">
        <f>VLOOKUP(aéroports_2012[[#This Row],[Ville/Nom d''aéroport]],Ville_Pays!A:B,2,FALSE)</f>
        <v>États-Unis</v>
      </c>
      <c r="C168" s="6" t="s">
        <v>577</v>
      </c>
      <c r="D168" s="7" t="s">
        <v>577</v>
      </c>
      <c r="E168" s="7" t="s">
        <v>578</v>
      </c>
      <c r="F168" s="8">
        <v>6753186</v>
      </c>
      <c r="G168" s="9">
        <v>-22.7</v>
      </c>
      <c r="H168" s="8">
        <v>271127</v>
      </c>
      <c r="I168" s="9">
        <v>-13</v>
      </c>
      <c r="J168" s="8">
        <v>4015996</v>
      </c>
      <c r="K168" s="11">
        <v>2.5</v>
      </c>
    </row>
    <row r="169" spans="1:11" ht="25.5" x14ac:dyDescent="0.25">
      <c r="A169" s="16" t="str">
        <f>VLOOKUP(aéroports_2012[[#This Row],[Pays]],Pays_Continent!A:B,2,FALSE)</f>
        <v>Amérique du Nord</v>
      </c>
      <c r="B169" s="16" t="str">
        <f>VLOOKUP(aéroports_2012[[#This Row],[Ville/Nom d''aéroport]],Ville_Pays!A:B,2,FALSE)</f>
        <v>Mexique</v>
      </c>
      <c r="C169" s="6" t="s">
        <v>187</v>
      </c>
      <c r="D169" s="7" t="s">
        <v>187</v>
      </c>
      <c r="E169" s="7" t="s">
        <v>498</v>
      </c>
      <c r="F169" s="8">
        <v>29238530</v>
      </c>
      <c r="G169" s="9">
        <v>10.9</v>
      </c>
      <c r="H169" s="8">
        <v>376286</v>
      </c>
      <c r="I169" s="9">
        <v>7.5</v>
      </c>
      <c r="J169" s="8">
        <v>395126</v>
      </c>
      <c r="K169" s="11">
        <v>-4.8</v>
      </c>
    </row>
    <row r="170" spans="1:11" ht="25.5" x14ac:dyDescent="0.25">
      <c r="A170" s="16" t="str">
        <f>VLOOKUP(aéroports_2012[[#This Row],[Pays]],Pays_Continent!A:B,2,FALSE)</f>
        <v>Amérique du Nord</v>
      </c>
      <c r="B170" s="16" t="str">
        <f>VLOOKUP(aéroports_2012[[#This Row],[Ville/Nom d''aéroport]],Ville_Pays!A:B,2,FALSE)</f>
        <v>États-Unis</v>
      </c>
      <c r="C170" s="6" t="s">
        <v>256</v>
      </c>
      <c r="D170" s="7" t="s">
        <v>256</v>
      </c>
      <c r="E170" s="7" t="s">
        <v>547</v>
      </c>
      <c r="F170" s="8">
        <v>39467444</v>
      </c>
      <c r="G170" s="9">
        <v>3</v>
      </c>
      <c r="H170" s="8">
        <v>391195</v>
      </c>
      <c r="I170" s="9">
        <v>-0.9</v>
      </c>
      <c r="J170" s="8">
        <v>1929889</v>
      </c>
      <c r="K170" s="11">
        <v>4.8</v>
      </c>
    </row>
    <row r="171" spans="1:11" x14ac:dyDescent="0.25">
      <c r="A171" s="16" t="str">
        <f>VLOOKUP(aéroports_2012[[#This Row],[Pays]],Pays_Continent!A:B,2,FALSE)</f>
        <v>Europe</v>
      </c>
      <c r="B171" s="16" t="str">
        <f>VLOOKUP(aéroports_2012[[#This Row],[Ville/Nom d''aéroport]],Ville_Pays!A:B,2,FALSE)</f>
        <v>Italie</v>
      </c>
      <c r="C171" s="6" t="s">
        <v>159</v>
      </c>
      <c r="D171" s="7" t="s">
        <v>387</v>
      </c>
      <c r="E171" s="7" t="s">
        <v>1080</v>
      </c>
      <c r="F171" s="8">
        <v>9176997</v>
      </c>
      <c r="G171" s="9">
        <v>1.2</v>
      </c>
      <c r="H171" s="8">
        <v>120463</v>
      </c>
      <c r="I171" s="9">
        <v>-1.4</v>
      </c>
      <c r="J171" s="8">
        <v>19807</v>
      </c>
      <c r="K171" s="11">
        <v>1.1000000000000001</v>
      </c>
    </row>
    <row r="172" spans="1:11" x14ac:dyDescent="0.25">
      <c r="A172" s="16" t="str">
        <f>VLOOKUP(aéroports_2012[[#This Row],[Pays]],Pays_Continent!A:B,2,FALSE)</f>
        <v>Europe</v>
      </c>
      <c r="B172" s="16" t="str">
        <f>VLOOKUP(aéroports_2012[[#This Row],[Ville/Nom d''aéroport]],Ville_Pays!A:B,2,FALSE)</f>
        <v>Italie</v>
      </c>
      <c r="C172" s="6" t="s">
        <v>159</v>
      </c>
      <c r="D172" s="7" t="s">
        <v>160</v>
      </c>
      <c r="E172" s="7" t="s">
        <v>998</v>
      </c>
      <c r="F172" s="8">
        <v>18522760</v>
      </c>
      <c r="G172" s="9">
        <v>-4</v>
      </c>
      <c r="H172" s="8">
        <v>174892</v>
      </c>
      <c r="I172" s="9">
        <v>-8.4</v>
      </c>
      <c r="J172" s="8">
        <v>414317</v>
      </c>
      <c r="K172" s="11">
        <v>-8</v>
      </c>
    </row>
    <row r="173" spans="1:11" ht="25.5" x14ac:dyDescent="0.25">
      <c r="A173" s="16" t="str">
        <f>VLOOKUP(aéroports_2012[[#This Row],[Pays]],Pays_Continent!A:B,2,FALSE)</f>
        <v>Amérique du Nord</v>
      </c>
      <c r="B173" s="16" t="str">
        <f>VLOOKUP(aéroports_2012[[#This Row],[Ville/Nom d''aéroport]],Ville_Pays!A:B,2,FALSE)</f>
        <v>États-Unis</v>
      </c>
      <c r="C173" s="6" t="s">
        <v>573</v>
      </c>
      <c r="D173" s="7" t="s">
        <v>574</v>
      </c>
      <c r="E173" s="7" t="s">
        <v>1066</v>
      </c>
      <c r="F173" s="8">
        <v>7515070</v>
      </c>
      <c r="G173" s="9">
        <v>-21.1</v>
      </c>
      <c r="H173" s="8">
        <v>133366</v>
      </c>
      <c r="I173" s="9">
        <v>-22.9</v>
      </c>
      <c r="J173" s="8">
        <v>72792</v>
      </c>
      <c r="K173" s="11">
        <v>-5</v>
      </c>
    </row>
    <row r="174" spans="1:11" x14ac:dyDescent="0.25">
      <c r="A174" s="16" t="str">
        <f>VLOOKUP(aéroports_2012[[#This Row],[Pays]],Pays_Continent!A:B,2,FALSE)</f>
        <v>Asie</v>
      </c>
      <c r="B174" s="16" t="str">
        <f>VLOOKUP(aéroports_2012[[#This Row],[Ville/Nom d''aéroport]],Ville_Pays!A:B,2,FALSE)</f>
        <v>Indonésie</v>
      </c>
      <c r="C174" s="6" t="s">
        <v>328</v>
      </c>
      <c r="D174" s="7" t="s">
        <v>328</v>
      </c>
      <c r="E174" s="7" t="s">
        <v>1057</v>
      </c>
      <c r="F174" s="8">
        <v>2643752</v>
      </c>
      <c r="G174" s="9">
        <v>16.399999999999999</v>
      </c>
      <c r="H174" s="8">
        <v>16476</v>
      </c>
      <c r="I174" s="9">
        <v>11.8</v>
      </c>
      <c r="J174" s="8">
        <v>9946</v>
      </c>
      <c r="K174" s="10"/>
    </row>
    <row r="175" spans="1:11" ht="25.5" x14ac:dyDescent="0.25">
      <c r="A175" s="16" t="str">
        <f>VLOOKUP(aéroports_2012[[#This Row],[Pays]],Pays_Continent!A:B,2,FALSE)</f>
        <v>Amérique du Nord</v>
      </c>
      <c r="B175" s="16" t="str">
        <f>VLOOKUP(aéroports_2012[[#This Row],[Ville/Nom d''aéroport]],Ville_Pays!A:B,2,FALSE)</f>
        <v>États-Unis</v>
      </c>
      <c r="C175" s="6" t="s">
        <v>267</v>
      </c>
      <c r="D175" s="7" t="s">
        <v>267</v>
      </c>
      <c r="E175" s="7" t="s">
        <v>550</v>
      </c>
      <c r="F175" s="8">
        <v>33125768</v>
      </c>
      <c r="G175" s="9">
        <v>0</v>
      </c>
      <c r="H175" s="8">
        <v>426818</v>
      </c>
      <c r="I175" s="9">
        <v>-1.8</v>
      </c>
      <c r="J175" s="8">
        <v>197824</v>
      </c>
      <c r="K175" s="11">
        <v>-5.2</v>
      </c>
    </row>
    <row r="176" spans="1:11" x14ac:dyDescent="0.25">
      <c r="A176" s="16" t="str">
        <f>VLOOKUP(aéroports_2012[[#This Row],[Pays]],Pays_Continent!A:B,2,FALSE)</f>
        <v>Afrique</v>
      </c>
      <c r="B176" s="16" t="str">
        <f>VLOOKUP(aéroports_2012[[#This Row],[Ville/Nom d''aéroport]],Ville_Pays!A:B,2,FALSE)</f>
        <v>Kenya</v>
      </c>
      <c r="C176" s="6" t="s">
        <v>383</v>
      </c>
      <c r="D176" s="7" t="s">
        <v>383</v>
      </c>
      <c r="E176" s="7" t="s">
        <v>452</v>
      </c>
      <c r="F176" s="8">
        <v>1386315</v>
      </c>
      <c r="G176" s="7">
        <v>-5.8</v>
      </c>
      <c r="H176" s="8">
        <v>24566</v>
      </c>
      <c r="I176" s="7"/>
      <c r="J176" s="8">
        <v>4512</v>
      </c>
      <c r="K176" s="10"/>
    </row>
    <row r="177" spans="1:11" ht="25.5" x14ac:dyDescent="0.25">
      <c r="A177" s="16" t="str">
        <f>VLOOKUP(aéroports_2012[[#This Row],[Pays]],Pays_Continent!A:B,2,FALSE)</f>
        <v>Amérique du Nord</v>
      </c>
      <c r="B177" s="16" t="str">
        <f>VLOOKUP(aéroports_2012[[#This Row],[Ville/Nom d''aéroport]],Ville_Pays!A:B,2,FALSE)</f>
        <v>Jamaïque</v>
      </c>
      <c r="C177" s="6" t="s">
        <v>223</v>
      </c>
      <c r="D177" s="7" t="s">
        <v>223</v>
      </c>
      <c r="E177" s="7" t="s">
        <v>525</v>
      </c>
      <c r="F177" s="8">
        <v>3362017</v>
      </c>
      <c r="G177" s="9">
        <v>2.4</v>
      </c>
      <c r="H177" s="8">
        <v>40327</v>
      </c>
      <c r="I177" s="9">
        <v>1.6</v>
      </c>
      <c r="J177" s="8">
        <v>5367</v>
      </c>
      <c r="K177" s="11">
        <v>11.8</v>
      </c>
    </row>
    <row r="178" spans="1:11" ht="25.5" x14ac:dyDescent="0.25">
      <c r="A178" s="16" t="str">
        <f>VLOOKUP(aéroports_2012[[#This Row],[Pays]],Pays_Continent!A:B,2,FALSE)</f>
        <v>Amérique du Nord</v>
      </c>
      <c r="B178" s="16" t="str">
        <f>VLOOKUP(aéroports_2012[[#This Row],[Ville/Nom d''aéroport]],Ville_Pays!A:B,2,FALSE)</f>
        <v>Mexique</v>
      </c>
      <c r="C178" s="6" t="s">
        <v>209</v>
      </c>
      <c r="D178" s="7" t="s">
        <v>209</v>
      </c>
      <c r="E178" s="7" t="s">
        <v>515</v>
      </c>
      <c r="F178" s="8">
        <v>6148017</v>
      </c>
      <c r="G178" s="9">
        <v>9</v>
      </c>
      <c r="H178" s="8">
        <v>88604</v>
      </c>
      <c r="I178" s="9">
        <v>2.9</v>
      </c>
      <c r="J178" s="8">
        <v>46695</v>
      </c>
      <c r="K178" s="11">
        <v>0</v>
      </c>
    </row>
    <row r="179" spans="1:11" ht="25.5" x14ac:dyDescent="0.25">
      <c r="A179" s="16" t="str">
        <f>VLOOKUP(aéroports_2012[[#This Row],[Pays]],Pays_Continent!A:B,2,FALSE)</f>
        <v>Amérique du Nord</v>
      </c>
      <c r="B179" s="16" t="str">
        <f>VLOOKUP(aéroports_2012[[#This Row],[Ville/Nom d''aéroport]],Ville_Pays!A:B,2,FALSE)</f>
        <v>Canada</v>
      </c>
      <c r="C179" s="6" t="s">
        <v>285</v>
      </c>
      <c r="D179" s="7" t="s">
        <v>286</v>
      </c>
      <c r="E179" s="7" t="s">
        <v>563</v>
      </c>
      <c r="F179" s="8">
        <v>13798672</v>
      </c>
      <c r="G179" s="9">
        <v>0.9</v>
      </c>
      <c r="H179" s="8">
        <v>230341</v>
      </c>
      <c r="I179" s="9">
        <v>-0.1</v>
      </c>
      <c r="J179" s="8">
        <v>92040</v>
      </c>
      <c r="K179" s="11">
        <v>-1.9</v>
      </c>
    </row>
    <row r="180" spans="1:11" x14ac:dyDescent="0.25">
      <c r="A180" s="16" t="str">
        <f>VLOOKUP(aéroports_2012[[#This Row],[Pays]],Pays_Continent!A:B,2,FALSE)</f>
        <v>Asie</v>
      </c>
      <c r="B180" s="16" t="str">
        <f>VLOOKUP(aéroports_2012[[#This Row],[Ville/Nom d''aéroport]],Ville_Pays!A:B,2,FALSE)</f>
        <v>Russie</v>
      </c>
      <c r="C180" s="6" t="s">
        <v>135</v>
      </c>
      <c r="D180" s="7" t="s">
        <v>137</v>
      </c>
      <c r="E180" s="18" t="s">
        <v>991</v>
      </c>
      <c r="F180" s="8">
        <v>28165657</v>
      </c>
      <c r="G180" s="9">
        <v>9.1999999999999993</v>
      </c>
      <c r="H180" s="8">
        <v>253521</v>
      </c>
      <c r="I180" s="9">
        <v>4.2</v>
      </c>
      <c r="J180" s="8">
        <v>196985</v>
      </c>
      <c r="K180" s="11">
        <v>4.3</v>
      </c>
    </row>
    <row r="181" spans="1:11" x14ac:dyDescent="0.25">
      <c r="A181" s="16" t="str">
        <f>VLOOKUP(aéroports_2012[[#This Row],[Pays]],Pays_Continent!A:B,2,FALSE)</f>
        <v>Asie</v>
      </c>
      <c r="B181" s="16" t="str">
        <f>VLOOKUP(aéroports_2012[[#This Row],[Ville/Nom d''aéroport]],Ville_Pays!A:B,2,FALSE)</f>
        <v>Russie</v>
      </c>
      <c r="C181" s="6" t="s">
        <v>135</v>
      </c>
      <c r="D181" s="7" t="s">
        <v>136</v>
      </c>
      <c r="E181" s="18" t="s">
        <v>992</v>
      </c>
      <c r="F181" s="8">
        <v>26188000</v>
      </c>
      <c r="G181" s="9">
        <v>16.100000000000001</v>
      </c>
      <c r="H181" s="8">
        <v>228868</v>
      </c>
      <c r="I181" s="9">
        <v>8.6</v>
      </c>
      <c r="J181" s="8">
        <v>174444</v>
      </c>
      <c r="K181" s="11">
        <v>23.5</v>
      </c>
    </row>
    <row r="182" spans="1:11" x14ac:dyDescent="0.25">
      <c r="A182" s="16" t="str">
        <f>VLOOKUP(aéroports_2012[[#This Row],[Pays]],Pays_Continent!A:B,2,FALSE)</f>
        <v>Asie</v>
      </c>
      <c r="B182" s="16" t="str">
        <f>VLOOKUP(aéroports_2012[[#This Row],[Ville/Nom d''aéroport]],Ville_Pays!A:B,2,FALSE)</f>
        <v>Russie</v>
      </c>
      <c r="C182" s="6" t="s">
        <v>135</v>
      </c>
      <c r="D182" s="7" t="s">
        <v>165</v>
      </c>
      <c r="E182" s="18" t="s">
        <v>993</v>
      </c>
      <c r="F182" s="8">
        <v>9699466</v>
      </c>
      <c r="G182" s="9">
        <v>18</v>
      </c>
      <c r="H182" s="8">
        <v>155397</v>
      </c>
      <c r="I182" s="9">
        <v>9</v>
      </c>
      <c r="J182" s="8">
        <v>43667</v>
      </c>
      <c r="K182" s="11">
        <v>-5.3</v>
      </c>
    </row>
    <row r="183" spans="1:11" x14ac:dyDescent="0.25">
      <c r="A183" s="16" t="str">
        <f>VLOOKUP(aéroports_2012[[#This Row],[Pays]],Pays_Continent!A:B,2,FALSE)</f>
        <v>Europe</v>
      </c>
      <c r="B183" s="16" t="str">
        <f>VLOOKUP(aéroports_2012[[#This Row],[Ville/Nom d''aéroport]],Ville_Pays!A:B,2,FALSE)</f>
        <v>Allemagne</v>
      </c>
      <c r="C183" s="6" t="s">
        <v>130</v>
      </c>
      <c r="D183" s="7" t="s">
        <v>130</v>
      </c>
      <c r="E183" s="7" t="s">
        <v>472</v>
      </c>
      <c r="F183" s="8">
        <v>38360604</v>
      </c>
      <c r="G183" s="9">
        <v>1.6</v>
      </c>
      <c r="H183" s="8">
        <v>398039</v>
      </c>
      <c r="I183" s="9">
        <v>-2.9</v>
      </c>
      <c r="J183" s="8">
        <v>290301</v>
      </c>
      <c r="K183" s="11">
        <v>-4.4000000000000004</v>
      </c>
    </row>
    <row r="184" spans="1:11" x14ac:dyDescent="0.25">
      <c r="A184" s="16" t="str">
        <f>VLOOKUP(aéroports_2012[[#This Row],[Pays]],Pays_Continent!A:B,2,FALSE)</f>
        <v>Asie</v>
      </c>
      <c r="B184" s="16" t="str">
        <f>VLOOKUP(aéroports_2012[[#This Row],[Ville/Nom d''aéroport]],Ville_Pays!A:B,2,FALSE)</f>
        <v>Oman</v>
      </c>
      <c r="C184" s="6" t="s">
        <v>23</v>
      </c>
      <c r="D184" s="7" t="s">
        <v>23</v>
      </c>
      <c r="E184" s="7" t="s">
        <v>420</v>
      </c>
      <c r="F184" s="8">
        <v>7546715</v>
      </c>
      <c r="G184" s="7">
        <v>16.5</v>
      </c>
      <c r="H184" s="8">
        <v>73842</v>
      </c>
      <c r="I184" s="9">
        <v>7.5</v>
      </c>
      <c r="J184" s="8">
        <v>112307</v>
      </c>
      <c r="K184" s="10">
        <v>13.7</v>
      </c>
    </row>
    <row r="185" spans="1:11" x14ac:dyDescent="0.25">
      <c r="A185" s="16" t="str">
        <f>VLOOKUP(aéroports_2012[[#This Row],[Pays]],Pays_Continent!A:B,2,FALSE)</f>
        <v>Océanie</v>
      </c>
      <c r="B185" s="16" t="str">
        <f>VLOOKUP(aéroports_2012[[#This Row],[Ville/Nom d''aéroport]],Ville_Pays!A:B,2,FALSE)</f>
        <v>Fidji</v>
      </c>
      <c r="C185" s="6" t="s">
        <v>338</v>
      </c>
      <c r="D185" s="7" t="s">
        <v>338</v>
      </c>
      <c r="E185" s="7" t="s">
        <v>593</v>
      </c>
      <c r="F185" s="8">
        <v>2111737</v>
      </c>
      <c r="G185" s="9">
        <v>-1.9</v>
      </c>
      <c r="H185" s="8">
        <v>73239</v>
      </c>
      <c r="I185" s="9">
        <v>10.199999999999999</v>
      </c>
      <c r="J185" s="7"/>
      <c r="K185" s="10"/>
    </row>
    <row r="186" spans="1:11" x14ac:dyDescent="0.25">
      <c r="A186" s="16" t="str">
        <f>VLOOKUP(aéroports_2012[[#This Row],[Pays]],Pays_Continent!A:B,2,FALSE)</f>
        <v>Asie</v>
      </c>
      <c r="B186" s="16" t="str">
        <f>VLOOKUP(aéroports_2012[[#This Row],[Ville/Nom d''aéroport]],Ville_Pays!A:B,2,FALSE)</f>
        <v>Japon</v>
      </c>
      <c r="C186" s="6" t="s">
        <v>385</v>
      </c>
      <c r="D186" s="7" t="s">
        <v>385</v>
      </c>
      <c r="E186" s="7" t="s">
        <v>466</v>
      </c>
      <c r="F186" s="8">
        <v>9247009</v>
      </c>
      <c r="G186" s="9">
        <v>5.4</v>
      </c>
      <c r="H186" s="8">
        <v>84340</v>
      </c>
      <c r="I186" s="9">
        <v>2.9</v>
      </c>
      <c r="J186" s="8">
        <v>139170</v>
      </c>
      <c r="K186" s="11">
        <v>-1.7</v>
      </c>
    </row>
    <row r="187" spans="1:11" x14ac:dyDescent="0.25">
      <c r="A187" s="16" t="str">
        <f>VLOOKUP(aéroports_2012[[#This Row],[Pays]],Pays_Continent!A:B,2,FALSE)</f>
        <v>Afrique</v>
      </c>
      <c r="B187" s="16" t="str">
        <f>VLOOKUP(aéroports_2012[[#This Row],[Ville/Nom d''aéroport]],Ville_Pays!A:B,2,FALSE)</f>
        <v>Kenya</v>
      </c>
      <c r="C187" s="6" t="s">
        <v>38</v>
      </c>
      <c r="D187" s="7" t="s">
        <v>38</v>
      </c>
      <c r="E187" s="7" t="s">
        <v>426</v>
      </c>
      <c r="F187" s="8">
        <v>6334023</v>
      </c>
      <c r="G187" s="7">
        <v>0.7</v>
      </c>
      <c r="H187" s="8">
        <v>94745</v>
      </c>
      <c r="I187" s="9">
        <v>-3.3</v>
      </c>
      <c r="J187" s="8">
        <v>289758</v>
      </c>
      <c r="K187" s="10">
        <v>0.5</v>
      </c>
    </row>
    <row r="188" spans="1:11" x14ac:dyDescent="0.25">
      <c r="A188" s="16" t="str">
        <f>VLOOKUP(aéroports_2012[[#This Row],[Pays]],Pays_Continent!A:B,2,FALSE)</f>
        <v>Asie</v>
      </c>
      <c r="B188" s="16" t="str">
        <f>VLOOKUP(aéroports_2012[[#This Row],[Ville/Nom d''aéroport]],Ville_Pays!A:B,2,FALSE)</f>
        <v>Chine</v>
      </c>
      <c r="C188" s="6" t="s">
        <v>99</v>
      </c>
      <c r="D188" s="7" t="s">
        <v>99</v>
      </c>
      <c r="E188" s="7" t="s">
        <v>969</v>
      </c>
      <c r="F188" s="8">
        <v>14001476</v>
      </c>
      <c r="G188" s="9">
        <v>7.1</v>
      </c>
      <c r="H188" s="8">
        <v>128440</v>
      </c>
      <c r="I188" s="9">
        <v>6.6</v>
      </c>
      <c r="J188" s="8">
        <v>248068</v>
      </c>
      <c r="K188" s="11">
        <v>0.6</v>
      </c>
    </row>
    <row r="189" spans="1:11" ht="25.5" x14ac:dyDescent="0.25">
      <c r="A189" s="16" t="str">
        <f>VLOOKUP(aéroports_2012[[#This Row],[Pays]],Pays_Continent!A:B,2,FALSE)</f>
        <v>Amérique du Nord</v>
      </c>
      <c r="B189" s="16" t="str">
        <f>VLOOKUP(aéroports_2012[[#This Row],[Ville/Nom d''aéroport]],Ville_Pays!A:B,2,FALSE)</f>
        <v>États-Unis</v>
      </c>
      <c r="C189" s="6" t="s">
        <v>292</v>
      </c>
      <c r="D189" s="7" t="s">
        <v>292</v>
      </c>
      <c r="E189" s="7" t="s">
        <v>1051</v>
      </c>
      <c r="F189" s="8">
        <v>9834627</v>
      </c>
      <c r="G189" s="9">
        <v>2.4</v>
      </c>
      <c r="H189" s="8">
        <v>173180</v>
      </c>
      <c r="I189" s="9">
        <v>-0.9</v>
      </c>
      <c r="J189" s="8">
        <v>38116</v>
      </c>
      <c r="K189" s="11">
        <v>-6.6</v>
      </c>
    </row>
    <row r="190" spans="1:11" ht="25.5" x14ac:dyDescent="0.25">
      <c r="A190" s="16" t="str">
        <f>VLOOKUP(aéroports_2012[[#This Row],[Pays]],Pays_Continent!A:B,2,FALSE)</f>
        <v>Amérique du Nord</v>
      </c>
      <c r="B190" s="16" t="str">
        <f>VLOOKUP(aéroports_2012[[#This Row],[Ville/Nom d''aéroport]],Ville_Pays!A:B,2,FALSE)</f>
        <v>Bahamas</v>
      </c>
      <c r="C190" s="6" t="s">
        <v>234</v>
      </c>
      <c r="D190" s="7" t="s">
        <v>234</v>
      </c>
      <c r="E190" s="7" t="s">
        <v>1049</v>
      </c>
      <c r="F190" s="8">
        <v>3339876</v>
      </c>
      <c r="G190" s="9">
        <v>7.6</v>
      </c>
      <c r="H190" s="7"/>
      <c r="I190" s="7"/>
      <c r="J190" s="7"/>
      <c r="K190" s="10"/>
    </row>
    <row r="191" spans="1:11" ht="25.5" x14ac:dyDescent="0.25">
      <c r="A191" s="16" t="str">
        <f>VLOOKUP(aéroports_2012[[#This Row],[Pays]],Pays_Continent!A:B,2,FALSE)</f>
        <v>Amérique du Sud</v>
      </c>
      <c r="B191" s="16" t="str">
        <f>VLOOKUP(aéroports_2012[[#This Row],[Ville/Nom d''aéroport]],Ville_Pays!A:B,2,FALSE)</f>
        <v>Brésil</v>
      </c>
      <c r="C191" s="6" t="s">
        <v>388</v>
      </c>
      <c r="D191" s="7" t="s">
        <v>388</v>
      </c>
      <c r="E191" s="7" t="s">
        <v>534</v>
      </c>
      <c r="F191" s="8">
        <v>2741103</v>
      </c>
      <c r="G191" s="9">
        <v>1.7</v>
      </c>
      <c r="H191" s="8">
        <v>28108</v>
      </c>
      <c r="I191" s="9">
        <v>-7.3</v>
      </c>
      <c r="J191" s="8">
        <v>6983</v>
      </c>
      <c r="K191" s="11">
        <v>8.8000000000000007</v>
      </c>
    </row>
    <row r="192" spans="1:11" ht="25.5" x14ac:dyDescent="0.25">
      <c r="A192" s="16" t="str">
        <f>VLOOKUP(aéroports_2012[[#This Row],[Pays]],Pays_Continent!A:B,2,FALSE)</f>
        <v>Océanie</v>
      </c>
      <c r="B192" s="16" t="str">
        <f>VLOOKUP(aéroports_2012[[#This Row],[Ville/Nom d''aéroport]],Ville_Pays!A:B,2,FALSE)</f>
        <v>Nouvelle-Zélande</v>
      </c>
      <c r="C192" s="6" t="s">
        <v>393</v>
      </c>
      <c r="D192" s="7" t="s">
        <v>393</v>
      </c>
      <c r="E192" s="7" t="s">
        <v>606</v>
      </c>
      <c r="F192" s="8">
        <v>800000</v>
      </c>
      <c r="G192" s="9">
        <v>6.5</v>
      </c>
      <c r="H192" s="7"/>
      <c r="I192" s="7"/>
      <c r="J192" s="7"/>
      <c r="K192" s="10"/>
    </row>
    <row r="193" spans="1:11" ht="25.5" x14ac:dyDescent="0.25">
      <c r="A193" s="16" t="str">
        <f>VLOOKUP(aéroports_2012[[#This Row],[Pays]],Pays_Continent!A:B,2,FALSE)</f>
        <v>Amérique du Nord</v>
      </c>
      <c r="B193" s="16" t="str">
        <f>VLOOKUP(aéroports_2012[[#This Row],[Ville/Nom d''aéroport]],Ville_Pays!A:B,2,FALSE)</f>
        <v>États-Unis</v>
      </c>
      <c r="C193" s="6" t="s">
        <v>294</v>
      </c>
      <c r="D193" s="7" t="s">
        <v>294</v>
      </c>
      <c r="E193" s="7" t="s">
        <v>570</v>
      </c>
      <c r="F193" s="8">
        <v>8600860</v>
      </c>
      <c r="G193" s="9">
        <v>0.6</v>
      </c>
      <c r="H193" s="8">
        <v>109417</v>
      </c>
      <c r="I193" s="9">
        <v>-2.8</v>
      </c>
      <c r="J193" s="8">
        <v>46784</v>
      </c>
      <c r="K193" s="11">
        <v>-3.5</v>
      </c>
    </row>
    <row r="194" spans="1:11" ht="30" x14ac:dyDescent="0.25">
      <c r="A194" s="16" t="str">
        <f>VLOOKUP(aéroports_2012[[#This Row],[Pays]],Pays_Continent!A:B,2,FALSE)</f>
        <v>Amérique du Nord</v>
      </c>
      <c r="B194" s="16" t="str">
        <f>VLOOKUP(aéroports_2012[[#This Row],[Ville/Nom d''aéroport]],Ville_Pays!A:B,2,FALSE)</f>
        <v>États-Unis</v>
      </c>
      <c r="C194" s="6" t="s">
        <v>249</v>
      </c>
      <c r="D194" s="7" t="s">
        <v>250</v>
      </c>
      <c r="E194" s="24" t="s">
        <v>1052</v>
      </c>
      <c r="F194" s="8">
        <v>49291779</v>
      </c>
      <c r="G194" s="9">
        <v>3.4</v>
      </c>
      <c r="H194" s="8">
        <v>412057</v>
      </c>
      <c r="I194" s="9">
        <v>-0.1</v>
      </c>
      <c r="J194" s="8">
        <v>1283557</v>
      </c>
      <c r="K194" s="11">
        <v>-4.9000000000000004</v>
      </c>
    </row>
    <row r="195" spans="1:11" ht="25.5" x14ac:dyDescent="0.25">
      <c r="A195" s="16" t="str">
        <f>VLOOKUP(aéroports_2012[[#This Row],[Pays]],Pays_Continent!A:B,2,FALSE)</f>
        <v>Amérique du Nord</v>
      </c>
      <c r="B195" s="16" t="str">
        <f>VLOOKUP(aéroports_2012[[#This Row],[Ville/Nom d''aéroport]],Ville_Pays!A:B,2,FALSE)</f>
        <v>États-Unis</v>
      </c>
      <c r="C195" s="6" t="s">
        <v>249</v>
      </c>
      <c r="D195" s="7" t="s">
        <v>272</v>
      </c>
      <c r="E195" s="7" t="s">
        <v>554</v>
      </c>
      <c r="F195" s="8">
        <v>25707784</v>
      </c>
      <c r="G195" s="9">
        <v>6.6</v>
      </c>
      <c r="H195" s="8">
        <v>369989</v>
      </c>
      <c r="I195" s="9">
        <v>1</v>
      </c>
      <c r="J195" s="8">
        <v>7426</v>
      </c>
      <c r="K195" s="11">
        <v>1.5</v>
      </c>
    </row>
    <row r="196" spans="1:11" ht="25.5" x14ac:dyDescent="0.25">
      <c r="A196" s="16" t="str">
        <f>VLOOKUP(aéroports_2012[[#This Row],[Pays]],Pays_Continent!A:B,2,FALSE)</f>
        <v>Amérique du Nord</v>
      </c>
      <c r="B196" s="16" t="str">
        <f>VLOOKUP(aéroports_2012[[#This Row],[Ville/Nom d''aéroport]],Ville_Pays!A:B,2,FALSE)</f>
        <v>États-Unis</v>
      </c>
      <c r="C196" s="6" t="s">
        <v>249</v>
      </c>
      <c r="D196" s="7" t="s">
        <v>266</v>
      </c>
      <c r="E196" s="7" t="s">
        <v>1053</v>
      </c>
      <c r="F196" s="8">
        <v>34013967</v>
      </c>
      <c r="G196" s="9">
        <v>2.7</v>
      </c>
      <c r="H196" s="8">
        <v>414198</v>
      </c>
      <c r="I196" s="9">
        <v>2.6</v>
      </c>
      <c r="J196" s="8">
        <v>744360</v>
      </c>
      <c r="K196" s="11">
        <v>-18.3</v>
      </c>
    </row>
    <row r="197" spans="1:11" x14ac:dyDescent="0.25">
      <c r="A197" s="16" t="str">
        <f>VLOOKUP(aéroports_2012[[#This Row],[Pays]],Pays_Continent!A:B,2,FALSE)</f>
        <v>Océanie</v>
      </c>
      <c r="B197" s="16" t="str">
        <f>VLOOKUP(aéroports_2012[[#This Row],[Ville/Nom d''aéroport]],Ville_Pays!A:B,2,FALSE)</f>
        <v>Australie</v>
      </c>
      <c r="C197" s="6" t="s">
        <v>349</v>
      </c>
      <c r="D197" s="7" t="s">
        <v>349</v>
      </c>
      <c r="E197" s="7" t="s">
        <v>599</v>
      </c>
      <c r="F197" s="8">
        <v>1184423</v>
      </c>
      <c r="G197" s="9">
        <v>-0.6</v>
      </c>
      <c r="H197" s="8">
        <v>17270</v>
      </c>
      <c r="I197" s="9">
        <v>14.5</v>
      </c>
      <c r="J197" s="7"/>
      <c r="K197" s="10"/>
    </row>
    <row r="198" spans="1:11" x14ac:dyDescent="0.25">
      <c r="A198" s="16" t="str">
        <f>VLOOKUP(aéroports_2012[[#This Row],[Pays]],Pays_Continent!A:B,2,FALSE)</f>
        <v>Europe</v>
      </c>
      <c r="B198" s="16" t="str">
        <f>VLOOKUP(aéroports_2012[[#This Row],[Ville/Nom d''aéroport]],Ville_Pays!A:B,2,FALSE)</f>
        <v>France</v>
      </c>
      <c r="C198" s="6" t="s">
        <v>175</v>
      </c>
      <c r="D198" s="7" t="s">
        <v>175</v>
      </c>
      <c r="E198" s="7" t="s">
        <v>995</v>
      </c>
      <c r="F198" s="8">
        <v>11189896</v>
      </c>
      <c r="G198" s="9">
        <v>7.4</v>
      </c>
      <c r="H198" s="8">
        <v>176402</v>
      </c>
      <c r="I198" s="9">
        <v>3.4</v>
      </c>
      <c r="J198" s="8">
        <v>17705</v>
      </c>
      <c r="K198" s="11">
        <v>3.1</v>
      </c>
    </row>
    <row r="199" spans="1:11" x14ac:dyDescent="0.25">
      <c r="A199" s="16" t="str">
        <f>VLOOKUP(aéroports_2012[[#This Row],[Pays]],Pays_Continent!A:B,2,FALSE)</f>
        <v>Asie</v>
      </c>
      <c r="B199" s="16" t="str">
        <f>VLOOKUP(aéroports_2012[[#This Row],[Ville/Nom d''aéroport]],Ville_Pays!A:B,2,FALSE)</f>
        <v>Vietnam</v>
      </c>
      <c r="C199" s="6" t="s">
        <v>107</v>
      </c>
      <c r="D199" s="7" t="s">
        <v>107</v>
      </c>
      <c r="E199" s="7" t="s">
        <v>1096</v>
      </c>
      <c r="F199" s="8">
        <v>11550000</v>
      </c>
      <c r="G199" s="9">
        <v>7</v>
      </c>
      <c r="H199" s="8">
        <v>88500</v>
      </c>
      <c r="I199" s="9">
        <v>12.5</v>
      </c>
      <c r="J199" s="8">
        <v>249000</v>
      </c>
      <c r="K199" s="11">
        <v>-1.2</v>
      </c>
    </row>
    <row r="200" spans="1:11" ht="25.5" x14ac:dyDescent="0.25">
      <c r="A200" s="16" t="str">
        <f>VLOOKUP(aéroports_2012[[#This Row],[Pays]],Pays_Continent!A:B,2,FALSE)</f>
        <v>Océanie</v>
      </c>
      <c r="B200" s="16" t="str">
        <f>VLOOKUP(aéroports_2012[[#This Row],[Ville/Nom d''aéroport]],Ville_Pays!A:B,2,FALSE)</f>
        <v>Nouvelle-Calédonie</v>
      </c>
      <c r="C200" s="6" t="s">
        <v>396</v>
      </c>
      <c r="D200" s="7" t="s">
        <v>397</v>
      </c>
      <c r="E200" s="7" t="s">
        <v>611</v>
      </c>
      <c r="F200" s="8">
        <v>486575</v>
      </c>
      <c r="G200" s="9">
        <v>-1.3</v>
      </c>
      <c r="H200" s="8">
        <v>6714</v>
      </c>
      <c r="I200" s="9">
        <v>-5.2</v>
      </c>
      <c r="J200" s="8">
        <v>6628</v>
      </c>
      <c r="K200" s="11">
        <v>-9.6</v>
      </c>
    </row>
    <row r="201" spans="1:11" ht="25.5" x14ac:dyDescent="0.25">
      <c r="A201" s="16" t="str">
        <f>VLOOKUP(aéroports_2012[[#This Row],[Pays]],Pays_Continent!A:B,2,FALSE)</f>
        <v>Amérique du Nord</v>
      </c>
      <c r="B201" s="16" t="str">
        <f>VLOOKUP(aéroports_2012[[#This Row],[Ville/Nom d''aéroport]],Ville_Pays!A:B,2,FALSE)</f>
        <v>États-Unis</v>
      </c>
      <c r="C201" s="6" t="s">
        <v>293</v>
      </c>
      <c r="D201" s="7" t="s">
        <v>293</v>
      </c>
      <c r="E201" s="7" t="s">
        <v>566</v>
      </c>
      <c r="F201" s="8">
        <v>10040864</v>
      </c>
      <c r="G201" s="9">
        <v>5.4</v>
      </c>
      <c r="H201" s="8">
        <v>210626</v>
      </c>
      <c r="I201" s="9">
        <v>-4.4000000000000004</v>
      </c>
      <c r="J201" s="8">
        <v>499139</v>
      </c>
      <c r="K201" s="11">
        <v>3.3</v>
      </c>
    </row>
    <row r="202" spans="1:11" x14ac:dyDescent="0.25">
      <c r="A202" s="16" t="str">
        <f>VLOOKUP(aéroports_2012[[#This Row],[Pays]],Pays_Continent!A:B,2,FALSE)</f>
        <v>Asie</v>
      </c>
      <c r="B202" s="16" t="str">
        <f>VLOOKUP(aéroports_2012[[#This Row],[Ville/Nom d''aéroport]],Ville_Pays!A:B,2,FALSE)</f>
        <v>Japon</v>
      </c>
      <c r="C202" s="6" t="s">
        <v>104</v>
      </c>
      <c r="D202" s="7" t="s">
        <v>104</v>
      </c>
      <c r="E202" s="7" t="s">
        <v>623</v>
      </c>
      <c r="F202" s="8">
        <v>15055675</v>
      </c>
      <c r="G202" s="9">
        <v>9.6999999999999993</v>
      </c>
      <c r="H202" s="8">
        <v>146840</v>
      </c>
      <c r="I202" s="9">
        <v>11.8</v>
      </c>
      <c r="J202" s="8">
        <v>369970</v>
      </c>
      <c r="K202" s="11">
        <v>-0.9</v>
      </c>
    </row>
    <row r="203" spans="1:11" x14ac:dyDescent="0.25">
      <c r="A203" s="16" t="str">
        <f>VLOOKUP(aéroports_2012[[#This Row],[Pays]],Pays_Continent!A:B,2,FALSE)</f>
        <v>Asie</v>
      </c>
      <c r="B203" s="16" t="str">
        <f>VLOOKUP(aéroports_2012[[#This Row],[Ville/Nom d''aéroport]],Ville_Pays!A:B,2,FALSE)</f>
        <v>Indonésie</v>
      </c>
      <c r="C203" s="6" t="s">
        <v>297</v>
      </c>
      <c r="D203" s="7" t="s">
        <v>297</v>
      </c>
      <c r="E203" s="7" t="s">
        <v>569</v>
      </c>
      <c r="F203" s="8">
        <v>8885181</v>
      </c>
      <c r="G203" s="9">
        <v>3.2</v>
      </c>
      <c r="H203" s="8">
        <v>255688</v>
      </c>
      <c r="I203" s="9">
        <v>1.1000000000000001</v>
      </c>
      <c r="J203" s="8">
        <v>16050</v>
      </c>
      <c r="K203" s="11">
        <v>2.8</v>
      </c>
    </row>
    <row r="204" spans="1:11" ht="25.5" x14ac:dyDescent="0.25">
      <c r="A204" s="16" t="str">
        <f>VLOOKUP(aéroports_2012[[#This Row],[Pays]],Pays_Continent!A:B,2,FALSE)</f>
        <v>Amérique du Nord</v>
      </c>
      <c r="B204" s="16" t="str">
        <f>VLOOKUP(aéroports_2012[[#This Row],[Ville/Nom d''aéroport]],Ville_Pays!A:B,2,FALSE)</f>
        <v>États-Unis</v>
      </c>
      <c r="C204" s="6" t="s">
        <v>264</v>
      </c>
      <c r="D204" s="7" t="s">
        <v>265</v>
      </c>
      <c r="E204" s="7" t="s">
        <v>920</v>
      </c>
      <c r="F204" s="8">
        <v>35288887</v>
      </c>
      <c r="G204" s="9">
        <v>-0.4</v>
      </c>
      <c r="H204" s="8">
        <v>284116</v>
      </c>
      <c r="I204" s="9">
        <v>-8.3000000000000007</v>
      </c>
      <c r="J204" s="8">
        <v>156948</v>
      </c>
      <c r="K204" s="11">
        <v>-7.6</v>
      </c>
    </row>
    <row r="205" spans="1:11" x14ac:dyDescent="0.25">
      <c r="A205" s="16" t="str">
        <f>VLOOKUP(aéroports_2012[[#This Row],[Pays]],Pays_Continent!A:B,2,FALSE)</f>
        <v>Asie</v>
      </c>
      <c r="B205" s="16" t="str">
        <f>VLOOKUP(aéroports_2012[[#This Row],[Ville/Nom d''aéroport]],Ville_Pays!A:B,2,FALSE)</f>
        <v>Japon</v>
      </c>
      <c r="C205" s="6" t="s">
        <v>92</v>
      </c>
      <c r="D205" s="7" t="s">
        <v>111</v>
      </c>
      <c r="E205" s="7" t="s">
        <v>988</v>
      </c>
      <c r="F205" s="8">
        <v>13218471</v>
      </c>
      <c r="G205" s="9">
        <v>3.5</v>
      </c>
      <c r="H205" s="8">
        <v>127688</v>
      </c>
      <c r="I205" s="9">
        <v>5</v>
      </c>
      <c r="J205" s="8">
        <v>126390</v>
      </c>
      <c r="K205" s="11">
        <v>3</v>
      </c>
    </row>
    <row r="206" spans="1:11" x14ac:dyDescent="0.25">
      <c r="A206" s="16" t="str">
        <f>VLOOKUP(aéroports_2012[[#This Row],[Pays]],Pays_Continent!A:B,2,FALSE)</f>
        <v>Asie</v>
      </c>
      <c r="B206" s="16" t="str">
        <f>VLOOKUP(aéroports_2012[[#This Row],[Ville/Nom d''aéroport]],Ville_Pays!A:B,2,FALSE)</f>
        <v>Japon</v>
      </c>
      <c r="C206" s="6" t="s">
        <v>92</v>
      </c>
      <c r="D206" s="7" t="s">
        <v>93</v>
      </c>
      <c r="E206" s="7" t="s">
        <v>989</v>
      </c>
      <c r="F206" s="8">
        <v>16083230</v>
      </c>
      <c r="G206" s="9">
        <v>19</v>
      </c>
      <c r="H206" s="8">
        <v>124025</v>
      </c>
      <c r="I206" s="9">
        <v>17</v>
      </c>
      <c r="J206" s="8">
        <v>723148</v>
      </c>
      <c r="K206" s="11">
        <v>-2.7</v>
      </c>
    </row>
    <row r="207" spans="1:11" x14ac:dyDescent="0.25">
      <c r="A207" s="16" t="str">
        <f>VLOOKUP(aéroports_2012[[#This Row],[Pays]],Pays_Continent!A:B,2,FALSE)</f>
        <v>Europe</v>
      </c>
      <c r="B207" s="16" t="str">
        <f>VLOOKUP(aéroports_2012[[#This Row],[Ville/Nom d''aéroport]],Ville_Pays!A:B,2,FALSE)</f>
        <v>Norvège</v>
      </c>
      <c r="C207" s="6" t="s">
        <v>144</v>
      </c>
      <c r="D207" s="7" t="s">
        <v>144</v>
      </c>
      <c r="E207" s="7" t="s">
        <v>478</v>
      </c>
      <c r="F207" s="8">
        <v>22080433</v>
      </c>
      <c r="G207" s="9">
        <v>4.5999999999999996</v>
      </c>
      <c r="H207" s="8">
        <v>239357</v>
      </c>
      <c r="I207" s="9">
        <v>3</v>
      </c>
      <c r="J207" s="8">
        <v>104552</v>
      </c>
      <c r="K207" s="11">
        <v>6.9</v>
      </c>
    </row>
    <row r="208" spans="1:11" x14ac:dyDescent="0.25">
      <c r="A208" s="16" t="str">
        <f>VLOOKUP(aéroports_2012[[#This Row],[Pays]],Pays_Continent!A:B,2,FALSE)</f>
        <v>Asie</v>
      </c>
      <c r="B208" s="16" t="str">
        <f>VLOOKUP(aéroports_2012[[#This Row],[Ville/Nom d''aéroport]],Ville_Pays!A:B,2,FALSE)</f>
        <v>Indonésie</v>
      </c>
      <c r="C208" s="6" t="s">
        <v>327</v>
      </c>
      <c r="D208" s="7" t="s">
        <v>327</v>
      </c>
      <c r="E208" s="7" t="s">
        <v>598</v>
      </c>
      <c r="F208" s="8">
        <v>1271265</v>
      </c>
      <c r="G208" s="9">
        <v>-51.1</v>
      </c>
      <c r="H208" s="8">
        <v>18269</v>
      </c>
      <c r="I208" s="9">
        <v>-9.1</v>
      </c>
      <c r="J208" s="8">
        <v>10079</v>
      </c>
      <c r="K208" s="11">
        <v>-20.2</v>
      </c>
    </row>
    <row r="209" spans="1:11" x14ac:dyDescent="0.25">
      <c r="A209" s="16" t="str">
        <f>VLOOKUP(aéroports_2012[[#This Row],[Pays]],Pays_Continent!A:B,2,FALSE)</f>
        <v>Europe</v>
      </c>
      <c r="B209" s="16" t="str">
        <f>VLOOKUP(aéroports_2012[[#This Row],[Ville/Nom d''aéroport]],Ville_Pays!A:B,2,FALSE)</f>
        <v>Espagne</v>
      </c>
      <c r="C209" s="6" t="s">
        <v>146</v>
      </c>
      <c r="D209" s="7" t="s">
        <v>147</v>
      </c>
      <c r="E209" s="7" t="s">
        <v>625</v>
      </c>
      <c r="F209" s="8">
        <v>22665400</v>
      </c>
      <c r="G209" s="9">
        <v>-0.3</v>
      </c>
      <c r="H209" s="8">
        <v>173957</v>
      </c>
      <c r="I209" s="9">
        <v>-3.4</v>
      </c>
      <c r="J209" s="8">
        <v>14704</v>
      </c>
      <c r="K209" s="11">
        <v>-11.8</v>
      </c>
    </row>
    <row r="210" spans="1:11" ht="25.5" x14ac:dyDescent="0.25">
      <c r="A210" s="16" t="str">
        <f>VLOOKUP(aéroports_2012[[#This Row],[Pays]],Pays_Continent!A:B,2,FALSE)</f>
        <v>Amérique du Nord</v>
      </c>
      <c r="B210" s="16" t="str">
        <f>VLOOKUP(aéroports_2012[[#This Row],[Ville/Nom d''aéroport]],Ville_Pays!A:B,2,FALSE)</f>
        <v>Panama</v>
      </c>
      <c r="C210" s="6" t="s">
        <v>206</v>
      </c>
      <c r="D210" s="7" t="s">
        <v>206</v>
      </c>
      <c r="E210" s="7" t="s">
        <v>512</v>
      </c>
      <c r="F210" s="8">
        <v>6962606</v>
      </c>
      <c r="G210" s="9">
        <v>19.100000000000001</v>
      </c>
      <c r="H210" s="8">
        <v>114503</v>
      </c>
      <c r="I210" s="9">
        <v>21.4</v>
      </c>
      <c r="J210" s="8">
        <v>117453</v>
      </c>
      <c r="K210" s="11">
        <v>5.9</v>
      </c>
    </row>
    <row r="211" spans="1:11" x14ac:dyDescent="0.25">
      <c r="A211" s="16" t="str">
        <f>VLOOKUP(aéroports_2012[[#This Row],[Pays]],Pays_Continent!A:B,2,FALSE)</f>
        <v>Asie</v>
      </c>
      <c r="B211" s="16" t="str">
        <f>VLOOKUP(aéroports_2012[[#This Row],[Ville/Nom d''aéroport]],Ville_Pays!A:B,2,FALSE)</f>
        <v>Indonésie</v>
      </c>
      <c r="C211" s="6" t="s">
        <v>342</v>
      </c>
      <c r="D211" s="7" t="s">
        <v>342</v>
      </c>
      <c r="E211" s="7" t="s">
        <v>609</v>
      </c>
      <c r="F211" s="8">
        <v>684596</v>
      </c>
      <c r="G211" s="7"/>
      <c r="H211" s="8">
        <v>11323</v>
      </c>
      <c r="I211" s="9">
        <v>-1.2</v>
      </c>
      <c r="J211" s="8">
        <v>8170</v>
      </c>
      <c r="K211" s="11">
        <v>-11.7</v>
      </c>
    </row>
    <row r="212" spans="1:11" x14ac:dyDescent="0.25">
      <c r="A212" s="16" t="str">
        <f>VLOOKUP(aéroports_2012[[#This Row],[Pays]],Pays_Continent!A:B,2,FALSE)</f>
        <v>Océanie</v>
      </c>
      <c r="B212" s="16" t="str">
        <f>VLOOKUP(aéroports_2012[[#This Row],[Ville/Nom d''aéroport]],Ville_Pays!A:B,2,FALSE)</f>
        <v>Polynésie</v>
      </c>
      <c r="C212" s="6" t="s">
        <v>347</v>
      </c>
      <c r="D212" s="7" t="s">
        <v>347</v>
      </c>
      <c r="E212" s="7" t="s">
        <v>602</v>
      </c>
      <c r="F212" s="8">
        <v>1155418</v>
      </c>
      <c r="G212" s="9">
        <v>-1.8</v>
      </c>
      <c r="H212" s="8">
        <v>18827</v>
      </c>
      <c r="I212" s="9">
        <v>-5</v>
      </c>
      <c r="J212" s="8">
        <v>11775</v>
      </c>
      <c r="K212" s="11">
        <v>-3</v>
      </c>
    </row>
    <row r="213" spans="1:11" x14ac:dyDescent="0.25">
      <c r="A213" s="16" t="str">
        <f>VLOOKUP(aéroports_2012[[#This Row],[Pays]],Pays_Continent!A:B,2,FALSE)</f>
        <v>Europe</v>
      </c>
      <c r="B213" s="16" t="str">
        <f>VLOOKUP(aéroports_2012[[#This Row],[Ville/Nom d''aéroport]],Ville_Pays!A:B,2,FALSE)</f>
        <v>Chypre</v>
      </c>
      <c r="C213" s="6" t="s">
        <v>442</v>
      </c>
      <c r="D213" s="7" t="s">
        <v>442</v>
      </c>
      <c r="E213" s="7" t="s">
        <v>443</v>
      </c>
      <c r="F213" s="8">
        <v>2252538</v>
      </c>
      <c r="G213" s="7">
        <v>26.1</v>
      </c>
      <c r="H213" s="8">
        <v>20635</v>
      </c>
      <c r="I213" s="9">
        <v>10.3</v>
      </c>
      <c r="J213" s="9">
        <v>434</v>
      </c>
      <c r="K213" s="10">
        <v>20.2</v>
      </c>
    </row>
    <row r="214" spans="1:11" x14ac:dyDescent="0.25">
      <c r="A214" s="16" t="str">
        <f>VLOOKUP(aéroports_2012[[#This Row],[Pays]],Pays_Continent!A:B,2,FALSE)</f>
        <v>Europe</v>
      </c>
      <c r="B214" s="16" t="str">
        <f>VLOOKUP(aéroports_2012[[#This Row],[Ville/Nom d''aéroport]],Ville_Pays!A:B,2,FALSE)</f>
        <v>France</v>
      </c>
      <c r="C214" s="6" t="s">
        <v>122</v>
      </c>
      <c r="D214" s="7" t="s">
        <v>123</v>
      </c>
      <c r="E214" s="7" t="s">
        <v>897</v>
      </c>
      <c r="F214" s="8">
        <v>61611934</v>
      </c>
      <c r="G214" s="9">
        <v>1.1000000000000001</v>
      </c>
      <c r="H214" s="8">
        <v>497763</v>
      </c>
      <c r="I214" s="9">
        <v>-3.2</v>
      </c>
      <c r="J214" s="8">
        <v>2150950</v>
      </c>
      <c r="K214" s="11">
        <v>-6.5</v>
      </c>
    </row>
    <row r="215" spans="1:11" x14ac:dyDescent="0.25">
      <c r="A215" s="16" t="str">
        <f>VLOOKUP(aéroports_2012[[#This Row],[Pays]],Pays_Continent!A:B,2,FALSE)</f>
        <v>Europe</v>
      </c>
      <c r="B215" s="16" t="str">
        <f>VLOOKUP(aéroports_2012[[#This Row],[Ville/Nom d''aéroport]],Ville_Pays!A:B,2,FALSE)</f>
        <v>France</v>
      </c>
      <c r="C215" s="6" t="s">
        <v>122</v>
      </c>
      <c r="D215" s="7" t="s">
        <v>138</v>
      </c>
      <c r="E215" s="7" t="s">
        <v>996</v>
      </c>
      <c r="F215" s="8">
        <v>27232263</v>
      </c>
      <c r="G215" s="9">
        <v>0.3</v>
      </c>
      <c r="H215" s="8">
        <v>233981</v>
      </c>
      <c r="I215" s="9">
        <v>0.9</v>
      </c>
      <c r="J215" s="8">
        <v>106372</v>
      </c>
      <c r="K215" s="11">
        <v>0.8</v>
      </c>
    </row>
    <row r="216" spans="1:11" x14ac:dyDescent="0.25">
      <c r="A216" s="16" t="str">
        <f>VLOOKUP(aéroports_2012[[#This Row],[Pays]],Pays_Continent!A:B,2,FALSE)</f>
        <v>Asie</v>
      </c>
      <c r="B216" s="16" t="str">
        <f>VLOOKUP(aéroports_2012[[#This Row],[Ville/Nom d''aéroport]],Ville_Pays!A:B,2,FALSE)</f>
        <v>Indonésie</v>
      </c>
      <c r="C216" s="6" t="s">
        <v>334</v>
      </c>
      <c r="D216" s="7" t="s">
        <v>334</v>
      </c>
      <c r="E216" s="7" t="s">
        <v>591</v>
      </c>
      <c r="F216" s="8">
        <v>2598804</v>
      </c>
      <c r="G216" s="9">
        <v>2.2999999999999998</v>
      </c>
      <c r="H216" s="8">
        <v>22421</v>
      </c>
      <c r="I216" s="9">
        <v>-4.4000000000000004</v>
      </c>
      <c r="J216" s="8">
        <v>14144</v>
      </c>
      <c r="K216" s="11">
        <v>-3.6</v>
      </c>
    </row>
    <row r="217" spans="1:11" x14ac:dyDescent="0.25">
      <c r="A217" s="16" t="str">
        <f>VLOOKUP(aéroports_2012[[#This Row],[Pays]],Pays_Continent!A:B,2,FALSE)</f>
        <v>Océanie</v>
      </c>
      <c r="B217" s="16" t="str">
        <f>VLOOKUP(aéroports_2012[[#This Row],[Ville/Nom d''aéroport]],Ville_Pays!A:B,2,FALSE)</f>
        <v>Australie</v>
      </c>
      <c r="C217" s="6" t="s">
        <v>316</v>
      </c>
      <c r="D217" s="7" t="s">
        <v>316</v>
      </c>
      <c r="E217" s="7" t="s">
        <v>583</v>
      </c>
      <c r="F217" s="8">
        <v>12618339</v>
      </c>
      <c r="G217" s="9">
        <v>11.4</v>
      </c>
      <c r="H217" s="8">
        <v>98040</v>
      </c>
      <c r="I217" s="9">
        <v>9.5</v>
      </c>
      <c r="J217" s="7"/>
      <c r="K217" s="10"/>
    </row>
    <row r="218" spans="1:11" ht="25.5" x14ac:dyDescent="0.25">
      <c r="A218" s="16" t="str">
        <f>VLOOKUP(aéroports_2012[[#This Row],[Pays]],Pays_Continent!A:B,2,FALSE)</f>
        <v>Amérique du Nord</v>
      </c>
      <c r="B218" s="16" t="str">
        <f>VLOOKUP(aéroports_2012[[#This Row],[Ville/Nom d''aéroport]],Ville_Pays!A:B,2,FALSE)</f>
        <v>États-Unis</v>
      </c>
      <c r="C218" s="6" t="s">
        <v>271</v>
      </c>
      <c r="D218" s="7" t="s">
        <v>271</v>
      </c>
      <c r="E218" s="7" t="s">
        <v>552</v>
      </c>
      <c r="F218" s="8">
        <v>30228596</v>
      </c>
      <c r="G218" s="9">
        <v>-2</v>
      </c>
      <c r="H218" s="8">
        <v>443236</v>
      </c>
      <c r="I218" s="9">
        <v>-1.1000000000000001</v>
      </c>
      <c r="J218" s="8">
        <v>389008</v>
      </c>
      <c r="K218" s="11">
        <v>-6.3</v>
      </c>
    </row>
    <row r="219" spans="1:11" ht="25.5" x14ac:dyDescent="0.25">
      <c r="A219" s="16" t="str">
        <f>VLOOKUP(aéroports_2012[[#This Row],[Pays]],Pays_Continent!A:B,2,FALSE)</f>
        <v>Amérique du Nord</v>
      </c>
      <c r="B219" s="16" t="str">
        <f>VLOOKUP(aéroports_2012[[#This Row],[Ville/Nom d''aéroport]],Ville_Pays!A:B,2,FALSE)</f>
        <v>États-Unis</v>
      </c>
      <c r="C219" s="6" t="s">
        <v>257</v>
      </c>
      <c r="D219" s="7" t="s">
        <v>258</v>
      </c>
      <c r="E219" s="7" t="s">
        <v>915</v>
      </c>
      <c r="F219" s="8">
        <v>40421611</v>
      </c>
      <c r="G219" s="9">
        <v>-0.4</v>
      </c>
      <c r="H219" s="8">
        <v>447466</v>
      </c>
      <c r="I219" s="9">
        <v>-2.6</v>
      </c>
      <c r="J219" s="8">
        <v>273660</v>
      </c>
      <c r="K219" s="11">
        <v>-0.2</v>
      </c>
    </row>
    <row r="220" spans="1:11" x14ac:dyDescent="0.25">
      <c r="A220" s="16" t="str">
        <f>VLOOKUP(aéroports_2012[[#This Row],[Pays]],Pays_Continent!A:B,2,FALSE)</f>
        <v>Asie</v>
      </c>
      <c r="B220" s="16" t="str">
        <f>VLOOKUP(aéroports_2012[[#This Row],[Ville/Nom d''aéroport]],Ville_Pays!A:B,2,FALSE)</f>
        <v>Thaïlande</v>
      </c>
      <c r="C220" s="6" t="s">
        <v>116</v>
      </c>
      <c r="D220" s="7" t="s">
        <v>116</v>
      </c>
      <c r="E220" s="7" t="s">
        <v>465</v>
      </c>
      <c r="F220" s="8">
        <v>9541552</v>
      </c>
      <c r="G220" s="9">
        <v>12.7</v>
      </c>
      <c r="H220" s="8">
        <v>62369</v>
      </c>
      <c r="I220" s="9">
        <v>10.1</v>
      </c>
      <c r="J220" s="8">
        <v>34055</v>
      </c>
      <c r="K220" s="11">
        <v>30.2</v>
      </c>
    </row>
    <row r="221" spans="1:11" ht="25.5" x14ac:dyDescent="0.25">
      <c r="A221" s="16" t="str">
        <f>VLOOKUP(aéroports_2012[[#This Row],[Pays]],Pays_Continent!A:B,2,FALSE)</f>
        <v>Amérique du Nord</v>
      </c>
      <c r="B221" s="16" t="str">
        <f>VLOOKUP(aéroports_2012[[#This Row],[Ville/Nom d''aéroport]],Ville_Pays!A:B,2,FALSE)</f>
        <v>États-Unis</v>
      </c>
      <c r="C221" s="6" t="s">
        <v>305</v>
      </c>
      <c r="D221" s="7" t="s">
        <v>305</v>
      </c>
      <c r="E221" s="7" t="s">
        <v>572</v>
      </c>
      <c r="F221" s="8">
        <v>8041357</v>
      </c>
      <c r="G221" s="9">
        <v>-3.1</v>
      </c>
      <c r="H221" s="8">
        <v>139217</v>
      </c>
      <c r="I221" s="9">
        <v>-6.4</v>
      </c>
      <c r="J221" s="8">
        <v>79460</v>
      </c>
      <c r="K221" s="11">
        <v>-0.4</v>
      </c>
    </row>
    <row r="222" spans="1:11" x14ac:dyDescent="0.25">
      <c r="A222" s="16" t="str">
        <f>VLOOKUP(aéroports_2012[[#This Row],[Pays]],Pays_Continent!A:B,2,FALSE)</f>
        <v>Europe</v>
      </c>
      <c r="B222" s="16" t="str">
        <f>VLOOKUP(aéroports_2012[[#This Row],[Ville/Nom d''aéroport]],Ville_Pays!A:B,2,FALSE)</f>
        <v>France</v>
      </c>
      <c r="C222" s="6" t="s">
        <v>241</v>
      </c>
      <c r="D222" s="7" t="s">
        <v>241</v>
      </c>
      <c r="E222" s="7" t="s">
        <v>539</v>
      </c>
      <c r="F222" s="8">
        <v>1994575</v>
      </c>
      <c r="G222" s="9">
        <v>-2.7</v>
      </c>
      <c r="H222" s="8">
        <v>38230</v>
      </c>
      <c r="I222" s="9">
        <v>1.3</v>
      </c>
      <c r="J222" s="8">
        <v>14004</v>
      </c>
      <c r="K222" s="11">
        <v>-4.2</v>
      </c>
    </row>
    <row r="223" spans="1:11" x14ac:dyDescent="0.25">
      <c r="A223" s="16" t="str">
        <f>VLOOKUP(aéroports_2012[[#This Row],[Pays]],Pays_Continent!A:B,2,FALSE)</f>
        <v>Asie</v>
      </c>
      <c r="B223" s="16" t="str">
        <f>VLOOKUP(aéroports_2012[[#This Row],[Ville/Nom d''aéroport]],Ville_Pays!A:B,2,FALSE)</f>
        <v>Indonésie</v>
      </c>
      <c r="C223" s="6" t="s">
        <v>335</v>
      </c>
      <c r="D223" s="7" t="s">
        <v>335</v>
      </c>
      <c r="E223" s="7" t="s">
        <v>592</v>
      </c>
      <c r="F223" s="8">
        <v>2270633</v>
      </c>
      <c r="G223" s="9">
        <v>6.4</v>
      </c>
      <c r="H223" s="8">
        <v>20923</v>
      </c>
      <c r="I223" s="9">
        <v>4.4000000000000004</v>
      </c>
      <c r="J223" s="8">
        <v>26377</v>
      </c>
      <c r="K223" s="10"/>
    </row>
    <row r="224" spans="1:11" ht="25.5" x14ac:dyDescent="0.25">
      <c r="A224" s="16" t="str">
        <f>VLOOKUP(aéroports_2012[[#This Row],[Pays]],Pays_Continent!A:B,2,FALSE)</f>
        <v>Amérique du Nord</v>
      </c>
      <c r="B224" s="16" t="str">
        <f>VLOOKUP(aéroports_2012[[#This Row],[Ville/Nom d''aéroport]],Ville_Pays!A:B,2,FALSE)</f>
        <v>Trinidad et Tobago</v>
      </c>
      <c r="C224" s="6" t="s">
        <v>235</v>
      </c>
      <c r="D224" s="7" t="s">
        <v>235</v>
      </c>
      <c r="E224" s="7" t="s">
        <v>535</v>
      </c>
      <c r="F224" s="8">
        <v>2724833</v>
      </c>
      <c r="G224" s="9">
        <v>5.6</v>
      </c>
      <c r="H224" s="8">
        <v>66039</v>
      </c>
      <c r="I224" s="9">
        <v>0.2</v>
      </c>
      <c r="J224" s="8">
        <v>53931</v>
      </c>
      <c r="K224" s="11">
        <v>13.8</v>
      </c>
    </row>
    <row r="225" spans="1:11" ht="25.5" x14ac:dyDescent="0.25">
      <c r="A225" s="16" t="str">
        <f>VLOOKUP(aéroports_2012[[#This Row],[Pays]],Pays_Continent!A:B,2,FALSE)</f>
        <v>Amérique du Nord</v>
      </c>
      <c r="B225" s="16" t="str">
        <f>VLOOKUP(aéroports_2012[[#This Row],[Ville/Nom d''aéroport]],Ville_Pays!A:B,2,FALSE)</f>
        <v>États-Unis</v>
      </c>
      <c r="C225" s="6" t="s">
        <v>284</v>
      </c>
      <c r="D225" s="7" t="s">
        <v>284</v>
      </c>
      <c r="E225" s="7" t="s">
        <v>562</v>
      </c>
      <c r="F225" s="8">
        <v>14390784</v>
      </c>
      <c r="G225" s="9">
        <v>5.2</v>
      </c>
      <c r="H225" s="8">
        <v>216195</v>
      </c>
      <c r="I225" s="9">
        <v>-1.4</v>
      </c>
      <c r="J225" s="8">
        <v>199128</v>
      </c>
      <c r="K225" s="11">
        <v>2.4</v>
      </c>
    </row>
    <row r="226" spans="1:11" ht="25.5" x14ac:dyDescent="0.25">
      <c r="A226" s="16" t="str">
        <f>VLOOKUP(aéroports_2012[[#This Row],[Pays]],Pays_Continent!A:B,2,FALSE)</f>
        <v>Amérique du Sud</v>
      </c>
      <c r="B226" s="16" t="str">
        <f>VLOOKUP(aéroports_2012[[#This Row],[Ville/Nom d''aéroport]],Ville_Pays!A:B,2,FALSE)</f>
        <v>Brésil</v>
      </c>
      <c r="C226" s="6" t="s">
        <v>210</v>
      </c>
      <c r="D226" s="7" t="s">
        <v>210</v>
      </c>
      <c r="E226" s="7" t="s">
        <v>509</v>
      </c>
      <c r="F226" s="8">
        <v>8316796</v>
      </c>
      <c r="G226" s="9">
        <v>4.8</v>
      </c>
      <c r="H226" s="8">
        <v>96693</v>
      </c>
      <c r="I226" s="9">
        <v>-2.9</v>
      </c>
      <c r="J226" s="8">
        <v>27154</v>
      </c>
      <c r="K226" s="11">
        <v>-16</v>
      </c>
    </row>
    <row r="227" spans="1:11" ht="25.5" x14ac:dyDescent="0.25">
      <c r="A227" s="16" t="str">
        <f>VLOOKUP(aéroports_2012[[#This Row],[Pays]],Pays_Continent!A:B,2,FALSE)</f>
        <v>Europe</v>
      </c>
      <c r="B227" s="16" t="str">
        <f>VLOOKUP(aéroports_2012[[#This Row],[Ville/Nom d''aéroport]],Ville_Pays!A:B,2,FALSE)</f>
        <v>République tchèque</v>
      </c>
      <c r="C227" s="6" t="s">
        <v>174</v>
      </c>
      <c r="D227" s="7" t="s">
        <v>174</v>
      </c>
      <c r="E227" s="7" t="s">
        <v>489</v>
      </c>
      <c r="F227" s="8">
        <v>10807890</v>
      </c>
      <c r="G227" s="9">
        <v>-8.3000000000000007</v>
      </c>
      <c r="H227" s="8">
        <v>131564</v>
      </c>
      <c r="I227" s="9">
        <v>-12.7</v>
      </c>
      <c r="J227" s="8">
        <v>52978</v>
      </c>
      <c r="K227" s="11">
        <v>-15.5</v>
      </c>
    </row>
    <row r="228" spans="1:11" ht="25.5" x14ac:dyDescent="0.25">
      <c r="A228" s="16" t="str">
        <f>VLOOKUP(aéroports_2012[[#This Row],[Pays]],Pays_Continent!A:B,2,FALSE)</f>
        <v>Amérique du Nord</v>
      </c>
      <c r="B228" s="16" t="str">
        <f>VLOOKUP(aéroports_2012[[#This Row],[Ville/Nom d''aéroport]],Ville_Pays!A:B,2,FALSE)</f>
        <v>Mexique</v>
      </c>
      <c r="C228" s="6" t="s">
        <v>229</v>
      </c>
      <c r="D228" s="7" t="s">
        <v>229</v>
      </c>
      <c r="E228" s="7" t="s">
        <v>536</v>
      </c>
      <c r="F228" s="8">
        <v>2586216</v>
      </c>
      <c r="G228" s="9">
        <v>2.2000000000000002</v>
      </c>
      <c r="H228" s="8">
        <v>39056</v>
      </c>
      <c r="I228" s="9">
        <v>-1.6</v>
      </c>
      <c r="J228" s="8">
        <v>1903</v>
      </c>
      <c r="K228" s="11">
        <v>-3.6</v>
      </c>
    </row>
    <row r="229" spans="1:11" ht="25.5" x14ac:dyDescent="0.25">
      <c r="A229" s="16" t="str">
        <f>VLOOKUP(aéroports_2012[[#This Row],[Pays]],Pays_Continent!A:B,2,FALSE)</f>
        <v>Amérique du Nord</v>
      </c>
      <c r="B229" s="16" t="str">
        <f>VLOOKUP(aéroports_2012[[#This Row],[Ville/Nom d''aéroport]],Ville_Pays!A:B,2,FALSE)</f>
        <v>République dominicaine</v>
      </c>
      <c r="C229" s="6" t="s">
        <v>216</v>
      </c>
      <c r="D229" s="7" t="s">
        <v>216</v>
      </c>
      <c r="E229" s="7" t="s">
        <v>518</v>
      </c>
      <c r="F229" s="8">
        <v>4817774</v>
      </c>
      <c r="G229" s="9">
        <v>12.4</v>
      </c>
      <c r="H229" s="8">
        <v>31175</v>
      </c>
      <c r="I229" s="9" t="s">
        <v>958</v>
      </c>
      <c r="J229" s="7"/>
      <c r="K229" s="10"/>
    </row>
    <row r="230" spans="1:11" x14ac:dyDescent="0.25">
      <c r="A230" s="16" t="str">
        <f>VLOOKUP(aéroports_2012[[#This Row],[Pays]],Pays_Continent!A:B,2,FALSE)</f>
        <v>Asie</v>
      </c>
      <c r="B230" s="16" t="str">
        <f>VLOOKUP(aéroports_2012[[#This Row],[Ville/Nom d''aéroport]],Ville_Pays!A:B,2,FALSE)</f>
        <v>Corée du Sud</v>
      </c>
      <c r="C230" s="6" t="s">
        <v>118</v>
      </c>
      <c r="D230" s="7" t="s">
        <v>118</v>
      </c>
      <c r="E230" s="7" t="s">
        <v>1040</v>
      </c>
      <c r="F230" s="8">
        <v>9170000</v>
      </c>
      <c r="G230" s="9">
        <v>4.8</v>
      </c>
      <c r="H230" s="8">
        <v>74000</v>
      </c>
      <c r="I230" s="9">
        <v>11.2</v>
      </c>
      <c r="J230" s="8">
        <v>55000</v>
      </c>
      <c r="K230" s="11">
        <v>3.3</v>
      </c>
    </row>
    <row r="231" spans="1:11" x14ac:dyDescent="0.25">
      <c r="A231" s="16" t="str">
        <f>VLOOKUP(aéroports_2012[[#This Row],[Pays]],Pays_Continent!A:B,2,FALSE)</f>
        <v>Asie</v>
      </c>
      <c r="B231" s="16" t="str">
        <f>VLOOKUP(aéroports_2012[[#This Row],[Ville/Nom d''aéroport]],Ville_Pays!A:B,2,FALSE)</f>
        <v>Chine</v>
      </c>
      <c r="C231" s="6" t="s">
        <v>103</v>
      </c>
      <c r="D231" s="7" t="s">
        <v>103</v>
      </c>
      <c r="E231" s="7" t="s">
        <v>975</v>
      </c>
      <c r="F231" s="8">
        <v>12601152</v>
      </c>
      <c r="G231" s="9">
        <v>7.6</v>
      </c>
      <c r="H231" s="8">
        <v>116176</v>
      </c>
      <c r="I231" s="9">
        <v>9.8000000000000007</v>
      </c>
      <c r="J231" s="8">
        <v>171892</v>
      </c>
      <c r="K231" s="11">
        <v>3.2</v>
      </c>
    </row>
    <row r="232" spans="1:11" ht="25.5" x14ac:dyDescent="0.25">
      <c r="A232" s="16" t="str">
        <f>VLOOKUP(aéroports_2012[[#This Row],[Pays]],Pays_Continent!A:B,2,FALSE)</f>
        <v>Océanie</v>
      </c>
      <c r="B232" s="16" t="str">
        <f>VLOOKUP(aéroports_2012[[#This Row],[Ville/Nom d''aéroport]],Ville_Pays!A:B,2,FALSE)</f>
        <v>Nouvelle-Zélande</v>
      </c>
      <c r="C232" s="6" t="s">
        <v>344</v>
      </c>
      <c r="D232" s="7" t="s">
        <v>344</v>
      </c>
      <c r="E232" s="7" t="s">
        <v>601</v>
      </c>
      <c r="F232" s="8">
        <v>1156250</v>
      </c>
      <c r="G232" s="9">
        <v>19.600000000000001</v>
      </c>
      <c r="H232" s="7"/>
      <c r="I232" s="7"/>
      <c r="J232" s="7"/>
      <c r="K232" s="10"/>
    </row>
    <row r="233" spans="1:11" ht="25.5" x14ac:dyDescent="0.25">
      <c r="A233" s="16" t="str">
        <f>VLOOKUP(aéroports_2012[[#This Row],[Pays]],Pays_Continent!A:B,2,FALSE)</f>
        <v>Amérique du Sud</v>
      </c>
      <c r="B233" s="16" t="str">
        <f>VLOOKUP(aéroports_2012[[#This Row],[Ville/Nom d''aéroport]],Ville_Pays!A:B,2,FALSE)</f>
        <v>Equateur</v>
      </c>
      <c r="C233" s="6" t="s">
        <v>217</v>
      </c>
      <c r="D233" s="7" t="s">
        <v>217</v>
      </c>
      <c r="E233" s="7" t="s">
        <v>516</v>
      </c>
      <c r="F233" s="8">
        <v>5522391</v>
      </c>
      <c r="G233" s="9">
        <v>-2</v>
      </c>
      <c r="H233" s="8">
        <v>74868</v>
      </c>
      <c r="I233" s="9">
        <v>-9.1</v>
      </c>
      <c r="J233" s="8">
        <v>184029</v>
      </c>
      <c r="K233" s="11">
        <v>1.8</v>
      </c>
    </row>
    <row r="234" spans="1:11" ht="25.5" x14ac:dyDescent="0.25">
      <c r="A234" s="16" t="str">
        <f>VLOOKUP(aéroports_2012[[#This Row],[Pays]],Pays_Continent!A:B,2,FALSE)</f>
        <v>Amérique du Nord</v>
      </c>
      <c r="B234" s="16" t="str">
        <f>VLOOKUP(aéroports_2012[[#This Row],[Ville/Nom d''aéroport]],Ville_Pays!A:B,2,FALSE)</f>
        <v>États-Unis</v>
      </c>
      <c r="C234" s="6" t="s">
        <v>298</v>
      </c>
      <c r="D234" s="7" t="s">
        <v>298</v>
      </c>
      <c r="E234" s="7" t="s">
        <v>568</v>
      </c>
      <c r="F234" s="8">
        <v>9220391</v>
      </c>
      <c r="G234" s="9">
        <v>0.6</v>
      </c>
      <c r="H234" s="8">
        <v>188217</v>
      </c>
      <c r="I234" s="9">
        <v>-2.7</v>
      </c>
      <c r="J234" s="8">
        <v>75850</v>
      </c>
      <c r="K234" s="11">
        <v>-9.4</v>
      </c>
    </row>
    <row r="235" spans="1:11" ht="25.5" x14ac:dyDescent="0.25">
      <c r="A235" s="16" t="str">
        <f>VLOOKUP(aéroports_2012[[#This Row],[Pays]],Pays_Continent!A:B,2,FALSE)</f>
        <v>Amérique du Sud</v>
      </c>
      <c r="B235" s="16" t="str">
        <f>VLOOKUP(aéroports_2012[[#This Row],[Ville/Nom d''aéroport]],Ville_Pays!A:B,2,FALSE)</f>
        <v>Brésil</v>
      </c>
      <c r="C235" s="6" t="s">
        <v>213</v>
      </c>
      <c r="D235" s="7" t="s">
        <v>213</v>
      </c>
      <c r="E235" s="7" t="s">
        <v>513</v>
      </c>
      <c r="F235" s="8">
        <v>6851204</v>
      </c>
      <c r="G235" s="9">
        <v>0.8</v>
      </c>
      <c r="H235" s="8">
        <v>82997</v>
      </c>
      <c r="I235" s="9">
        <v>-0.8</v>
      </c>
      <c r="J235" s="8">
        <v>38897</v>
      </c>
      <c r="K235" s="11">
        <v>-19.2</v>
      </c>
    </row>
    <row r="236" spans="1:11" ht="25.5" x14ac:dyDescent="0.25">
      <c r="A236" s="16" t="str">
        <f>VLOOKUP(aéroports_2012[[#This Row],[Pays]],Pays_Continent!A:B,2,FALSE)</f>
        <v>Amérique du Sud</v>
      </c>
      <c r="B236" s="16" t="str">
        <f>VLOOKUP(aéroports_2012[[#This Row],[Ville/Nom d''aéroport]],Ville_Pays!A:B,2,FALSE)</f>
        <v>Brésil</v>
      </c>
      <c r="C236" s="6" t="s">
        <v>195</v>
      </c>
      <c r="D236" s="7" t="s">
        <v>196</v>
      </c>
      <c r="E236" s="24" t="s">
        <v>1075</v>
      </c>
      <c r="F236" s="8">
        <v>17717901</v>
      </c>
      <c r="G236" s="9">
        <v>16.5</v>
      </c>
      <c r="H236" s="8">
        <v>154318</v>
      </c>
      <c r="I236" s="9">
        <v>10.7</v>
      </c>
      <c r="J236" s="8">
        <v>118298</v>
      </c>
      <c r="K236" s="11">
        <v>-3.9</v>
      </c>
    </row>
    <row r="237" spans="1:11" ht="25.5" x14ac:dyDescent="0.25">
      <c r="A237" s="16" t="str">
        <f>VLOOKUP(aéroports_2012[[#This Row],[Pays]],Pays_Continent!A:B,2,FALSE)</f>
        <v>Amérique du Sud</v>
      </c>
      <c r="B237" s="16" t="str">
        <f>VLOOKUP(aéroports_2012[[#This Row],[Ville/Nom d''aéroport]],Ville_Pays!A:B,2,FALSE)</f>
        <v>Brésil</v>
      </c>
      <c r="C237" s="6" t="s">
        <v>195</v>
      </c>
      <c r="D237" s="7" t="s">
        <v>203</v>
      </c>
      <c r="E237" s="7" t="s">
        <v>1076</v>
      </c>
      <c r="F237" s="8">
        <v>9005411</v>
      </c>
      <c r="G237" s="9">
        <v>5.7</v>
      </c>
      <c r="H237" s="8">
        <v>135373</v>
      </c>
      <c r="I237" s="9">
        <v>4.4000000000000004</v>
      </c>
      <c r="J237" s="8">
        <v>5765</v>
      </c>
      <c r="K237" s="11">
        <v>36.1</v>
      </c>
    </row>
    <row r="238" spans="1:11" ht="25.5" x14ac:dyDescent="0.25">
      <c r="A238" s="16" t="str">
        <f>VLOOKUP(aéroports_2012[[#This Row],[Pays]],Pays_Continent!A:B,2,FALSE)</f>
        <v>Asie</v>
      </c>
      <c r="B238" s="16" t="str">
        <f>VLOOKUP(aéroports_2012[[#This Row],[Ville/Nom d''aéroport]],Ville_Pays!A:B,2,FALSE)</f>
        <v>Arabie Saoudite</v>
      </c>
      <c r="C238" s="6" t="s">
        <v>18</v>
      </c>
      <c r="D238" s="7" t="s">
        <v>18</v>
      </c>
      <c r="E238" s="7" t="s">
        <v>413</v>
      </c>
      <c r="F238" s="8">
        <v>18190702</v>
      </c>
      <c r="G238" s="7">
        <v>17.899999999999999</v>
      </c>
      <c r="H238" s="8">
        <v>154608</v>
      </c>
      <c r="I238" s="9">
        <v>13.9</v>
      </c>
      <c r="J238" s="8">
        <v>308801</v>
      </c>
      <c r="K238" s="10">
        <v>17</v>
      </c>
    </row>
    <row r="239" spans="1:11" x14ac:dyDescent="0.25">
      <c r="A239" s="16" t="str">
        <f>VLOOKUP(aéroports_2012[[#This Row],[Pays]],Pays_Continent!A:B,2,FALSE)</f>
        <v>Océanie</v>
      </c>
      <c r="B239" s="16" t="str">
        <f>VLOOKUP(aéroports_2012[[#This Row],[Ville/Nom d''aéroport]],Ville_Pays!A:B,2,FALSE)</f>
        <v>Australie</v>
      </c>
      <c r="C239" s="6" t="s">
        <v>358</v>
      </c>
      <c r="D239" s="7" t="s">
        <v>358</v>
      </c>
      <c r="E239" s="7" t="s">
        <v>608</v>
      </c>
      <c r="F239" s="8">
        <v>740477</v>
      </c>
      <c r="G239" s="9">
        <v>5.6</v>
      </c>
      <c r="H239" s="8">
        <v>13665</v>
      </c>
      <c r="I239" s="9">
        <v>8.4</v>
      </c>
      <c r="J239" s="7"/>
      <c r="K239" s="10"/>
    </row>
    <row r="240" spans="1:11" x14ac:dyDescent="0.25">
      <c r="A240" s="16" t="str">
        <f>VLOOKUP(aéroports_2012[[#This Row],[Pays]],Pays_Continent!A:B,2,FALSE)</f>
        <v>Europe</v>
      </c>
      <c r="B240" s="16" t="str">
        <f>VLOOKUP(aéroports_2012[[#This Row],[Ville/Nom d''aéroport]],Ville_Pays!A:B,2,FALSE)</f>
        <v>Italie</v>
      </c>
      <c r="C240" s="6" t="s">
        <v>131</v>
      </c>
      <c r="D240" s="7" t="s">
        <v>132</v>
      </c>
      <c r="E240" s="7" t="s">
        <v>997</v>
      </c>
      <c r="F240" s="8">
        <v>36980157</v>
      </c>
      <c r="G240" s="9">
        <v>-1.8</v>
      </c>
      <c r="H240" s="8">
        <v>309719</v>
      </c>
      <c r="I240" s="9">
        <v>-4.5</v>
      </c>
      <c r="J240" s="8">
        <v>143244</v>
      </c>
      <c r="K240" s="11">
        <v>-5.7</v>
      </c>
    </row>
    <row r="241" spans="1:11" ht="25.5" x14ac:dyDescent="0.25">
      <c r="A241" s="16" t="str">
        <f>VLOOKUP(aéroports_2012[[#This Row],[Pays]],Pays_Continent!A:B,2,FALSE)</f>
        <v>Amérique du Nord</v>
      </c>
      <c r="B241" s="16" t="str">
        <f>VLOOKUP(aéroports_2012[[#This Row],[Ville/Nom d''aéroport]],Ville_Pays!A:B,2,FALSE)</f>
        <v>États-Unis</v>
      </c>
      <c r="C241" s="6" t="s">
        <v>278</v>
      </c>
      <c r="D241" s="7" t="s">
        <v>278</v>
      </c>
      <c r="E241" s="7" t="s">
        <v>557</v>
      </c>
      <c r="F241" s="8">
        <v>20102078</v>
      </c>
      <c r="G241" s="9">
        <v>-1.4</v>
      </c>
      <c r="H241" s="8">
        <v>324278</v>
      </c>
      <c r="I241" s="9">
        <v>-10.7</v>
      </c>
      <c r="J241" s="8">
        <v>184467</v>
      </c>
      <c r="K241" s="11">
        <v>5.8</v>
      </c>
    </row>
    <row r="242" spans="1:11" ht="25.5" x14ac:dyDescent="0.25">
      <c r="A242" s="16" t="str">
        <f>VLOOKUP(aéroports_2012[[#This Row],[Pays]],Pays_Continent!A:B,2,FALSE)</f>
        <v>Amérique du Sud</v>
      </c>
      <c r="B242" s="16" t="str">
        <f>VLOOKUP(aéroports_2012[[#This Row],[Ville/Nom d''aéroport]],Ville_Pays!A:B,2,FALSE)</f>
        <v>Brésil</v>
      </c>
      <c r="C242" s="6" t="s">
        <v>204</v>
      </c>
      <c r="D242" s="7" t="s">
        <v>204</v>
      </c>
      <c r="E242" s="7" t="s">
        <v>505</v>
      </c>
      <c r="F242" s="8">
        <v>9380232</v>
      </c>
      <c r="G242" s="9">
        <v>3.5</v>
      </c>
      <c r="H242" s="8">
        <v>121587</v>
      </c>
      <c r="I242" s="9">
        <v>-3.5</v>
      </c>
      <c r="J242" s="8">
        <v>41272</v>
      </c>
      <c r="K242" s="11">
        <v>-33.299999999999997</v>
      </c>
    </row>
    <row r="243" spans="1:11" ht="25.5" x14ac:dyDescent="0.25">
      <c r="A243" s="16" t="str">
        <f>VLOOKUP(aéroports_2012[[#This Row],[Pays]],Pays_Continent!A:B,2,FALSE)</f>
        <v>Amérique du Nord</v>
      </c>
      <c r="B243" s="16" t="str">
        <f>VLOOKUP(aéroports_2012[[#This Row],[Ville/Nom d''aéroport]],Ville_Pays!A:B,2,FALSE)</f>
        <v>États-Unis</v>
      </c>
      <c r="C243" s="6" t="s">
        <v>281</v>
      </c>
      <c r="D243" s="7" t="s">
        <v>281</v>
      </c>
      <c r="E243" s="7" t="s">
        <v>560</v>
      </c>
      <c r="F243" s="8">
        <v>17250265</v>
      </c>
      <c r="G243" s="9">
        <v>2.1</v>
      </c>
      <c r="H243" s="8">
        <v>186251</v>
      </c>
      <c r="I243" s="9">
        <v>0.6</v>
      </c>
      <c r="J243" s="8">
        <v>140006</v>
      </c>
      <c r="K243" s="11">
        <v>1.8</v>
      </c>
    </row>
    <row r="244" spans="1:11" ht="25.5" x14ac:dyDescent="0.25">
      <c r="A244" s="16" t="str">
        <f>VLOOKUP(aéroports_2012[[#This Row],[Pays]],Pays_Continent!A:B,2,FALSE)</f>
        <v>Amérique du Sud</v>
      </c>
      <c r="B244" s="16" t="str">
        <f>VLOOKUP(aéroports_2012[[#This Row],[Ville/Nom d''aéroport]],Ville_Pays!A:B,2,FALSE)</f>
        <v>Vénézuela</v>
      </c>
      <c r="C244" s="6" t="s">
        <v>252</v>
      </c>
      <c r="D244" s="7" t="s">
        <v>252</v>
      </c>
      <c r="E244" s="7" t="s">
        <v>544</v>
      </c>
      <c r="F244" s="8">
        <v>44399885</v>
      </c>
      <c r="G244" s="9">
        <v>8.5</v>
      </c>
      <c r="H244" s="8">
        <v>421847</v>
      </c>
      <c r="I244" s="9">
        <v>5.2</v>
      </c>
      <c r="J244" s="8">
        <v>380790</v>
      </c>
      <c r="K244" s="11">
        <v>-0.3</v>
      </c>
    </row>
    <row r="245" spans="1:11" ht="25.5" x14ac:dyDescent="0.25">
      <c r="A245" s="16" t="str">
        <f>VLOOKUP(aéroports_2012[[#This Row],[Pays]],Pays_Continent!A:B,2,FALSE)</f>
        <v>Amérique du Nord</v>
      </c>
      <c r="B245" s="16" t="str">
        <f>VLOOKUP(aéroports_2012[[#This Row],[Ville/Nom d''aéroport]],Ville_Pays!A:B,2,FALSE)</f>
        <v>États-Unis</v>
      </c>
      <c r="C245" s="6" t="s">
        <v>299</v>
      </c>
      <c r="D245" s="7" t="s">
        <v>299</v>
      </c>
      <c r="E245" s="7" t="s">
        <v>528</v>
      </c>
      <c r="F245" s="8">
        <v>8296174</v>
      </c>
      <c r="G245" s="9">
        <v>-0.7</v>
      </c>
      <c r="H245" s="8">
        <v>119429</v>
      </c>
      <c r="I245" s="9">
        <v>-1.1000000000000001</v>
      </c>
      <c r="J245" s="8">
        <v>37928</v>
      </c>
      <c r="K245" s="11">
        <v>1</v>
      </c>
    </row>
    <row r="246" spans="1:11" ht="25.5" x14ac:dyDescent="0.25">
      <c r="A246" s="16" t="str">
        <f>VLOOKUP(aéroports_2012[[#This Row],[Pays]],Pays_Continent!A:B,2,FALSE)</f>
        <v>Amérique du Nord</v>
      </c>
      <c r="B246" s="16" t="str">
        <f>VLOOKUP(aéroports_2012[[#This Row],[Ville/Nom d''aéroport]],Ville_Pays!A:B,2,FALSE)</f>
        <v>États-Unis</v>
      </c>
      <c r="C246" s="6" t="s">
        <v>207</v>
      </c>
      <c r="D246" s="7" t="s">
        <v>207</v>
      </c>
      <c r="E246" s="7" t="s">
        <v>508</v>
      </c>
      <c r="F246" s="8">
        <v>8408346</v>
      </c>
      <c r="G246" s="9">
        <v>5.5</v>
      </c>
      <c r="H246" s="8">
        <v>159698</v>
      </c>
      <c r="I246" s="9">
        <v>3</v>
      </c>
      <c r="J246" s="8">
        <v>166878</v>
      </c>
      <c r="K246" s="11">
        <v>-3.9</v>
      </c>
    </row>
    <row r="247" spans="1:11" ht="25.5" x14ac:dyDescent="0.25">
      <c r="A247" s="16" t="str">
        <f>VLOOKUP(aéroports_2012[[#This Row],[Pays]],Pays_Continent!A:B,2,FALSE)</f>
        <v>Amérique du Sud</v>
      </c>
      <c r="B247" s="16" t="str">
        <f>VLOOKUP(aéroports_2012[[#This Row],[Ville/Nom d''aéroport]],Ville_Pays!A:B,2,FALSE)</f>
        <v>Chili</v>
      </c>
      <c r="C247" s="6" t="s">
        <v>193</v>
      </c>
      <c r="D247" s="7" t="s">
        <v>193</v>
      </c>
      <c r="E247" s="7" t="s">
        <v>503</v>
      </c>
      <c r="F247" s="8">
        <v>14170283</v>
      </c>
      <c r="G247" s="9">
        <v>17.100000000000001</v>
      </c>
      <c r="H247" s="8">
        <v>134687</v>
      </c>
      <c r="I247" s="9">
        <v>15.1</v>
      </c>
      <c r="J247" s="8">
        <v>306761</v>
      </c>
      <c r="K247" s="11">
        <v>6.4</v>
      </c>
    </row>
    <row r="248" spans="1:11" ht="25.5" x14ac:dyDescent="0.25">
      <c r="A248" s="16" t="str">
        <f>VLOOKUP(aéroports_2012[[#This Row],[Pays]],Pays_Continent!A:B,2,FALSE)</f>
        <v>Amérique du Nord</v>
      </c>
      <c r="B248" s="16" t="str">
        <f>VLOOKUP(aéroports_2012[[#This Row],[Ville/Nom d''aéroport]],Ville_Pays!A:B,2,FALSE)</f>
        <v>République dominicaine</v>
      </c>
      <c r="C248" s="6" t="s">
        <v>226</v>
      </c>
      <c r="D248" s="7" t="s">
        <v>226</v>
      </c>
      <c r="E248" s="7" t="s">
        <v>527</v>
      </c>
      <c r="F248" s="8">
        <v>3266325</v>
      </c>
      <c r="G248" s="9">
        <v>1.9</v>
      </c>
      <c r="H248" s="8">
        <v>36117</v>
      </c>
      <c r="I248" s="9">
        <v>-3.3</v>
      </c>
      <c r="J248" s="8">
        <v>49535</v>
      </c>
      <c r="K248" s="11">
        <v>-6.1</v>
      </c>
    </row>
    <row r="249" spans="1:11" ht="25.5" x14ac:dyDescent="0.25">
      <c r="A249" s="16" t="str">
        <f>VLOOKUP(aéroports_2012[[#This Row],[Pays]],Pays_Continent!A:B,2,FALSE)</f>
        <v>Amérique du Nord</v>
      </c>
      <c r="B249" s="16" t="str">
        <f>VLOOKUP(aéroports_2012[[#This Row],[Ville/Nom d''aéroport]],Ville_Pays!A:B,2,FALSE)</f>
        <v>République dominicaine</v>
      </c>
      <c r="C249" s="6" t="s">
        <v>530</v>
      </c>
      <c r="D249" s="7" t="s">
        <v>530</v>
      </c>
      <c r="E249" s="7" t="s">
        <v>527</v>
      </c>
      <c r="F249" s="8">
        <v>3082087</v>
      </c>
      <c r="G249" s="9">
        <v>0</v>
      </c>
      <c r="H249" s="8">
        <v>30752</v>
      </c>
      <c r="I249" s="9">
        <v>0</v>
      </c>
      <c r="J249" s="7"/>
      <c r="K249" s="10"/>
    </row>
    <row r="250" spans="1:11" x14ac:dyDescent="0.25">
      <c r="A250" s="16" t="str">
        <f>VLOOKUP(aéroports_2012[[#This Row],[Pays]],Pays_Continent!A:B,2,FALSE)</f>
        <v>Asie</v>
      </c>
      <c r="B250" s="16" t="str">
        <f>VLOOKUP(aéroports_2012[[#This Row],[Ville/Nom d''aéroport]],Ville_Pays!A:B,2,FALSE)</f>
        <v>Chine</v>
      </c>
      <c r="C250" s="6" t="s">
        <v>108</v>
      </c>
      <c r="D250" s="7" t="s">
        <v>108</v>
      </c>
      <c r="E250" s="7" t="s">
        <v>973</v>
      </c>
      <c r="F250" s="8">
        <v>11343387</v>
      </c>
      <c r="G250" s="9">
        <v>9.5</v>
      </c>
      <c r="H250" s="8">
        <v>81456</v>
      </c>
      <c r="I250" s="9">
        <v>9.5</v>
      </c>
      <c r="J250" s="8">
        <v>52604</v>
      </c>
      <c r="K250" s="11">
        <v>8.9</v>
      </c>
    </row>
    <row r="251" spans="1:11" ht="25.5" x14ac:dyDescent="0.25">
      <c r="A251" s="16" t="str">
        <f>VLOOKUP(aéroports_2012[[#This Row],[Pays]],Pays_Continent!A:B,2,FALSE)</f>
        <v>Amérique du Nord</v>
      </c>
      <c r="B251" s="16" t="str">
        <f>VLOOKUP(aéroports_2012[[#This Row],[Ville/Nom d''aéroport]],Ville_Pays!A:B,2,FALSE)</f>
        <v>États-Unis</v>
      </c>
      <c r="C251" s="6" t="s">
        <v>389</v>
      </c>
      <c r="D251" s="7" t="s">
        <v>389</v>
      </c>
      <c r="E251" s="7" t="s">
        <v>538</v>
      </c>
      <c r="F251" s="8">
        <v>2103711</v>
      </c>
      <c r="G251" s="9">
        <v>8.3000000000000007</v>
      </c>
      <c r="H251" s="8">
        <v>30358</v>
      </c>
      <c r="I251" s="9">
        <v>8.6999999999999993</v>
      </c>
      <c r="J251" s="8">
        <v>8478</v>
      </c>
      <c r="K251" s="11">
        <v>-10.6</v>
      </c>
    </row>
    <row r="252" spans="1:11" ht="25.5" x14ac:dyDescent="0.25">
      <c r="A252" s="16" t="str">
        <f>VLOOKUP(aéroports_2012[[#This Row],[Pays]],Pays_Continent!A:B,2,FALSE)</f>
        <v>Amérique du Sud</v>
      </c>
      <c r="B252" s="16" t="str">
        <f>VLOOKUP(aéroports_2012[[#This Row],[Ville/Nom d''aéroport]],Ville_Pays!A:B,2,FALSE)</f>
        <v>Brésil</v>
      </c>
      <c r="C252" s="6" t="s">
        <v>185</v>
      </c>
      <c r="D252" s="7" t="s">
        <v>191</v>
      </c>
      <c r="E252" s="7" t="s">
        <v>500</v>
      </c>
      <c r="F252" s="8">
        <v>16703214</v>
      </c>
      <c r="G252" s="9">
        <v>0.1</v>
      </c>
      <c r="H252" s="8">
        <v>213419</v>
      </c>
      <c r="I252" s="9">
        <v>2</v>
      </c>
      <c r="J252" s="8">
        <v>44583</v>
      </c>
      <c r="K252" s="11">
        <v>28.2</v>
      </c>
    </row>
    <row r="253" spans="1:11" ht="25.5" x14ac:dyDescent="0.25">
      <c r="A253" s="16" t="str">
        <f>VLOOKUP(aéroports_2012[[#This Row],[Pays]],Pays_Continent!A:B,2,FALSE)</f>
        <v>Amérique du Sud</v>
      </c>
      <c r="B253" s="16" t="str">
        <f>VLOOKUP(aéroports_2012[[#This Row],[Ville/Nom d''aéroport]],Ville_Pays!A:B,2,FALSE)</f>
        <v>Brésil</v>
      </c>
      <c r="C253" s="6" t="s">
        <v>185</v>
      </c>
      <c r="D253" s="7" t="s">
        <v>186</v>
      </c>
      <c r="E253" s="7" t="s">
        <v>497</v>
      </c>
      <c r="F253" s="8">
        <v>33078480</v>
      </c>
      <c r="G253" s="9">
        <v>8.8000000000000007</v>
      </c>
      <c r="H253" s="8">
        <v>273884</v>
      </c>
      <c r="I253" s="9">
        <v>1.2</v>
      </c>
      <c r="J253" s="8">
        <v>470453</v>
      </c>
      <c r="K253" s="11">
        <v>-8</v>
      </c>
    </row>
    <row r="254" spans="1:11" ht="25.5" x14ac:dyDescent="0.25">
      <c r="A254" s="16" t="str">
        <f>VLOOKUP(aéroports_2012[[#This Row],[Pays]],Pays_Continent!A:B,2,FALSE)</f>
        <v>Amérique du Sud</v>
      </c>
      <c r="B254" s="16" t="str">
        <f>VLOOKUP(aéroports_2012[[#This Row],[Ville/Nom d''aéroport]],Ville_Pays!A:B,2,FALSE)</f>
        <v>Brésil</v>
      </c>
      <c r="C254" s="6" t="s">
        <v>185</v>
      </c>
      <c r="D254" s="7" t="s">
        <v>201</v>
      </c>
      <c r="E254" s="7" t="s">
        <v>506</v>
      </c>
      <c r="F254" s="8">
        <v>8965503</v>
      </c>
      <c r="G254" s="9">
        <v>15.4</v>
      </c>
      <c r="H254" s="8">
        <v>115548</v>
      </c>
      <c r="I254" s="9">
        <v>15.6</v>
      </c>
      <c r="J254" s="8">
        <v>230250</v>
      </c>
      <c r="K254" s="11">
        <v>-14.1</v>
      </c>
    </row>
    <row r="255" spans="1:11" x14ac:dyDescent="0.25">
      <c r="A255" s="16" t="str">
        <f>VLOOKUP(aéroports_2012[[#This Row],[Pays]],Pays_Continent!A:B,2,FALSE)</f>
        <v>Asie</v>
      </c>
      <c r="B255" s="16" t="str">
        <f>VLOOKUP(aéroports_2012[[#This Row],[Ville/Nom d''aéroport]],Ville_Pays!A:B,2,FALSE)</f>
        <v>Japon</v>
      </c>
      <c r="C255" s="6" t="s">
        <v>97</v>
      </c>
      <c r="D255" s="7" t="s">
        <v>98</v>
      </c>
      <c r="E255" s="7" t="s">
        <v>986</v>
      </c>
      <c r="F255" s="8">
        <v>18101248</v>
      </c>
      <c r="G255" s="9">
        <v>14.8</v>
      </c>
      <c r="H255" s="8">
        <v>120371</v>
      </c>
      <c r="I255" s="9">
        <v>9.5</v>
      </c>
      <c r="J255" s="8">
        <v>229282</v>
      </c>
      <c r="K255" s="11">
        <v>-2</v>
      </c>
    </row>
    <row r="256" spans="1:11" ht="25.5" x14ac:dyDescent="0.25">
      <c r="A256" s="16" t="str">
        <f>VLOOKUP(aéroports_2012[[#This Row],[Pays]],Pays_Continent!A:B,2,FALSE)</f>
        <v>Amérique du Nord</v>
      </c>
      <c r="B256" s="16" t="str">
        <f>VLOOKUP(aéroports_2012[[#This Row],[Ville/Nom d''aéroport]],Ville_Pays!A:B,2,FALSE)</f>
        <v>États-Unis</v>
      </c>
      <c r="C256" s="6" t="s">
        <v>261</v>
      </c>
      <c r="D256" s="7" t="s">
        <v>261</v>
      </c>
      <c r="E256" s="7" t="s">
        <v>549</v>
      </c>
      <c r="F256" s="8">
        <v>33219723</v>
      </c>
      <c r="G256" s="9">
        <v>2.2999999999999998</v>
      </c>
      <c r="H256" s="8">
        <v>309597</v>
      </c>
      <c r="I256" s="9">
        <v>-1.7</v>
      </c>
      <c r="J256" s="8">
        <v>283643</v>
      </c>
      <c r="K256" s="11">
        <v>1.4</v>
      </c>
    </row>
    <row r="257" spans="1:11" x14ac:dyDescent="0.25">
      <c r="A257" s="16" t="str">
        <f>VLOOKUP(aéroports_2012[[#This Row],[Pays]],Pays_Continent!A:B,2,FALSE)</f>
        <v>Asie</v>
      </c>
      <c r="B257" s="16" t="str">
        <f>VLOOKUP(aéroports_2012[[#This Row],[Ville/Nom d''aéroport]],Ville_Pays!A:B,2,FALSE)</f>
        <v>Corée du Sud</v>
      </c>
      <c r="C257" s="6" t="s">
        <v>384</v>
      </c>
      <c r="D257" s="7" t="s">
        <v>94</v>
      </c>
      <c r="E257" s="7" t="s">
        <v>982</v>
      </c>
      <c r="F257" s="8">
        <v>19605818</v>
      </c>
      <c r="G257" s="9">
        <v>5.9</v>
      </c>
      <c r="H257" s="8">
        <v>152727</v>
      </c>
      <c r="I257" s="9">
        <v>21.1</v>
      </c>
      <c r="J257" s="8">
        <v>160500</v>
      </c>
      <c r="K257" s="11">
        <v>5.6</v>
      </c>
    </row>
    <row r="258" spans="1:11" x14ac:dyDescent="0.25">
      <c r="A258" s="16" t="str">
        <f>VLOOKUP(aéroports_2012[[#This Row],[Pays]],Pays_Continent!A:B,2,FALSE)</f>
        <v>Asie</v>
      </c>
      <c r="B258" s="16" t="str">
        <f>VLOOKUP(aéroports_2012[[#This Row],[Ville/Nom d''aéroport]],Ville_Pays!A:B,2,FALSE)</f>
        <v>Corée du Sud</v>
      </c>
      <c r="C258" s="6" t="s">
        <v>384</v>
      </c>
      <c r="D258" s="7" t="s">
        <v>75</v>
      </c>
      <c r="E258" s="7" t="s">
        <v>983</v>
      </c>
      <c r="F258" s="8">
        <v>39154375</v>
      </c>
      <c r="G258" s="9">
        <v>11.7</v>
      </c>
      <c r="H258" s="8">
        <v>256521</v>
      </c>
      <c r="I258" s="9">
        <v>11.7</v>
      </c>
      <c r="J258" s="8">
        <v>2456724</v>
      </c>
      <c r="K258" s="11">
        <v>-5</v>
      </c>
    </row>
    <row r="259" spans="1:11" x14ac:dyDescent="0.25">
      <c r="A259" s="16" t="str">
        <f>VLOOKUP(aéroports_2012[[#This Row],[Pays]],Pays_Continent!A:B,2,FALSE)</f>
        <v>Asie</v>
      </c>
      <c r="B259" s="16" t="str">
        <f>VLOOKUP(aéroports_2012[[#This Row],[Ville/Nom d''aéroport]],Ville_Pays!A:B,2,FALSE)</f>
        <v>Chine</v>
      </c>
      <c r="C259" s="6" t="s">
        <v>69</v>
      </c>
      <c r="D259" s="7" t="s">
        <v>80</v>
      </c>
      <c r="E259" s="7" t="s">
        <v>981</v>
      </c>
      <c r="F259" s="8">
        <v>33828726</v>
      </c>
      <c r="G259" s="9">
        <v>2.2000000000000002</v>
      </c>
      <c r="H259" s="8">
        <v>234942</v>
      </c>
      <c r="I259" s="9">
        <v>2.2000000000000002</v>
      </c>
      <c r="J259" s="8">
        <v>429814</v>
      </c>
      <c r="K259" s="11">
        <v>-5</v>
      </c>
    </row>
    <row r="260" spans="1:11" x14ac:dyDescent="0.25">
      <c r="A260" s="16" t="str">
        <f>VLOOKUP(aéroports_2012[[#This Row],[Pays]],Pays_Continent!A:B,2,FALSE)</f>
        <v>Asie</v>
      </c>
      <c r="B260" s="16" t="str">
        <f>VLOOKUP(aéroports_2012[[#This Row],[Ville/Nom d''aéroport]],Ville_Pays!A:B,2,FALSE)</f>
        <v>Chine</v>
      </c>
      <c r="C260" s="6" t="s">
        <v>69</v>
      </c>
      <c r="D260" s="7" t="s">
        <v>70</v>
      </c>
      <c r="E260" s="7" t="s">
        <v>971</v>
      </c>
      <c r="F260" s="8">
        <v>44880164</v>
      </c>
      <c r="G260" s="9">
        <v>8.3000000000000007</v>
      </c>
      <c r="H260" s="8">
        <v>361720</v>
      </c>
      <c r="I260" s="9">
        <v>5.0999999999999996</v>
      </c>
      <c r="J260" s="8">
        <v>2938157</v>
      </c>
      <c r="K260" s="11">
        <v>-4.8</v>
      </c>
    </row>
    <row r="261" spans="1:11" ht="25.5" x14ac:dyDescent="0.25">
      <c r="A261" s="16" t="str">
        <f>VLOOKUP(aéroports_2012[[#This Row],[Pays]],Pays_Continent!A:B,2,FALSE)</f>
        <v>Asie</v>
      </c>
      <c r="B261" s="16" t="str">
        <f>VLOOKUP(aéroports_2012[[#This Row],[Ville/Nom d''aéroport]],Ville_Pays!A:B,2,FALSE)</f>
        <v>Emirats Arabes Unis</v>
      </c>
      <c r="C261" s="6" t="s">
        <v>24</v>
      </c>
      <c r="D261" s="7" t="s">
        <v>24</v>
      </c>
      <c r="E261" s="7" t="s">
        <v>421</v>
      </c>
      <c r="F261" s="8">
        <v>7513538</v>
      </c>
      <c r="G261" s="7">
        <v>13.2</v>
      </c>
      <c r="H261" s="8">
        <v>67450</v>
      </c>
      <c r="I261" s="9">
        <v>0.1</v>
      </c>
      <c r="J261" s="8">
        <v>314424</v>
      </c>
      <c r="K261" s="10">
        <v>-36.200000000000003</v>
      </c>
    </row>
    <row r="262" spans="1:11" x14ac:dyDescent="0.25">
      <c r="A262" s="16" t="str">
        <f>VLOOKUP(aéroports_2012[[#This Row],[Pays]],Pays_Continent!A:B,2,FALSE)</f>
        <v>Afrique</v>
      </c>
      <c r="B262" s="16" t="str">
        <f>VLOOKUP(aéroports_2012[[#This Row],[Ville/Nom d''aéroport]],Ville_Pays!A:B,2,FALSE)</f>
        <v>Egypte</v>
      </c>
      <c r="C262" s="6" t="s">
        <v>39</v>
      </c>
      <c r="D262" s="7" t="s">
        <v>39</v>
      </c>
      <c r="E262" s="7" t="s">
        <v>425</v>
      </c>
      <c r="F262" s="8">
        <v>6711839</v>
      </c>
      <c r="G262" s="7">
        <v>22.6</v>
      </c>
      <c r="H262" s="8">
        <v>47493</v>
      </c>
      <c r="I262" s="9">
        <v>11.2</v>
      </c>
      <c r="J262" s="7"/>
      <c r="K262" s="10"/>
    </row>
    <row r="263" spans="1:11" x14ac:dyDescent="0.25">
      <c r="A263" s="16" t="str">
        <f>VLOOKUP(aéroports_2012[[#This Row],[Pays]],Pays_Continent!A:B,2,FALSE)</f>
        <v>Asie</v>
      </c>
      <c r="B263" s="16" t="str">
        <f>VLOOKUP(aéroports_2012[[#This Row],[Ville/Nom d''aéroport]],Ville_Pays!A:B,2,FALSE)</f>
        <v>Chine</v>
      </c>
      <c r="C263" s="6" t="s">
        <v>117</v>
      </c>
      <c r="D263" s="7" t="s">
        <v>117</v>
      </c>
      <c r="E263" s="7" t="s">
        <v>972</v>
      </c>
      <c r="F263" s="8">
        <v>11011800</v>
      </c>
      <c r="G263" s="9">
        <v>7.6</v>
      </c>
      <c r="H263" s="8">
        <v>82294</v>
      </c>
      <c r="I263" s="9">
        <v>5.7</v>
      </c>
      <c r="J263" s="8">
        <v>131931</v>
      </c>
      <c r="K263" s="11">
        <v>-1.5</v>
      </c>
    </row>
    <row r="264" spans="1:11" x14ac:dyDescent="0.25">
      <c r="A264" s="16" t="str">
        <f>VLOOKUP(aéroports_2012[[#This Row],[Pays]],Pays_Continent!A:B,2,FALSE)</f>
        <v>Asie</v>
      </c>
      <c r="B264" s="16" t="str">
        <f>VLOOKUP(aéroports_2012[[#This Row],[Ville/Nom d''aéroport]],Ville_Pays!A:B,2,FALSE)</f>
        <v>Chine</v>
      </c>
      <c r="C264" s="6" t="s">
        <v>79</v>
      </c>
      <c r="D264" s="7" t="s">
        <v>79</v>
      </c>
      <c r="E264" s="7" t="s">
        <v>974</v>
      </c>
      <c r="F264" s="8">
        <v>29569725</v>
      </c>
      <c r="G264" s="9">
        <v>4.7</v>
      </c>
      <c r="H264" s="8">
        <v>240055</v>
      </c>
      <c r="I264" s="9">
        <v>7</v>
      </c>
      <c r="J264" s="8">
        <v>854901</v>
      </c>
      <c r="K264" s="11">
        <v>3.2</v>
      </c>
    </row>
    <row r="265" spans="1:11" x14ac:dyDescent="0.25">
      <c r="A265" s="16" t="str">
        <f>VLOOKUP(aéroports_2012[[#This Row],[Pays]],Pays_Continent!A:B,2,FALSE)</f>
        <v>Asie</v>
      </c>
      <c r="B265" s="16" t="str">
        <f>VLOOKUP(aéroports_2012[[#This Row],[Ville/Nom d''aéroport]],Ville_Pays!A:B,2,FALSE)</f>
        <v>Iran</v>
      </c>
      <c r="C265" s="6" t="s">
        <v>50</v>
      </c>
      <c r="D265" s="7" t="s">
        <v>50</v>
      </c>
      <c r="E265" s="7" t="s">
        <v>441</v>
      </c>
      <c r="F265" s="8">
        <v>2411676</v>
      </c>
      <c r="G265" s="7">
        <v>0.3</v>
      </c>
      <c r="H265" s="8">
        <v>24644</v>
      </c>
      <c r="I265" s="9">
        <v>2.8</v>
      </c>
      <c r="J265" s="8">
        <v>25726</v>
      </c>
      <c r="K265" s="10">
        <v>3.4</v>
      </c>
    </row>
    <row r="266" spans="1:11" x14ac:dyDescent="0.25">
      <c r="A266" s="16" t="str">
        <f>VLOOKUP(aéroports_2012[[#This Row],[Pays]],Pays_Continent!A:B,2,FALSE)</f>
        <v>Asie</v>
      </c>
      <c r="B266" s="16" t="str">
        <f>VLOOKUP(aéroports_2012[[#This Row],[Ville/Nom d''aéroport]],Ville_Pays!A:B,2,FALSE)</f>
        <v>Singapour</v>
      </c>
      <c r="C266" s="6" t="s">
        <v>71</v>
      </c>
      <c r="D266" s="7" t="s">
        <v>71</v>
      </c>
      <c r="E266" s="7" t="s">
        <v>1037</v>
      </c>
      <c r="F266" s="8">
        <v>51181804</v>
      </c>
      <c r="G266" s="9">
        <v>10</v>
      </c>
      <c r="H266" s="8">
        <v>324722</v>
      </c>
      <c r="I266" s="9">
        <v>7.6</v>
      </c>
      <c r="J266" s="8">
        <v>1806225</v>
      </c>
      <c r="K266" s="11">
        <v>-3.2</v>
      </c>
    </row>
    <row r="267" spans="1:11" x14ac:dyDescent="0.25">
      <c r="A267" s="16" t="str">
        <f>VLOOKUP(aéroports_2012[[#This Row],[Pays]],Pays_Continent!A:B,2,FALSE)</f>
        <v>Asie</v>
      </c>
      <c r="B267" s="16" t="str">
        <f>VLOOKUP(aéroports_2012[[#This Row],[Ville/Nom d''aéroport]],Ville_Pays!A:B,2,FALSE)</f>
        <v>Indonésie</v>
      </c>
      <c r="C267" s="6" t="s">
        <v>391</v>
      </c>
      <c r="D267" s="7" t="s">
        <v>391</v>
      </c>
      <c r="E267" s="7" t="s">
        <v>1062</v>
      </c>
      <c r="F267" s="8">
        <v>7837428</v>
      </c>
      <c r="G267" s="9">
        <v>9.3000000000000007</v>
      </c>
      <c r="H267" s="8">
        <v>64414</v>
      </c>
      <c r="I267" s="9">
        <v>4.3</v>
      </c>
      <c r="J267" s="8">
        <v>41747</v>
      </c>
      <c r="K267" s="11">
        <v>-13.8</v>
      </c>
    </row>
    <row r="268" spans="1:11" x14ac:dyDescent="0.25">
      <c r="A268" s="16" t="str">
        <f>VLOOKUP(aéroports_2012[[#This Row],[Pays]],Pays_Continent!A:B,2,FALSE)</f>
        <v>Asie</v>
      </c>
      <c r="B268" s="16" t="str">
        <f>VLOOKUP(aéroports_2012[[#This Row],[Ville/Nom d''aéroport]],Ville_Pays!A:B,2,FALSE)</f>
        <v>Indonésie</v>
      </c>
      <c r="C268" s="6" t="s">
        <v>340</v>
      </c>
      <c r="D268" s="7" t="s">
        <v>340</v>
      </c>
      <c r="E268" s="7" t="s">
        <v>1085</v>
      </c>
      <c r="F268" s="8">
        <v>1195812</v>
      </c>
      <c r="G268" s="7"/>
      <c r="H268" s="8">
        <v>16872</v>
      </c>
      <c r="I268" s="7"/>
      <c r="J268" s="8">
        <v>3154</v>
      </c>
      <c r="K268" s="10"/>
    </row>
    <row r="269" spans="1:11" x14ac:dyDescent="0.25">
      <c r="A269" s="16" t="str">
        <f>VLOOKUP(aéroports_2012[[#This Row],[Pays]],Pays_Continent!A:B,2,FALSE)</f>
        <v>Europe</v>
      </c>
      <c r="B269" s="16" t="str">
        <f>VLOOKUP(aéroports_2012[[#This Row],[Ville/Nom d''aéroport]],Ville_Pays!A:B,2,FALSE)</f>
        <v>France</v>
      </c>
      <c r="C269" s="6" t="s">
        <v>55</v>
      </c>
      <c r="D269" s="7" t="s">
        <v>55</v>
      </c>
      <c r="E269" s="7" t="s">
        <v>446</v>
      </c>
      <c r="F269" s="8">
        <v>2067764</v>
      </c>
      <c r="G269" s="7">
        <v>-3.3</v>
      </c>
      <c r="H269" s="8">
        <v>36127</v>
      </c>
      <c r="I269" s="9">
        <v>-9</v>
      </c>
      <c r="J269" s="8">
        <v>31589</v>
      </c>
      <c r="K269" s="10">
        <v>-9.3000000000000007</v>
      </c>
    </row>
    <row r="270" spans="1:11" ht="25.5" x14ac:dyDescent="0.25">
      <c r="A270" s="16" t="str">
        <f>VLOOKUP(aéroports_2012[[#This Row],[Pays]],Pays_Continent!A:B,2,FALSE)</f>
        <v>Amérique du Nord</v>
      </c>
      <c r="B270" s="16" t="str">
        <f>VLOOKUP(aéroports_2012[[#This Row],[Ville/Nom d''aéroport]],Ville_Pays!A:B,2,FALSE)</f>
        <v>États-Unis</v>
      </c>
      <c r="C270" s="6" t="s">
        <v>289</v>
      </c>
      <c r="D270" s="7" t="s">
        <v>289</v>
      </c>
      <c r="E270" s="7" t="s">
        <v>565</v>
      </c>
      <c r="F270" s="8">
        <v>12691870</v>
      </c>
      <c r="G270" s="9">
        <v>1.3</v>
      </c>
      <c r="H270" s="8">
        <v>190942</v>
      </c>
      <c r="I270" s="9">
        <v>0.5</v>
      </c>
      <c r="J270" s="8">
        <v>69209</v>
      </c>
      <c r="K270" s="11">
        <v>-0.5</v>
      </c>
    </row>
    <row r="271" spans="1:11" x14ac:dyDescent="0.25">
      <c r="A271" s="16" t="str">
        <f>VLOOKUP(aéroports_2012[[#This Row],[Pays]],Pays_Continent!A:B,2,FALSE)</f>
        <v>Asie</v>
      </c>
      <c r="B271" s="16" t="str">
        <f>VLOOKUP(aéroports_2012[[#This Row],[Ville/Nom d''aéroport]],Ville_Pays!A:B,2,FALSE)</f>
        <v>Russie</v>
      </c>
      <c r="C271" s="6" t="s">
        <v>168</v>
      </c>
      <c r="D271" s="7" t="s">
        <v>168</v>
      </c>
      <c r="E271" s="7" t="s">
        <v>488</v>
      </c>
      <c r="F271" s="8">
        <v>11154560</v>
      </c>
      <c r="G271" s="9">
        <v>16.100000000000001</v>
      </c>
      <c r="H271" s="8">
        <v>125715</v>
      </c>
      <c r="I271" s="9">
        <v>8.4</v>
      </c>
      <c r="J271" s="8">
        <v>4168</v>
      </c>
      <c r="K271" s="11">
        <v>10</v>
      </c>
    </row>
    <row r="272" spans="1:11" x14ac:dyDescent="0.25">
      <c r="A272" s="16" t="str">
        <f>VLOOKUP(aéroports_2012[[#This Row],[Pays]],Pays_Continent!A:B,2,FALSE)</f>
        <v>Europe</v>
      </c>
      <c r="B272" s="16" t="str">
        <f>VLOOKUP(aéroports_2012[[#This Row],[Ville/Nom d''aéroport]],Ville_Pays!A:B,2,FALSE)</f>
        <v>Suède</v>
      </c>
      <c r="C272" s="6" t="s">
        <v>150</v>
      </c>
      <c r="D272" s="7" t="s">
        <v>151</v>
      </c>
      <c r="E272" s="7" t="s">
        <v>1084</v>
      </c>
      <c r="F272" s="8">
        <v>19659765</v>
      </c>
      <c r="G272" s="9">
        <v>3.2</v>
      </c>
      <c r="H272" s="8">
        <v>209869</v>
      </c>
      <c r="I272" s="9">
        <v>97.2</v>
      </c>
      <c r="J272" s="8">
        <v>74498</v>
      </c>
      <c r="K272" s="11">
        <v>-12.2</v>
      </c>
    </row>
    <row r="273" spans="1:11" x14ac:dyDescent="0.25">
      <c r="A273" s="16" t="str">
        <f>VLOOKUP(aéroports_2012[[#This Row],[Pays]],Pays_Continent!A:B,2,FALSE)</f>
        <v>Europe</v>
      </c>
      <c r="B273" s="16" t="str">
        <f>VLOOKUP(aéroports_2012[[#This Row],[Ville/Nom d''aéroport]],Ville_Pays!A:B,2,FALSE)</f>
        <v>Allemagne</v>
      </c>
      <c r="C273" s="6" t="s">
        <v>180</v>
      </c>
      <c r="D273" s="7" t="s">
        <v>180</v>
      </c>
      <c r="E273" s="7" t="s">
        <v>491</v>
      </c>
      <c r="F273" s="8">
        <v>9720877</v>
      </c>
      <c r="G273" s="9">
        <v>1.4</v>
      </c>
      <c r="H273" s="8">
        <v>132740</v>
      </c>
      <c r="I273" s="9">
        <v>-3.7</v>
      </c>
      <c r="J273" s="8">
        <v>31607</v>
      </c>
      <c r="K273" s="11">
        <v>3.2</v>
      </c>
    </row>
    <row r="274" spans="1:11" x14ac:dyDescent="0.25">
      <c r="A274" s="16" t="str">
        <f>VLOOKUP(aéroports_2012[[#This Row],[Pays]],Pays_Continent!A:B,2,FALSE)</f>
        <v>Océanie</v>
      </c>
      <c r="B274" s="16" t="str">
        <f>VLOOKUP(aéroports_2012[[#This Row],[Ville/Nom d''aéroport]],Ville_Pays!A:B,2,FALSE)</f>
        <v>Australie</v>
      </c>
      <c r="C274" s="6" t="s">
        <v>351</v>
      </c>
      <c r="D274" s="7" t="s">
        <v>351</v>
      </c>
      <c r="E274" s="7" t="s">
        <v>607</v>
      </c>
      <c r="F274" s="8">
        <v>795375</v>
      </c>
      <c r="G274" s="9">
        <v>-7.2</v>
      </c>
      <c r="H274" s="8">
        <v>5443</v>
      </c>
      <c r="I274" s="9">
        <v>-12.7</v>
      </c>
      <c r="J274" s="7"/>
      <c r="K274" s="10"/>
    </row>
    <row r="275" spans="1:11" x14ac:dyDescent="0.25">
      <c r="A275" s="16" t="str">
        <f>VLOOKUP(aéroports_2012[[#This Row],[Pays]],Pays_Continent!A:B,2,FALSE)</f>
        <v>Asie</v>
      </c>
      <c r="B275" s="16" t="str">
        <f>VLOOKUP(aéroports_2012[[#This Row],[Ville/Nom d''aéroport]],Ville_Pays!A:B,2,FALSE)</f>
        <v>Indonésie</v>
      </c>
      <c r="C275" s="6" t="s">
        <v>313</v>
      </c>
      <c r="D275" s="7" t="s">
        <v>313</v>
      </c>
      <c r="E275" s="7" t="s">
        <v>589</v>
      </c>
      <c r="F275" s="8">
        <v>3729169</v>
      </c>
      <c r="G275" s="9">
        <v>7.1</v>
      </c>
      <c r="H275" s="8">
        <v>90000</v>
      </c>
      <c r="I275" s="7"/>
      <c r="J275" s="8">
        <v>61100</v>
      </c>
      <c r="K275" s="10"/>
    </row>
    <row r="276" spans="1:11" x14ac:dyDescent="0.25">
      <c r="A276" s="16" t="str">
        <f>VLOOKUP(aéroports_2012[[#This Row],[Pays]],Pays_Continent!A:B,2,FALSE)</f>
        <v>Océanie</v>
      </c>
      <c r="B276" s="16" t="str">
        <f>VLOOKUP(aéroports_2012[[#This Row],[Ville/Nom d''aéroport]],Ville_Pays!A:B,2,FALSE)</f>
        <v>Australie</v>
      </c>
      <c r="C276" s="6" t="s">
        <v>310</v>
      </c>
      <c r="D276" s="7" t="s">
        <v>310</v>
      </c>
      <c r="E276" s="7" t="s">
        <v>579</v>
      </c>
      <c r="F276" s="8">
        <v>36820000</v>
      </c>
      <c r="G276" s="9">
        <v>3.4</v>
      </c>
      <c r="H276" s="8">
        <v>323976</v>
      </c>
      <c r="I276" s="7"/>
      <c r="J276" s="7"/>
      <c r="K276" s="10"/>
    </row>
    <row r="277" spans="1:11" x14ac:dyDescent="0.25">
      <c r="A277" s="16" t="str">
        <f>VLOOKUP(aéroports_2012[[#This Row],[Pays]],Pays_Continent!A:B,2,FALSE)</f>
        <v>Asie</v>
      </c>
      <c r="B277" s="16" t="str">
        <f>VLOOKUP(aéroports_2012[[#This Row],[Ville/Nom d''aéroport]],Ville_Pays!A:B,2,FALSE)</f>
        <v>Taïwan</v>
      </c>
      <c r="C277" s="6" t="s">
        <v>81</v>
      </c>
      <c r="D277" s="7" t="s">
        <v>81</v>
      </c>
      <c r="E277" s="7" t="s">
        <v>458</v>
      </c>
      <c r="F277" s="8">
        <v>27836568</v>
      </c>
      <c r="G277" s="9">
        <v>11.6</v>
      </c>
      <c r="H277" s="8">
        <v>180527</v>
      </c>
      <c r="I277" s="9">
        <v>10.6</v>
      </c>
      <c r="J277" s="8">
        <v>1577728</v>
      </c>
      <c r="K277" s="11">
        <v>-3.1</v>
      </c>
    </row>
    <row r="278" spans="1:11" ht="25.5" x14ac:dyDescent="0.25">
      <c r="A278" s="16" t="str">
        <f>VLOOKUP(aéroports_2012[[#This Row],[Pays]],Pays_Continent!A:B,2,FALSE)</f>
        <v>Amérique du Nord</v>
      </c>
      <c r="B278" s="16" t="str">
        <f>VLOOKUP(aéroports_2012[[#This Row],[Ville/Nom d''aéroport]],Ville_Pays!A:B,2,FALSE)</f>
        <v>États-Unis</v>
      </c>
      <c r="C278" s="6" t="s">
        <v>283</v>
      </c>
      <c r="D278" s="7" t="s">
        <v>283</v>
      </c>
      <c r="E278" s="7" t="s">
        <v>561</v>
      </c>
      <c r="F278" s="8">
        <v>16820859</v>
      </c>
      <c r="G278" s="9">
        <v>0.5</v>
      </c>
      <c r="H278" s="8">
        <v>164965</v>
      </c>
      <c r="I278" s="9">
        <v>-13.8</v>
      </c>
      <c r="J278" s="8">
        <v>85503</v>
      </c>
      <c r="K278" s="11">
        <v>-1.7</v>
      </c>
    </row>
    <row r="279" spans="1:11" x14ac:dyDescent="0.25">
      <c r="A279" s="16" t="str">
        <f>VLOOKUP(aéroports_2012[[#This Row],[Pays]],Pays_Continent!A:B,2,FALSE)</f>
        <v>Asie</v>
      </c>
      <c r="B279" s="16" t="str">
        <f>VLOOKUP(aéroports_2012[[#This Row],[Ville/Nom d''aéroport]],Ville_Pays!A:B,2,FALSE)</f>
        <v>Iran</v>
      </c>
      <c r="C279" s="6" t="s">
        <v>30</v>
      </c>
      <c r="D279" s="7" t="s">
        <v>31</v>
      </c>
      <c r="E279" s="7" t="s">
        <v>434</v>
      </c>
      <c r="F279" s="8">
        <v>4739479</v>
      </c>
      <c r="G279" s="7">
        <v>-4.3</v>
      </c>
      <c r="H279" s="8">
        <v>34886</v>
      </c>
      <c r="I279" s="9">
        <v>5.7</v>
      </c>
      <c r="J279" s="8">
        <v>94699</v>
      </c>
      <c r="K279" s="10">
        <v>-6.9</v>
      </c>
    </row>
    <row r="280" spans="1:11" x14ac:dyDescent="0.25">
      <c r="A280" s="16" t="str">
        <f>VLOOKUP(aéroports_2012[[#This Row],[Pays]],Pays_Continent!A:B,2,FALSE)</f>
        <v>Asie</v>
      </c>
      <c r="B280" s="16" t="str">
        <f>VLOOKUP(aéroports_2012[[#This Row],[Ville/Nom d''aéroport]],Ville_Pays!A:B,2,FALSE)</f>
        <v>Iran</v>
      </c>
      <c r="C280" s="6" t="s">
        <v>30</v>
      </c>
      <c r="D280" s="7" t="s">
        <v>30</v>
      </c>
      <c r="E280" s="7" t="s">
        <v>416</v>
      </c>
      <c r="F280" s="8">
        <v>13896780</v>
      </c>
      <c r="G280" s="7">
        <v>2.4</v>
      </c>
      <c r="H280" s="8">
        <v>110662</v>
      </c>
      <c r="I280" s="9">
        <v>1.9</v>
      </c>
      <c r="J280" s="8">
        <v>110871</v>
      </c>
      <c r="K280" s="10">
        <v>-1.4</v>
      </c>
    </row>
    <row r="281" spans="1:11" x14ac:dyDescent="0.25">
      <c r="A281" s="16" t="str">
        <f>VLOOKUP(aéroports_2012[[#This Row],[Pays]],Pays_Continent!A:B,2,FALSE)</f>
        <v>Asie</v>
      </c>
      <c r="B281" s="16" t="str">
        <f>VLOOKUP(aéroports_2012[[#This Row],[Ville/Nom d''aéroport]],Ville_Pays!A:B,2,FALSE)</f>
        <v>Israël</v>
      </c>
      <c r="C281" s="6" t="s">
        <v>20</v>
      </c>
      <c r="D281" s="7" t="s">
        <v>375</v>
      </c>
      <c r="E281" s="7" t="s">
        <v>1083</v>
      </c>
      <c r="F281" s="8">
        <v>13086641</v>
      </c>
      <c r="G281" s="7">
        <v>0.8</v>
      </c>
      <c r="H281" s="8">
        <v>88924</v>
      </c>
      <c r="I281" s="9">
        <v>-10.7</v>
      </c>
      <c r="J281" s="8">
        <v>301064</v>
      </c>
      <c r="K281" s="10">
        <v>2</v>
      </c>
    </row>
    <row r="282" spans="1:11" ht="25.5" x14ac:dyDescent="0.25">
      <c r="A282" s="16" t="str">
        <f>VLOOKUP(aéroports_2012[[#This Row],[Pays]],Pays_Continent!A:B,2,FALSE)</f>
        <v>Amérique du Nord</v>
      </c>
      <c r="B282" s="16" t="str">
        <f>VLOOKUP(aéroports_2012[[#This Row],[Ville/Nom d''aéroport]],Ville_Pays!A:B,2,FALSE)</f>
        <v>Mexique</v>
      </c>
      <c r="C282" s="6" t="s">
        <v>219</v>
      </c>
      <c r="D282" s="7" t="s">
        <v>219</v>
      </c>
      <c r="E282" s="7" t="s">
        <v>519</v>
      </c>
      <c r="F282" s="8">
        <v>3809463</v>
      </c>
      <c r="G282" s="9">
        <v>7.8</v>
      </c>
      <c r="H282" s="8">
        <v>42963</v>
      </c>
      <c r="I282" s="9">
        <v>1.3</v>
      </c>
      <c r="J282" s="8">
        <v>15826</v>
      </c>
      <c r="K282" s="11">
        <v>3.7</v>
      </c>
    </row>
    <row r="283" spans="1:11" x14ac:dyDescent="0.25">
      <c r="A283" s="16" t="str">
        <f>VLOOKUP(aéroports_2012[[#This Row],[Pays]],Pays_Continent!A:B,2,FALSE)</f>
        <v>Asie</v>
      </c>
      <c r="B283" s="16" t="str">
        <f>VLOOKUP(aéroports_2012[[#This Row],[Ville/Nom d''aéroport]],Ville_Pays!A:B,2,FALSE)</f>
        <v>Japon</v>
      </c>
      <c r="C283" s="6" t="s">
        <v>66</v>
      </c>
      <c r="D283" s="7" t="s">
        <v>67</v>
      </c>
      <c r="E283" s="7" t="s">
        <v>987</v>
      </c>
      <c r="F283" s="8">
        <v>66795178</v>
      </c>
      <c r="G283" s="9">
        <v>6.7</v>
      </c>
      <c r="H283" s="8">
        <v>195578</v>
      </c>
      <c r="I283" s="9">
        <v>3</v>
      </c>
      <c r="J283" s="8">
        <v>909588</v>
      </c>
      <c r="K283" s="11">
        <v>3.4</v>
      </c>
    </row>
    <row r="284" spans="1:11" x14ac:dyDescent="0.25">
      <c r="A284" s="16" t="str">
        <f>VLOOKUP(aéroports_2012[[#This Row],[Pays]],Pays_Continent!A:B,2,FALSE)</f>
        <v>Asie</v>
      </c>
      <c r="B284" s="16" t="str">
        <f>VLOOKUP(aéroports_2012[[#This Row],[Ville/Nom d''aéroport]],Ville_Pays!A:B,2,FALSE)</f>
        <v>Japon</v>
      </c>
      <c r="C284" s="6" t="s">
        <v>66</v>
      </c>
      <c r="D284" s="7" t="s">
        <v>83</v>
      </c>
      <c r="E284" s="7" t="s">
        <v>990</v>
      </c>
      <c r="F284" s="8">
        <v>32874530</v>
      </c>
      <c r="G284" s="9">
        <v>17.100000000000001</v>
      </c>
      <c r="H284" s="8">
        <v>210493</v>
      </c>
      <c r="I284" s="9">
        <v>14.7</v>
      </c>
      <c r="J284" s="8">
        <v>2006173</v>
      </c>
      <c r="K284" s="11">
        <v>6</v>
      </c>
    </row>
    <row r="285" spans="1:11" ht="25.5" x14ac:dyDescent="0.25">
      <c r="A285" s="16" t="str">
        <f>VLOOKUP(aéroports_2012[[#This Row],[Pays]],Pays_Continent!A:B,2,FALSE)</f>
        <v>Amérique du Nord</v>
      </c>
      <c r="B285" s="16" t="str">
        <f>VLOOKUP(aéroports_2012[[#This Row],[Ville/Nom d''aéroport]],Ville_Pays!A:B,2,FALSE)</f>
        <v>Canada</v>
      </c>
      <c r="C285" s="6" t="s">
        <v>262</v>
      </c>
      <c r="D285" s="7" t="s">
        <v>263</v>
      </c>
      <c r="E285" s="7" t="s">
        <v>548</v>
      </c>
      <c r="F285" s="8">
        <v>34912456</v>
      </c>
      <c r="G285" s="9">
        <v>4.4000000000000004</v>
      </c>
      <c r="H285" s="8">
        <v>433990</v>
      </c>
      <c r="I285" s="9">
        <v>1.3</v>
      </c>
      <c r="J285" s="7"/>
      <c r="K285" s="10"/>
    </row>
    <row r="286" spans="1:11" x14ac:dyDescent="0.25">
      <c r="A286" s="16" t="str">
        <f>VLOOKUP(aéroports_2012[[#This Row],[Pays]],Pays_Continent!A:B,2,FALSE)</f>
        <v>Océanie</v>
      </c>
      <c r="B286" s="16" t="str">
        <f>VLOOKUP(aéroports_2012[[#This Row],[Ville/Nom d''aéroport]],Ville_Pays!A:B,2,FALSE)</f>
        <v>Australie</v>
      </c>
      <c r="C286" s="6" t="s">
        <v>343</v>
      </c>
      <c r="D286" s="7" t="s">
        <v>343</v>
      </c>
      <c r="E286" s="7" t="s">
        <v>597</v>
      </c>
      <c r="F286" s="8">
        <v>1609746</v>
      </c>
      <c r="G286" s="9">
        <v>-3.7</v>
      </c>
      <c r="H286" s="8">
        <v>27680</v>
      </c>
      <c r="I286" s="9">
        <v>-51.9</v>
      </c>
      <c r="J286" s="7"/>
      <c r="K286" s="10"/>
    </row>
    <row r="287" spans="1:11" x14ac:dyDescent="0.25">
      <c r="A287" s="16" t="str">
        <f>VLOOKUP(aéroports_2012[[#This Row],[Pays]],Pays_Continent!A:B,2,FALSE)</f>
        <v>Afrique</v>
      </c>
      <c r="B287" s="16" t="str">
        <f>VLOOKUP(aéroports_2012[[#This Row],[Ville/Nom d''aéroport]],Ville_Pays!A:B,2,FALSE)</f>
        <v>Tunisie</v>
      </c>
      <c r="C287" s="6" t="s">
        <v>42</v>
      </c>
      <c r="D287" s="7" t="s">
        <v>42</v>
      </c>
      <c r="E287" s="7" t="s">
        <v>432</v>
      </c>
      <c r="F287" s="8">
        <v>5249021</v>
      </c>
      <c r="G287" s="7">
        <v>31.2</v>
      </c>
      <c r="H287" s="8">
        <v>66350</v>
      </c>
      <c r="I287" s="9">
        <v>23</v>
      </c>
      <c r="J287" s="8">
        <v>16652</v>
      </c>
      <c r="K287" s="10">
        <v>-26</v>
      </c>
    </row>
    <row r="288" spans="1:11" x14ac:dyDescent="0.25">
      <c r="A288" s="16" t="str">
        <f>VLOOKUP(aéroports_2012[[#This Row],[Pays]],Pays_Continent!A:B,2,FALSE)</f>
        <v>Asie</v>
      </c>
      <c r="B288" s="16" t="str">
        <f>VLOOKUP(aéroports_2012[[#This Row],[Ville/Nom d''aéroport]],Ville_Pays!A:B,2,FALSE)</f>
        <v>Chine</v>
      </c>
      <c r="C288" s="6" t="s">
        <v>102</v>
      </c>
      <c r="D288" s="7" t="s">
        <v>102</v>
      </c>
      <c r="E288" s="7" t="s">
        <v>977</v>
      </c>
      <c r="F288" s="8">
        <v>13347188</v>
      </c>
      <c r="G288" s="9">
        <v>20.5</v>
      </c>
      <c r="H288" s="8">
        <v>118701</v>
      </c>
      <c r="I288" s="9">
        <v>21.4</v>
      </c>
      <c r="J288" s="8">
        <v>131373</v>
      </c>
      <c r="K288" s="11">
        <v>22</v>
      </c>
    </row>
    <row r="289" spans="1:11" ht="25.5" x14ac:dyDescent="0.25">
      <c r="A289" s="16" t="str">
        <f>VLOOKUP(aéroports_2012[[#This Row],[Pays]],Pays_Continent!A:B,2,FALSE)</f>
        <v>Amérique du Nord</v>
      </c>
      <c r="B289" s="16" t="str">
        <f>VLOOKUP(aéroports_2012[[#This Row],[Ville/Nom d''aéroport]],Ville_Pays!A:B,2,FALSE)</f>
        <v>Canada</v>
      </c>
      <c r="C289" s="6" t="s">
        <v>280</v>
      </c>
      <c r="D289" s="7" t="s">
        <v>280</v>
      </c>
      <c r="E289" s="7" t="s">
        <v>559</v>
      </c>
      <c r="F289" s="8">
        <v>17742065</v>
      </c>
      <c r="G289" s="9">
        <v>3.2</v>
      </c>
      <c r="H289" s="8">
        <v>296394</v>
      </c>
      <c r="I289" s="9">
        <v>-0.2</v>
      </c>
      <c r="J289" s="8">
        <v>227204</v>
      </c>
      <c r="K289" s="11">
        <v>1.5</v>
      </c>
    </row>
    <row r="290" spans="1:11" x14ac:dyDescent="0.25">
      <c r="A290" s="16" t="str">
        <f>VLOOKUP(aéroports_2012[[#This Row],[Pays]],Pays_Continent!A:B,2,FALSE)</f>
        <v>Europe</v>
      </c>
      <c r="B290" s="16" t="str">
        <f>VLOOKUP(aéroports_2012[[#This Row],[Ville/Nom d''aéroport]],Ville_Pays!A:B,2,FALSE)</f>
        <v>Autriche</v>
      </c>
      <c r="C290" s="6" t="s">
        <v>153</v>
      </c>
      <c r="D290" s="7" t="s">
        <v>153</v>
      </c>
      <c r="E290" s="7" t="s">
        <v>477</v>
      </c>
      <c r="F290" s="8">
        <v>22165794</v>
      </c>
      <c r="G290" s="9">
        <v>5</v>
      </c>
      <c r="H290" s="8">
        <v>264542</v>
      </c>
      <c r="I290" s="9">
        <v>-0.9</v>
      </c>
      <c r="J290" s="8">
        <v>265417</v>
      </c>
      <c r="K290" s="11">
        <v>-8.9</v>
      </c>
    </row>
    <row r="291" spans="1:11" ht="25.5" x14ac:dyDescent="0.25">
      <c r="A291" s="16" t="str">
        <f>VLOOKUP(aéroports_2012[[#This Row],[Pays]],Pays_Continent!A:B,2,FALSE)</f>
        <v>Amérique du Sud</v>
      </c>
      <c r="B291" s="16" t="str">
        <f>VLOOKUP(aéroports_2012[[#This Row],[Ville/Nom d''aéroport]],Ville_Pays!A:B,2,FALSE)</f>
        <v>Brésil</v>
      </c>
      <c r="C291" s="6" t="s">
        <v>228</v>
      </c>
      <c r="D291" s="7" t="s">
        <v>228</v>
      </c>
      <c r="E291" s="7" t="s">
        <v>522</v>
      </c>
      <c r="F291" s="8">
        <v>3672827</v>
      </c>
      <c r="G291" s="9">
        <v>14.1</v>
      </c>
      <c r="H291" s="8">
        <v>63777</v>
      </c>
      <c r="I291" s="9">
        <v>11.3</v>
      </c>
      <c r="J291" s="8">
        <v>13946</v>
      </c>
      <c r="K291" s="11">
        <v>3.5</v>
      </c>
    </row>
    <row r="292" spans="1:11" x14ac:dyDescent="0.25">
      <c r="A292" s="16" t="str">
        <f>VLOOKUP(aéroports_2012[[#This Row],[Pays]],Pays_Continent!A:B,2,FALSE)</f>
        <v>Europe</v>
      </c>
      <c r="B292" s="16" t="str">
        <f>VLOOKUP(aéroports_2012[[#This Row],[Ville/Nom d''aéroport]],Ville_Pays!A:B,2,FALSE)</f>
        <v>Pologne</v>
      </c>
      <c r="C292" s="6" t="s">
        <v>176</v>
      </c>
      <c r="D292" s="7" t="s">
        <v>176</v>
      </c>
      <c r="E292" s="7" t="s">
        <v>492</v>
      </c>
      <c r="F292" s="8">
        <v>9587848</v>
      </c>
      <c r="G292" s="9">
        <v>2.7</v>
      </c>
      <c r="H292" s="8">
        <v>140113</v>
      </c>
      <c r="I292" s="9">
        <v>-1.8</v>
      </c>
      <c r="J292" s="8">
        <v>59051</v>
      </c>
      <c r="K292" s="11">
        <v>-2.6</v>
      </c>
    </row>
    <row r="293" spans="1:11" ht="25.5" x14ac:dyDescent="0.25">
      <c r="A293" s="16" t="str">
        <f>VLOOKUP(aéroports_2012[[#This Row],[Pays]],Pays_Continent!A:B,2,FALSE)</f>
        <v>Amérique du Nord</v>
      </c>
      <c r="B293" s="16" t="str">
        <f>VLOOKUP(aéroports_2012[[#This Row],[Ville/Nom d''aéroport]],Ville_Pays!A:B,2,FALSE)</f>
        <v>États-Unis</v>
      </c>
      <c r="C293" s="6" t="s">
        <v>275</v>
      </c>
      <c r="D293" s="7" t="s">
        <v>279</v>
      </c>
      <c r="E293" s="18" t="s">
        <v>1078</v>
      </c>
      <c r="F293" s="8">
        <v>22408105</v>
      </c>
      <c r="G293" s="9">
        <v>-2.8</v>
      </c>
      <c r="H293" s="8">
        <v>311317</v>
      </c>
      <c r="I293" s="9">
        <v>-4.8</v>
      </c>
      <c r="J293" s="8">
        <v>267876</v>
      </c>
      <c r="K293" s="11">
        <v>-11.5</v>
      </c>
    </row>
    <row r="294" spans="1:11" ht="25.5" x14ac:dyDescent="0.25">
      <c r="A294" s="16" t="str">
        <f>VLOOKUP(aéroports_2012[[#This Row],[Pays]],Pays_Continent!A:B,2,FALSE)</f>
        <v>Amérique du Nord</v>
      </c>
      <c r="B294" s="16" t="str">
        <f>VLOOKUP(aéroports_2012[[#This Row],[Ville/Nom d''aéroport]],Ville_Pays!A:B,2,FALSE)</f>
        <v>États-Unis</v>
      </c>
      <c r="C294" s="6" t="s">
        <v>275</v>
      </c>
      <c r="D294" s="7" t="s">
        <v>276</v>
      </c>
      <c r="E294" s="7" t="s">
        <v>1077</v>
      </c>
      <c r="F294" s="8">
        <v>19630213</v>
      </c>
      <c r="G294" s="9">
        <v>4.4000000000000004</v>
      </c>
      <c r="H294" s="8">
        <v>288176</v>
      </c>
      <c r="I294" s="9">
        <v>2.5</v>
      </c>
      <c r="J294" s="8">
        <v>5964</v>
      </c>
      <c r="K294" s="11">
        <v>-4.8</v>
      </c>
    </row>
    <row r="295" spans="1:11" ht="25.5" x14ac:dyDescent="0.25">
      <c r="A295" s="16" t="str">
        <f>VLOOKUP(aéroports_2012[[#This Row],[Pays]],Pays_Continent!A:B,2,FALSE)</f>
        <v>Océanie</v>
      </c>
      <c r="B295" s="16" t="str">
        <f>VLOOKUP(aéroports_2012[[#This Row],[Ville/Nom d''aéroport]],Ville_Pays!A:B,2,FALSE)</f>
        <v>Nouvelle-Zélande</v>
      </c>
      <c r="C295" s="6" t="s">
        <v>323</v>
      </c>
      <c r="D295" s="7" t="s">
        <v>323</v>
      </c>
      <c r="E295" s="7" t="s">
        <v>587</v>
      </c>
      <c r="F295" s="8">
        <v>5191729</v>
      </c>
      <c r="G295" s="9">
        <v>1</v>
      </c>
      <c r="H295" s="7"/>
      <c r="I295" s="7"/>
      <c r="J295" s="7"/>
      <c r="K295" s="10"/>
    </row>
    <row r="296" spans="1:11" x14ac:dyDescent="0.25">
      <c r="A296" s="16" t="str">
        <f>VLOOKUP(aéroports_2012[[#This Row],[Pays]],Pays_Continent!A:B,2,FALSE)</f>
        <v>Asie</v>
      </c>
      <c r="B296" s="16" t="str">
        <f>VLOOKUP(aéroports_2012[[#This Row],[Ville/Nom d''aéroport]],Ville_Pays!A:B,2,FALSE)</f>
        <v>Chine</v>
      </c>
      <c r="C296" s="6" t="s">
        <v>100</v>
      </c>
      <c r="D296" s="7" t="s">
        <v>100</v>
      </c>
      <c r="E296" s="7" t="s">
        <v>978</v>
      </c>
      <c r="F296" s="8">
        <v>13980527</v>
      </c>
      <c r="G296" s="9">
        <v>12.2</v>
      </c>
      <c r="H296" s="8">
        <v>132417</v>
      </c>
      <c r="I296" s="9">
        <v>13.2</v>
      </c>
      <c r="J296" s="8">
        <v>128196</v>
      </c>
      <c r="K296" s="11">
        <v>4.4000000000000004</v>
      </c>
    </row>
    <row r="297" spans="1:11" x14ac:dyDescent="0.25">
      <c r="A297" s="16" t="str">
        <f>VLOOKUP(aéroports_2012[[#This Row],[Pays]],Pays_Continent!A:B,2,FALSE)</f>
        <v>Asie</v>
      </c>
      <c r="B297" s="16" t="str">
        <f>VLOOKUP(aéroports_2012[[#This Row],[Ville/Nom d''aéroport]],Ville_Pays!A:B,2,FALSE)</f>
        <v>Chine</v>
      </c>
      <c r="C297" s="6" t="s">
        <v>85</v>
      </c>
      <c r="D297" s="7" t="s">
        <v>86</v>
      </c>
      <c r="E297" s="7" t="s">
        <v>979</v>
      </c>
      <c r="F297" s="8">
        <v>23420654</v>
      </c>
      <c r="G297" s="9">
        <v>10.7</v>
      </c>
      <c r="H297" s="8">
        <v>204427</v>
      </c>
      <c r="I297" s="9">
        <v>10.5</v>
      </c>
      <c r="J297" s="8">
        <v>174783</v>
      </c>
      <c r="K297" s="11">
        <v>1.3</v>
      </c>
    </row>
    <row r="298" spans="1:11" x14ac:dyDescent="0.25">
      <c r="A298" s="16" t="str">
        <f>VLOOKUP(aéroports_2012[[#This Row],[Pays]],Pays_Continent!A:B,2,FALSE)</f>
        <v>Asie</v>
      </c>
      <c r="B298" s="16" t="str">
        <f>VLOOKUP(aéroports_2012[[#This Row],[Ville/Nom d''aéroport]],Ville_Pays!A:B,2,FALSE)</f>
        <v>Chine</v>
      </c>
      <c r="C298" s="6" t="s">
        <v>95</v>
      </c>
      <c r="D298" s="7" t="s">
        <v>95</v>
      </c>
      <c r="E298" s="7" t="s">
        <v>980</v>
      </c>
      <c r="F298" s="8">
        <v>17354076</v>
      </c>
      <c r="G298" s="9">
        <v>10.1</v>
      </c>
      <c r="H298" s="8">
        <v>146183</v>
      </c>
      <c r="I298" s="9">
        <v>7.8</v>
      </c>
      <c r="J298" s="8">
        <v>271466</v>
      </c>
      <c r="K298" s="11">
        <v>4</v>
      </c>
    </row>
    <row r="299" spans="1:11" x14ac:dyDescent="0.25">
      <c r="A299" s="16" t="str">
        <f>VLOOKUP(aéroports_2012[[#This Row],[Pays]],Pays_Continent!A:B,2,FALSE)</f>
        <v>Asie</v>
      </c>
      <c r="B299" s="16" t="str">
        <f>VLOOKUP(aéroports_2012[[#This Row],[Ville/Nom d''aéroport]],Ville_Pays!A:B,2,FALSE)</f>
        <v>Indonésie</v>
      </c>
      <c r="C299" s="6" t="s">
        <v>325</v>
      </c>
      <c r="D299" s="7" t="s">
        <v>325</v>
      </c>
      <c r="E299" s="21" t="s">
        <v>1055</v>
      </c>
      <c r="F299" s="8">
        <v>4291646</v>
      </c>
      <c r="G299" s="7"/>
      <c r="H299" s="8">
        <v>51216</v>
      </c>
      <c r="I299" s="7"/>
      <c r="J299" s="8">
        <v>12850</v>
      </c>
      <c r="K299" s="10"/>
    </row>
    <row r="300" spans="1:11" x14ac:dyDescent="0.25">
      <c r="A300" s="16" t="str">
        <f>VLOOKUP(aéroports_2012[[#This Row],[Pays]],Pays_Continent!A:B,2,FALSE)</f>
        <v>Asie</v>
      </c>
      <c r="B300" s="16" t="str">
        <f>VLOOKUP(aéroports_2012[[#This Row],[Ville/Nom d''aéroport]],Ville_Pays!A:B,2,FALSE)</f>
        <v>Chine</v>
      </c>
      <c r="C300" s="6" t="s">
        <v>106</v>
      </c>
      <c r="D300" s="7" t="s">
        <v>106</v>
      </c>
      <c r="E300" s="7" t="s">
        <v>961</v>
      </c>
      <c r="F300" s="8">
        <v>11673612</v>
      </c>
      <c r="G300" s="9">
        <v>15</v>
      </c>
      <c r="H300" s="8">
        <v>109249</v>
      </c>
      <c r="I300" s="9">
        <v>17.5</v>
      </c>
      <c r="J300" s="8">
        <v>151194</v>
      </c>
      <c r="K300" s="11">
        <v>47</v>
      </c>
    </row>
    <row r="301" spans="1:11" x14ac:dyDescent="0.25">
      <c r="A301" s="16" t="str">
        <f>VLOOKUP(aéroports_2012[[#This Row],[Pays]],Pays_Continent!A:B,2,FALSE)</f>
        <v>Europe</v>
      </c>
      <c r="B301" s="16" t="str">
        <f>VLOOKUP(aéroports_2012[[#This Row],[Ville/Nom d''aéroport]],Ville_Pays!A:B,2,FALSE)</f>
        <v>Suisse</v>
      </c>
      <c r="C301" s="12" t="s">
        <v>142</v>
      </c>
      <c r="D301" s="13" t="s">
        <v>142</v>
      </c>
      <c r="E301" s="13" t="s">
        <v>475</v>
      </c>
      <c r="F301" s="14">
        <v>24751583</v>
      </c>
      <c r="G301" s="15">
        <v>1.9</v>
      </c>
      <c r="H301" s="14">
        <v>270027</v>
      </c>
      <c r="I301" s="15">
        <v>-3.2</v>
      </c>
      <c r="J301" s="14">
        <v>326995</v>
      </c>
      <c r="K301" s="89">
        <v>2.5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C46B0-560A-4C07-A693-94A602F97631}">
  <sheetPr codeName="Feuil11"/>
  <dimension ref="A1:K301"/>
  <sheetViews>
    <sheetView workbookViewId="0">
      <selection activeCell="N15" sqref="N15"/>
    </sheetView>
  </sheetViews>
  <sheetFormatPr baseColWidth="10" defaultColWidth="11.5703125" defaultRowHeight="15" x14ac:dyDescent="0.25"/>
  <cols>
    <col min="1" max="1" width="11.5703125" style="31"/>
    <col min="2" max="2" width="13.140625" style="31" customWidth="1"/>
    <col min="3" max="3" width="15.140625" style="31" customWidth="1"/>
    <col min="4" max="4" width="11.5703125" style="31"/>
    <col min="5" max="5" width="26.28515625" style="34" bestFit="1" customWidth="1"/>
    <col min="6" max="16384" width="11.5703125" style="31"/>
  </cols>
  <sheetData>
    <row r="1" spans="1:11" ht="51" x14ac:dyDescent="0.25">
      <c r="A1" s="35" t="s">
        <v>880</v>
      </c>
      <c r="B1" s="36" t="s">
        <v>662</v>
      </c>
      <c r="C1" s="37" t="s">
        <v>661</v>
      </c>
      <c r="D1" s="26" t="s">
        <v>954</v>
      </c>
      <c r="E1" s="26" t="s">
        <v>955</v>
      </c>
      <c r="F1" s="26" t="s">
        <v>956</v>
      </c>
      <c r="G1" s="35" t="s">
        <v>1124</v>
      </c>
      <c r="H1" s="26" t="s">
        <v>957</v>
      </c>
      <c r="I1" s="35" t="s">
        <v>1127</v>
      </c>
      <c r="J1" s="26" t="s">
        <v>1004</v>
      </c>
      <c r="K1" s="38" t="s">
        <v>1126</v>
      </c>
    </row>
    <row r="2" spans="1:11" ht="25.5" x14ac:dyDescent="0.25">
      <c r="A2" s="59" t="str">
        <f>VLOOKUP(aéroports_2011[Pays],Pays_Continent!A:B,2,FALSE)</f>
        <v>Asie</v>
      </c>
      <c r="B2" s="39" t="str">
        <f>VLOOKUP(aéroports_2011[[#This Row],[Ville/Nom d''aéroport]],Ville_Pays!A:B,2,FALSE)</f>
        <v>Arabie Saoudite</v>
      </c>
      <c r="C2" s="40" t="s">
        <v>45</v>
      </c>
      <c r="D2" s="28" t="s">
        <v>45</v>
      </c>
      <c r="E2" s="28" t="s">
        <v>621</v>
      </c>
      <c r="F2" s="41">
        <v>1802780</v>
      </c>
      <c r="G2" s="28">
        <v>25.4</v>
      </c>
      <c r="H2" s="41">
        <v>15860</v>
      </c>
      <c r="I2" s="28">
        <v>22.7</v>
      </c>
      <c r="J2" s="41">
        <v>3671</v>
      </c>
      <c r="K2" s="44">
        <v>14.3</v>
      </c>
    </row>
    <row r="3" spans="1:11" ht="22.5" customHeight="1" x14ac:dyDescent="0.25">
      <c r="A3" s="59" t="str">
        <f>VLOOKUP(aéroports_2011[Pays],Pays_Continent!A:B,2,FALSE)</f>
        <v>Asie</v>
      </c>
      <c r="B3" s="39" t="str">
        <f>VLOOKUP(aéroports_2011[[#This Row],[Ville/Nom d''aéroport]],Ville_Pays!A:B,2,FALSE)</f>
        <v>Emirats Arabes Unis</v>
      </c>
      <c r="C3" s="40" t="s">
        <v>17</v>
      </c>
      <c r="D3" s="28" t="s">
        <v>17</v>
      </c>
      <c r="E3" s="28" t="s">
        <v>414</v>
      </c>
      <c r="F3" s="41">
        <v>12365712</v>
      </c>
      <c r="G3" s="28">
        <v>13.9</v>
      </c>
      <c r="H3" s="41">
        <v>114785</v>
      </c>
      <c r="I3" s="28">
        <v>2.5</v>
      </c>
      <c r="J3" s="41">
        <v>487951</v>
      </c>
      <c r="K3" s="44">
        <v>10.3</v>
      </c>
    </row>
    <row r="4" spans="1:11" x14ac:dyDescent="0.25">
      <c r="A4" s="59" t="str">
        <f>VLOOKUP(aéroports_2011[Pays],Pays_Continent!A:B,2,FALSE)</f>
        <v>Afrique</v>
      </c>
      <c r="B4" s="39" t="str">
        <f>VLOOKUP(aéroports_2011[[#This Row],[Ville/Nom d''aéroport]],Ville_Pays!A:B,2,FALSE)</f>
        <v>Nigéria</v>
      </c>
      <c r="C4" s="40" t="s">
        <v>43</v>
      </c>
      <c r="D4" s="28" t="s">
        <v>43</v>
      </c>
      <c r="E4" s="28" t="s">
        <v>436</v>
      </c>
      <c r="F4" s="41">
        <v>4211560</v>
      </c>
      <c r="G4" s="28">
        <v>8.5</v>
      </c>
      <c r="H4" s="41">
        <v>66156</v>
      </c>
      <c r="I4" s="28">
        <v>9.6</v>
      </c>
      <c r="J4" s="41">
        <v>6340</v>
      </c>
      <c r="K4" s="44">
        <v>-13.9</v>
      </c>
    </row>
    <row r="5" spans="1:11" x14ac:dyDescent="0.25">
      <c r="A5" s="59" t="str">
        <f>VLOOKUP(aéroports_2011[Pays],Pays_Continent!A:B,2,FALSE)</f>
        <v>Afrique</v>
      </c>
      <c r="B5" s="39" t="str">
        <f>VLOOKUP(aéroports_2011[[#This Row],[Ville/Nom d''aéroport]],Ville_Pays!A:B,2,FALSE)</f>
        <v>Ghana</v>
      </c>
      <c r="C5" s="40" t="s">
        <v>52</v>
      </c>
      <c r="D5" s="28" t="s">
        <v>52</v>
      </c>
      <c r="E5" s="28" t="s">
        <v>440</v>
      </c>
      <c r="F5" s="41">
        <v>1930436</v>
      </c>
      <c r="G5" s="28">
        <v>17.899999999999999</v>
      </c>
      <c r="H5" s="41">
        <v>32375</v>
      </c>
      <c r="I5" s="28">
        <v>7.5</v>
      </c>
      <c r="J5" s="41">
        <v>50260</v>
      </c>
      <c r="K5" s="44">
        <v>10.199999999999999</v>
      </c>
    </row>
    <row r="6" spans="1:11" x14ac:dyDescent="0.25">
      <c r="A6" s="59" t="str">
        <f>VLOOKUP(aéroports_2011[Pays],Pays_Continent!A:B,2,FALSE)</f>
        <v>Afrique</v>
      </c>
      <c r="B6" s="39" t="str">
        <f>VLOOKUP(aéroports_2011[[#This Row],[Ville/Nom d''aéroport]],Ville_Pays!A:B,2,FALSE)</f>
        <v>Ethiopie</v>
      </c>
      <c r="C6" s="40" t="s">
        <v>34</v>
      </c>
      <c r="D6" s="28" t="s">
        <v>34</v>
      </c>
      <c r="E6" s="32" t="s">
        <v>1087</v>
      </c>
      <c r="F6" s="41">
        <v>4033321</v>
      </c>
      <c r="G6" s="28">
        <v>0</v>
      </c>
      <c r="H6" s="41">
        <v>53694</v>
      </c>
      <c r="I6" s="28">
        <v>0</v>
      </c>
      <c r="J6" s="41">
        <v>69124</v>
      </c>
      <c r="K6" s="44">
        <v>0</v>
      </c>
    </row>
    <row r="7" spans="1:11" x14ac:dyDescent="0.25">
      <c r="A7" s="59" t="str">
        <f>VLOOKUP(aéroports_2011[Pays],Pays_Continent!A:B,2,FALSE)</f>
        <v>Océanie</v>
      </c>
      <c r="B7" s="39" t="str">
        <f>VLOOKUP(aéroports_2011[[#This Row],[Ville/Nom d''aéroport]],Ville_Pays!A:B,2,FALSE)</f>
        <v>Australie</v>
      </c>
      <c r="C7" s="40" t="s">
        <v>320</v>
      </c>
      <c r="D7" s="28" t="s">
        <v>320</v>
      </c>
      <c r="E7" s="28" t="s">
        <v>584</v>
      </c>
      <c r="F7" s="41">
        <v>7021407</v>
      </c>
      <c r="G7" s="28">
        <v>-3.7</v>
      </c>
      <c r="H7" s="41">
        <v>73486</v>
      </c>
      <c r="I7" s="28">
        <v>-2.1</v>
      </c>
      <c r="J7" s="64" t="s">
        <v>958</v>
      </c>
      <c r="K7" s="63" t="s">
        <v>958</v>
      </c>
    </row>
    <row r="8" spans="1:11" x14ac:dyDescent="0.25">
      <c r="A8" s="59" t="str">
        <f>VLOOKUP(aéroports_2011[Pays],Pays_Continent!A:B,2,FALSE)</f>
        <v>Afrique</v>
      </c>
      <c r="B8" s="39" t="str">
        <f>VLOOKUP(aéroports_2011[[#This Row],[Ville/Nom d''aéroport]],Ville_Pays!A:B,2,FALSE)</f>
        <v>Maroc</v>
      </c>
      <c r="C8" s="40" t="s">
        <v>381</v>
      </c>
      <c r="D8" s="28" t="s">
        <v>381</v>
      </c>
      <c r="E8" s="28" t="s">
        <v>453</v>
      </c>
      <c r="F8" s="41">
        <v>1516247</v>
      </c>
      <c r="G8" s="28">
        <v>-6.5</v>
      </c>
      <c r="H8" s="41">
        <v>16277</v>
      </c>
      <c r="I8" s="28">
        <v>0</v>
      </c>
      <c r="J8" s="28">
        <v>177</v>
      </c>
      <c r="K8" s="44">
        <v>-71.2</v>
      </c>
    </row>
    <row r="9" spans="1:11" x14ac:dyDescent="0.25">
      <c r="A9" s="59" t="str">
        <f>VLOOKUP(aéroports_2011[Pays],Pays_Continent!A:B,2,FALSE)</f>
        <v>Asie</v>
      </c>
      <c r="B9" s="39" t="str">
        <f>VLOOKUP(aéroports_2011[[#This Row],[Ville/Nom d''aéroport]],Ville_Pays!A:B,2,FALSE)</f>
        <v>Iran</v>
      </c>
      <c r="C9" s="40" t="s">
        <v>54</v>
      </c>
      <c r="D9" s="28" t="s">
        <v>54</v>
      </c>
      <c r="E9" s="28" t="s">
        <v>444</v>
      </c>
      <c r="F9" s="41">
        <v>1936240</v>
      </c>
      <c r="G9" s="28">
        <v>-3.5</v>
      </c>
      <c r="H9" s="41">
        <v>16445</v>
      </c>
      <c r="I9" s="28">
        <v>-1.5</v>
      </c>
      <c r="J9" s="41">
        <v>16470</v>
      </c>
      <c r="K9" s="44">
        <v>-12</v>
      </c>
    </row>
    <row r="10" spans="1:11" x14ac:dyDescent="0.25">
      <c r="A10" s="59" t="str">
        <f>VLOOKUP(aéroports_2011[Pays],Pays_Continent!A:B,2,FALSE)</f>
        <v>Afrique</v>
      </c>
      <c r="B10" s="39" t="str">
        <f>VLOOKUP(aéroports_2011[[#This Row],[Ville/Nom d''aéroport]],Ville_Pays!A:B,2,FALSE)</f>
        <v>Algérie</v>
      </c>
      <c r="C10" s="40" t="s">
        <v>36</v>
      </c>
      <c r="D10" s="28" t="s">
        <v>36</v>
      </c>
      <c r="E10" s="28" t="s">
        <v>429</v>
      </c>
      <c r="F10" s="41">
        <v>4720549</v>
      </c>
      <c r="G10" s="28">
        <v>8.6</v>
      </c>
      <c r="H10" s="41">
        <v>64191</v>
      </c>
      <c r="I10" s="28">
        <v>5.0999999999999996</v>
      </c>
      <c r="J10" s="41">
        <v>22466</v>
      </c>
      <c r="K10" s="44">
        <v>17</v>
      </c>
    </row>
    <row r="11" spans="1:11" x14ac:dyDescent="0.25">
      <c r="A11" s="59" t="str">
        <f>VLOOKUP(aéroports_2011[Pays],Pays_Continent!A:B,2,FALSE)</f>
        <v>Europe</v>
      </c>
      <c r="B11" s="39" t="str">
        <f>VLOOKUP(aéroports_2011[[#This Row],[Ville/Nom d''aéroport]],Ville_Pays!A:B,2,FALSE)</f>
        <v>Espagne</v>
      </c>
      <c r="C11" s="40" t="s">
        <v>179</v>
      </c>
      <c r="D11" s="28" t="s">
        <v>179</v>
      </c>
      <c r="E11" s="28" t="s">
        <v>496</v>
      </c>
      <c r="F11" s="41">
        <v>9903909</v>
      </c>
      <c r="G11" s="28">
        <v>5.6</v>
      </c>
      <c r="H11" s="41">
        <v>75572</v>
      </c>
      <c r="I11" s="28">
        <v>1.5</v>
      </c>
      <c r="J11" s="41">
        <v>3015</v>
      </c>
      <c r="K11" s="44">
        <v>-3.1</v>
      </c>
    </row>
    <row r="12" spans="1:11" x14ac:dyDescent="0.25">
      <c r="A12" s="59" t="str">
        <f>VLOOKUP(aéroports_2011[Pays],Pays_Continent!A:B,2,FALSE)</f>
        <v>Océanie</v>
      </c>
      <c r="B12" s="39" t="str">
        <f>VLOOKUP(aéroports_2011[[#This Row],[Ville/Nom d''aéroport]],Ville_Pays!A:B,2,FALSE)</f>
        <v>Australie</v>
      </c>
      <c r="C12" s="40" t="s">
        <v>394</v>
      </c>
      <c r="D12" s="28" t="s">
        <v>394</v>
      </c>
      <c r="E12" s="28" t="s">
        <v>610</v>
      </c>
      <c r="F12" s="41">
        <v>598749</v>
      </c>
      <c r="G12" s="28">
        <v>-10.5</v>
      </c>
      <c r="H12" s="41">
        <v>6670</v>
      </c>
      <c r="I12" s="28">
        <v>2.2000000000000002</v>
      </c>
      <c r="J12" s="64"/>
      <c r="K12" s="63"/>
    </row>
    <row r="13" spans="1:11" x14ac:dyDescent="0.25">
      <c r="A13" s="59" t="str">
        <f>VLOOKUP(aéroports_2011[Pays],Pays_Continent!A:B,2,FALSE)</f>
        <v>Asie</v>
      </c>
      <c r="B13" s="39" t="str">
        <f>VLOOKUP(aéroports_2011[[#This Row],[Ville/Nom d''aéroport]],Ville_Pays!A:B,2,FALSE)</f>
        <v>Jordanie</v>
      </c>
      <c r="C13" s="40" t="s">
        <v>33</v>
      </c>
      <c r="D13" s="28" t="s">
        <v>33</v>
      </c>
      <c r="E13" s="28" t="s">
        <v>427</v>
      </c>
      <c r="F13" s="41">
        <v>5467726</v>
      </c>
      <c r="G13" s="28">
        <v>0.8</v>
      </c>
      <c r="H13" s="41">
        <v>63426</v>
      </c>
      <c r="I13" s="28">
        <v>0.9</v>
      </c>
      <c r="J13" s="41">
        <v>88532</v>
      </c>
      <c r="K13" s="44">
        <v>-4</v>
      </c>
    </row>
    <row r="14" spans="1:11" x14ac:dyDescent="0.25">
      <c r="A14" s="59" t="str">
        <f>VLOOKUP(aéroports_2011[Pays],Pays_Continent!A:B,2,FALSE)</f>
        <v>Europe</v>
      </c>
      <c r="B14" s="39" t="str">
        <f>VLOOKUP(aéroports_2011[[#This Row],[Ville/Nom d''aéroport]],Ville_Pays!A:B,2,FALSE)</f>
        <v>Pays-Bas</v>
      </c>
      <c r="C14" s="40" t="s">
        <v>127</v>
      </c>
      <c r="D14" s="28" t="s">
        <v>127</v>
      </c>
      <c r="E14" s="28" t="s">
        <v>470</v>
      </c>
      <c r="F14" s="41">
        <v>49755252</v>
      </c>
      <c r="G14" s="28">
        <v>10</v>
      </c>
      <c r="H14" s="41">
        <v>437083</v>
      </c>
      <c r="I14" s="28">
        <v>8.6</v>
      </c>
      <c r="J14" s="41">
        <v>1549686</v>
      </c>
      <c r="K14" s="44">
        <v>0.8</v>
      </c>
    </row>
    <row r="15" spans="1:11" x14ac:dyDescent="0.25">
      <c r="A15" s="59" t="str">
        <f>VLOOKUP(aéroports_2011[Pays],Pays_Continent!A:B,2,FALSE)</f>
        <v>Europe</v>
      </c>
      <c r="B15" s="39" t="str">
        <f>VLOOKUP(aéroports_2011[[#This Row],[Ville/Nom d''aéroport]],Ville_Pays!A:B,2,FALSE)</f>
        <v>Turquie</v>
      </c>
      <c r="C15" s="40" t="s">
        <v>169</v>
      </c>
      <c r="D15" s="28" t="s">
        <v>170</v>
      </c>
      <c r="E15" s="28" t="s">
        <v>1002</v>
      </c>
      <c r="F15" s="41">
        <v>8561024</v>
      </c>
      <c r="G15" s="28">
        <v>9.9</v>
      </c>
      <c r="H15" s="41">
        <v>82967</v>
      </c>
      <c r="I15" s="28">
        <v>12.2</v>
      </c>
      <c r="J15" s="41">
        <v>15500</v>
      </c>
      <c r="K15" s="44">
        <v>-1.4</v>
      </c>
    </row>
    <row r="16" spans="1:11" x14ac:dyDescent="0.25">
      <c r="A16" s="59" t="str">
        <f>VLOOKUP(aéroports_2011[Pays],Pays_Continent!A:B,2,FALSE)</f>
        <v>Europe</v>
      </c>
      <c r="B16" s="39" t="str">
        <f>VLOOKUP(aéroports_2011[[#This Row],[Ville/Nom d''aéroport]],Ville_Pays!A:B,2,FALSE)</f>
        <v>Turquie</v>
      </c>
      <c r="C16" s="40" t="s">
        <v>140</v>
      </c>
      <c r="D16" s="28" t="s">
        <v>140</v>
      </c>
      <c r="E16" s="28" t="s">
        <v>474</v>
      </c>
      <c r="F16" s="41">
        <v>25183142</v>
      </c>
      <c r="G16" s="28">
        <v>14.1</v>
      </c>
      <c r="H16" s="41">
        <v>164740</v>
      </c>
      <c r="I16" s="28">
        <v>10.7</v>
      </c>
      <c r="J16" s="41">
        <v>7700</v>
      </c>
      <c r="K16" s="44">
        <v>-17</v>
      </c>
    </row>
    <row r="17" spans="1:11" x14ac:dyDescent="0.25">
      <c r="A17" s="59" t="str">
        <f>VLOOKUP(aéroports_2011[Pays],Pays_Continent!A:B,2,FALSE)</f>
        <v>Europe</v>
      </c>
      <c r="B17" s="39" t="str">
        <f>VLOOKUP(aéroports_2011[[#This Row],[Ville/Nom d''aéroport]],Ville_Pays!A:B,2,FALSE)</f>
        <v>Pays-Bas</v>
      </c>
      <c r="C17" s="40" t="s">
        <v>236</v>
      </c>
      <c r="D17" s="28" t="s">
        <v>236</v>
      </c>
      <c r="E17" s="28" t="s">
        <v>537</v>
      </c>
      <c r="F17" s="41">
        <v>2087170</v>
      </c>
      <c r="G17" s="28">
        <v>5.2</v>
      </c>
      <c r="H17" s="41">
        <v>38888</v>
      </c>
      <c r="I17" s="28">
        <v>1.3</v>
      </c>
      <c r="J17" s="28">
        <v>0</v>
      </c>
      <c r="K17" s="63"/>
    </row>
    <row r="18" spans="1:11" x14ac:dyDescent="0.25">
      <c r="A18" s="59" t="str">
        <f>VLOOKUP(aéroports_2011[Pays],Pays_Continent!A:B,2,FALSE)</f>
        <v>Europe</v>
      </c>
      <c r="B18" s="39" t="str">
        <f>VLOOKUP(aéroports_2011[[#This Row],[Ville/Nom d''aéroport]],Ville_Pays!A:B,2,FALSE)</f>
        <v>Grèce</v>
      </c>
      <c r="C18" s="40" t="s">
        <v>161</v>
      </c>
      <c r="D18" s="28" t="s">
        <v>161</v>
      </c>
      <c r="E18" s="28" t="s">
        <v>386</v>
      </c>
      <c r="F18" s="41">
        <v>14427520</v>
      </c>
      <c r="G18" s="28">
        <v>-6.3</v>
      </c>
      <c r="H18" s="41">
        <v>173296</v>
      </c>
      <c r="I18" s="28">
        <v>-9.6</v>
      </c>
      <c r="J18" s="41">
        <v>85890</v>
      </c>
      <c r="K18" s="44">
        <v>-11.2</v>
      </c>
    </row>
    <row r="19" spans="1:11" ht="25.5" x14ac:dyDescent="0.25">
      <c r="A19" s="59" t="str">
        <f>VLOOKUP(aéroports_2011[Pays],Pays_Continent!A:B,2,FALSE)</f>
        <v>Amérique du Nord</v>
      </c>
      <c r="B19" s="39" t="str">
        <f>VLOOKUP(aéroports_2011[[#This Row],[Ville/Nom d''aéroport]],Ville_Pays!A:B,2,FALSE)</f>
        <v>États-Unis</v>
      </c>
      <c r="C19" s="40" t="s">
        <v>242</v>
      </c>
      <c r="D19" s="28" t="s">
        <v>242</v>
      </c>
      <c r="E19" s="28" t="s">
        <v>540</v>
      </c>
      <c r="F19" s="41">
        <v>92389023</v>
      </c>
      <c r="G19" s="28">
        <v>3.5</v>
      </c>
      <c r="H19" s="41">
        <v>923996</v>
      </c>
      <c r="I19" s="28">
        <v>-2.7</v>
      </c>
      <c r="J19" s="41">
        <v>663162</v>
      </c>
      <c r="K19" s="44">
        <v>0.6</v>
      </c>
    </row>
    <row r="20" spans="1:11" ht="25.5" x14ac:dyDescent="0.25">
      <c r="A20" s="59" t="str">
        <f>VLOOKUP(aéroports_2011[Pays],Pays_Continent!A:B,2,FALSE)</f>
        <v>Océanie</v>
      </c>
      <c r="B20" s="39" t="str">
        <f>VLOOKUP(aéroports_2011[[#This Row],[Ville/Nom d''aéroport]],Ville_Pays!A:B,2,FALSE)</f>
        <v>Nouvelle-Zélande</v>
      </c>
      <c r="C20" s="40" t="s">
        <v>315</v>
      </c>
      <c r="D20" s="28" t="s">
        <v>315</v>
      </c>
      <c r="E20" s="28" t="s">
        <v>582</v>
      </c>
      <c r="F20" s="41">
        <v>14012329</v>
      </c>
      <c r="G20" s="28">
        <v>2.2000000000000002</v>
      </c>
      <c r="H20" s="41">
        <v>154922</v>
      </c>
      <c r="I20" s="28">
        <v>-0.4</v>
      </c>
      <c r="J20" s="64"/>
      <c r="K20" s="63"/>
    </row>
    <row r="21" spans="1:11" ht="25.5" x14ac:dyDescent="0.25">
      <c r="A21" s="59" t="str">
        <f>VLOOKUP(aéroports_2011[Pays],Pays_Continent!A:B,2,FALSE)</f>
        <v>Amérique du Nord</v>
      </c>
      <c r="B21" s="39" t="str">
        <f>VLOOKUP(aéroports_2011[[#This Row],[Ville/Nom d''aéroport]],Ville_Pays!A:B,2,FALSE)</f>
        <v>États-Unis</v>
      </c>
      <c r="C21" s="40" t="s">
        <v>291</v>
      </c>
      <c r="D21" s="28" t="s">
        <v>291</v>
      </c>
      <c r="E21" s="28" t="s">
        <v>567</v>
      </c>
      <c r="F21" s="41">
        <v>9080875</v>
      </c>
      <c r="G21" s="28">
        <v>4.3</v>
      </c>
      <c r="H21" s="41">
        <v>176331</v>
      </c>
      <c r="I21" s="28">
        <v>-0.3</v>
      </c>
      <c r="J21" s="41">
        <v>69555</v>
      </c>
      <c r="K21" s="44">
        <v>0.2</v>
      </c>
    </row>
    <row r="22" spans="1:11" x14ac:dyDescent="0.25">
      <c r="A22" s="59" t="str">
        <f>VLOOKUP(aéroports_2011[Pays],Pays_Continent!A:B,2,FALSE)</f>
        <v>Asie</v>
      </c>
      <c r="B22" s="39" t="str">
        <f>VLOOKUP(aéroports_2011[[#This Row],[Ville/Nom d''aéroport]],Ville_Pays!A:B,2,FALSE)</f>
        <v>Bahreïn</v>
      </c>
      <c r="C22" s="40" t="s">
        <v>27</v>
      </c>
      <c r="D22" s="28" t="s">
        <v>27</v>
      </c>
      <c r="E22" s="28" t="s">
        <v>419</v>
      </c>
      <c r="F22" s="41">
        <v>7793527</v>
      </c>
      <c r="G22" s="28">
        <v>-12.4</v>
      </c>
      <c r="H22" s="41">
        <v>102068</v>
      </c>
      <c r="I22" s="28">
        <v>-4</v>
      </c>
      <c r="J22" s="41">
        <v>292146</v>
      </c>
      <c r="K22" s="44">
        <v>-11</v>
      </c>
    </row>
    <row r="23" spans="1:11" ht="25.5" x14ac:dyDescent="0.25">
      <c r="A23" s="59" t="str">
        <f>VLOOKUP(aéroports_2011[Pays],Pays_Continent!A:B,2,FALSE)</f>
        <v>Amérique du Nord</v>
      </c>
      <c r="B23" s="39" t="str">
        <f>VLOOKUP(aéroports_2011[[#This Row],[Ville/Nom d''aéroport]],Ville_Pays!A:B,2,FALSE)</f>
        <v>États-Unis</v>
      </c>
      <c r="C23" s="40" t="s">
        <v>274</v>
      </c>
      <c r="D23" s="28" t="s">
        <v>274</v>
      </c>
      <c r="E23" s="28" t="s">
        <v>556</v>
      </c>
      <c r="F23" s="41">
        <v>22395908</v>
      </c>
      <c r="G23" s="28">
        <v>2</v>
      </c>
      <c r="H23" s="41">
        <v>276133</v>
      </c>
      <c r="I23" s="28">
        <v>-0.1</v>
      </c>
      <c r="J23" s="41">
        <v>107740</v>
      </c>
      <c r="K23" s="44">
        <v>5.3</v>
      </c>
    </row>
    <row r="24" spans="1:11" x14ac:dyDescent="0.25">
      <c r="A24" s="59" t="str">
        <f>VLOOKUP(aéroports_2011[Pays],Pays_Continent!A:B,2,FALSE)</f>
        <v>Asie</v>
      </c>
      <c r="B24" s="39" t="str">
        <f>VLOOKUP(aéroports_2011[[#This Row],[Ville/Nom d''aéroport]],Ville_Pays!A:B,2,FALSE)</f>
        <v>Indonésie</v>
      </c>
      <c r="C24" s="40" t="s">
        <v>355</v>
      </c>
      <c r="D24" s="28" t="s">
        <v>355</v>
      </c>
      <c r="E24" s="28" t="s">
        <v>639</v>
      </c>
      <c r="F24" s="41">
        <v>699002</v>
      </c>
      <c r="G24" s="28">
        <v>9.6999999999999993</v>
      </c>
      <c r="H24" s="41">
        <v>5904</v>
      </c>
      <c r="I24" s="28">
        <v>-5.9</v>
      </c>
      <c r="J24" s="41">
        <v>4903</v>
      </c>
      <c r="K24" s="44">
        <v>119.5</v>
      </c>
    </row>
    <row r="25" spans="1:11" x14ac:dyDescent="0.25">
      <c r="A25" s="59" t="str">
        <f>VLOOKUP(aéroports_2011[Pays],Pays_Continent!A:B,2,FALSE)</f>
        <v>Asie</v>
      </c>
      <c r="B25" s="39" t="str">
        <f>VLOOKUP(aéroports_2011[[#This Row],[Ville/Nom d''aéroport]],Ville_Pays!A:B,2,FALSE)</f>
        <v>Inde</v>
      </c>
      <c r="C25" s="40" t="s">
        <v>105</v>
      </c>
      <c r="D25" s="28" t="s">
        <v>105</v>
      </c>
      <c r="E25" s="28" t="s">
        <v>463</v>
      </c>
      <c r="F25" s="41">
        <v>12543663</v>
      </c>
      <c r="G25" s="28">
        <v>11.6</v>
      </c>
      <c r="H25" s="41">
        <v>118751</v>
      </c>
      <c r="I25" s="28">
        <v>7.7</v>
      </c>
      <c r="J25" s="41">
        <v>225987</v>
      </c>
      <c r="K25" s="44">
        <v>5.4</v>
      </c>
    </row>
    <row r="26" spans="1:11" ht="30" x14ac:dyDescent="0.25">
      <c r="A26" s="59" t="str">
        <f>VLOOKUP(aéroports_2011[Pays],Pays_Continent!A:B,2,FALSE)</f>
        <v>Asie</v>
      </c>
      <c r="B26" s="39" t="str">
        <f>VLOOKUP(aéroports_2011[[#This Row],[Ville/Nom d''aéroport]],Ville_Pays!A:B,2,FALSE)</f>
        <v>Thaïlande</v>
      </c>
      <c r="C26" s="40" t="s">
        <v>73</v>
      </c>
      <c r="D26" s="28" t="s">
        <v>73</v>
      </c>
      <c r="E26" s="27" t="s">
        <v>1003</v>
      </c>
      <c r="F26" s="41">
        <v>47910904</v>
      </c>
      <c r="G26" s="28">
        <v>12</v>
      </c>
      <c r="H26" s="41">
        <v>299566</v>
      </c>
      <c r="I26" s="28">
        <v>12.8</v>
      </c>
      <c r="J26" s="41">
        <v>1343500</v>
      </c>
      <c r="K26" s="44">
        <v>2.5</v>
      </c>
    </row>
    <row r="27" spans="1:11" ht="25.5" x14ac:dyDescent="0.25">
      <c r="A27" s="59" t="str">
        <f>VLOOKUP(aéroports_2011[Pays],Pays_Continent!A:B,2,FALSE)</f>
        <v>Amérique du Nord</v>
      </c>
      <c r="B27" s="39" t="str">
        <f>VLOOKUP(aéroports_2011[[#This Row],[Ville/Nom d''aéroport]],Ville_Pays!A:B,2,FALSE)</f>
        <v>Barbades</v>
      </c>
      <c r="C27" s="40" t="s">
        <v>632</v>
      </c>
      <c r="D27" s="28" t="s">
        <v>632</v>
      </c>
      <c r="E27" s="28" t="s">
        <v>633</v>
      </c>
      <c r="F27" s="41">
        <v>2074654</v>
      </c>
      <c r="G27" s="28">
        <v>4</v>
      </c>
      <c r="H27" s="41">
        <v>35452</v>
      </c>
      <c r="I27" s="28">
        <v>0.2</v>
      </c>
      <c r="J27" s="41">
        <v>22720</v>
      </c>
      <c r="K27" s="44">
        <v>1.7</v>
      </c>
    </row>
    <row r="28" spans="1:11" x14ac:dyDescent="0.25">
      <c r="A28" s="59" t="str">
        <f>VLOOKUP(aéroports_2011[Pays],Pays_Continent!A:B,2,FALSE)</f>
        <v>Europe</v>
      </c>
      <c r="B28" s="39" t="str">
        <f>VLOOKUP(aéroports_2011[[#This Row],[Ville/Nom d''aéroport]],Ville_Pays!A:B,2,FALSE)</f>
        <v>Espagne</v>
      </c>
      <c r="C28" s="40" t="s">
        <v>134</v>
      </c>
      <c r="D28" s="28" t="s">
        <v>134</v>
      </c>
      <c r="E28" s="28" t="s">
        <v>473</v>
      </c>
      <c r="F28" s="41">
        <v>34388254</v>
      </c>
      <c r="G28" s="28">
        <v>17.8</v>
      </c>
      <c r="H28" s="41">
        <v>303047</v>
      </c>
      <c r="I28" s="28">
        <v>9.1</v>
      </c>
      <c r="J28" s="41">
        <v>98338</v>
      </c>
      <c r="K28" s="44">
        <v>-5.7</v>
      </c>
    </row>
    <row r="29" spans="1:11" x14ac:dyDescent="0.25">
      <c r="A29" s="59" t="str">
        <f>VLOOKUP(aéroports_2011[Pays],Pays_Continent!A:B,2,FALSE)</f>
        <v>Asie</v>
      </c>
      <c r="B29" s="39" t="str">
        <f>VLOOKUP(aéroports_2011[[#This Row],[Ville/Nom d''aéroport]],Ville_Pays!A:B,2,FALSE)</f>
        <v>Chine</v>
      </c>
      <c r="C29" s="40" t="s">
        <v>64</v>
      </c>
      <c r="D29" s="28" t="s">
        <v>65</v>
      </c>
      <c r="E29" s="28" t="s">
        <v>970</v>
      </c>
      <c r="F29" s="41">
        <v>78674513</v>
      </c>
      <c r="G29" s="28">
        <v>6.4</v>
      </c>
      <c r="H29" s="41">
        <v>533166</v>
      </c>
      <c r="I29" s="28">
        <v>3</v>
      </c>
      <c r="J29" s="41">
        <v>1640232</v>
      </c>
      <c r="K29" s="44">
        <v>5.7</v>
      </c>
    </row>
    <row r="30" spans="1:11" x14ac:dyDescent="0.25">
      <c r="A30" s="59" t="str">
        <f>VLOOKUP(aéroports_2011[Pays],Pays_Continent!A:B,2,FALSE)</f>
        <v>Asie</v>
      </c>
      <c r="B30" s="39" t="str">
        <f>VLOOKUP(aéroports_2011[[#This Row],[Ville/Nom d''aéroport]],Ville_Pays!A:B,2,FALSE)</f>
        <v>Liban</v>
      </c>
      <c r="C30" s="40" t="s">
        <v>32</v>
      </c>
      <c r="D30" s="28" t="s">
        <v>32</v>
      </c>
      <c r="E30" s="28" t="s">
        <v>428</v>
      </c>
      <c r="F30" s="41">
        <v>5654147</v>
      </c>
      <c r="G30" s="28">
        <v>2.6</v>
      </c>
      <c r="H30" s="41">
        <v>63666</v>
      </c>
      <c r="I30" s="28">
        <v>-3.7</v>
      </c>
      <c r="J30" s="41">
        <v>74761</v>
      </c>
      <c r="K30" s="44">
        <v>-4.5</v>
      </c>
    </row>
    <row r="31" spans="1:11" ht="25.5" x14ac:dyDescent="0.25">
      <c r="A31" s="59" t="str">
        <f>VLOOKUP(aéroports_2011[Pays],Pays_Continent!A:B,2,FALSE)</f>
        <v>Amérique du Sud</v>
      </c>
      <c r="B31" s="39" t="str">
        <f>VLOOKUP(aéroports_2011[[#This Row],[Ville/Nom d''aéroport]],Ville_Pays!A:B,2,FALSE)</f>
        <v>Brésil</v>
      </c>
      <c r="C31" s="40" t="s">
        <v>220</v>
      </c>
      <c r="D31" s="28" t="s">
        <v>221</v>
      </c>
      <c r="E31" s="28" t="s">
        <v>521</v>
      </c>
      <c r="F31" s="41">
        <v>3367646</v>
      </c>
      <c r="G31" s="28">
        <v>15.4</v>
      </c>
      <c r="H31" s="41">
        <v>51728</v>
      </c>
      <c r="I31" s="28">
        <v>14.2</v>
      </c>
      <c r="J31" s="41">
        <v>20300</v>
      </c>
      <c r="K31" s="44">
        <v>4.3</v>
      </c>
    </row>
    <row r="32" spans="1:11" ht="25.5" x14ac:dyDescent="0.25">
      <c r="A32" s="59" t="str">
        <f>VLOOKUP(aéroports_2011[Pays],Pays_Continent!A:B,2,FALSE)</f>
        <v>Amérique du Sud</v>
      </c>
      <c r="B32" s="39" t="str">
        <f>VLOOKUP(aéroports_2011[[#This Row],[Ville/Nom d''aéroport]],Ville_Pays!A:B,2,FALSE)</f>
        <v>Brésil</v>
      </c>
      <c r="C32" s="40" t="s">
        <v>197</v>
      </c>
      <c r="D32" s="28" t="s">
        <v>198</v>
      </c>
      <c r="E32" s="28" t="s">
        <v>1092</v>
      </c>
      <c r="F32" s="41">
        <v>9359033</v>
      </c>
      <c r="G32" s="28">
        <v>23.2</v>
      </c>
      <c r="H32" s="41">
        <v>108130</v>
      </c>
      <c r="I32" s="28">
        <v>27.4</v>
      </c>
      <c r="J32" s="41">
        <v>23075</v>
      </c>
      <c r="K32" s="44">
        <v>72.2</v>
      </c>
    </row>
    <row r="33" spans="1:11" x14ac:dyDescent="0.25">
      <c r="A33" s="59" t="str">
        <f>VLOOKUP(aéroports_2011[Pays],Pays_Continent!A:B,2,FALSE)</f>
        <v>Europe</v>
      </c>
      <c r="B33" s="39" t="str">
        <f>VLOOKUP(aéroports_2011[[#This Row],[Ville/Nom d''aéroport]],Ville_Pays!A:B,2,FALSE)</f>
        <v>Allemagne</v>
      </c>
      <c r="C33" s="40" t="s">
        <v>156</v>
      </c>
      <c r="D33" s="28" t="s">
        <v>157</v>
      </c>
      <c r="E33" s="28" t="s">
        <v>994</v>
      </c>
      <c r="F33" s="41">
        <v>16919820</v>
      </c>
      <c r="G33" s="28">
        <v>12.6</v>
      </c>
      <c r="H33" s="41">
        <v>169384</v>
      </c>
      <c r="I33" s="28">
        <v>6.8</v>
      </c>
      <c r="J33" s="41">
        <v>26711</v>
      </c>
      <c r="K33" s="44">
        <v>23.7</v>
      </c>
    </row>
    <row r="34" spans="1:11" x14ac:dyDescent="0.25">
      <c r="A34" s="59" t="str">
        <f>VLOOKUP(aéroports_2011[Pays],Pays_Continent!A:B,2,FALSE)</f>
        <v>Europe</v>
      </c>
      <c r="B34" s="39" t="str">
        <f>VLOOKUP(aéroports_2011[[#This Row],[Ville/Nom d''aéroport]],Ville_Pays!A:B,2,FALSE)</f>
        <v>Royaume-Uni</v>
      </c>
      <c r="C34" s="40" t="s">
        <v>184</v>
      </c>
      <c r="D34" s="28" t="s">
        <v>184</v>
      </c>
      <c r="E34" s="28" t="s">
        <v>495</v>
      </c>
      <c r="F34" s="41">
        <v>8626622</v>
      </c>
      <c r="G34" s="28">
        <v>0.5</v>
      </c>
      <c r="H34" s="41">
        <v>88641</v>
      </c>
      <c r="I34" s="28">
        <v>-5.7</v>
      </c>
      <c r="J34" s="41">
        <v>17112</v>
      </c>
      <c r="K34" s="44">
        <v>-22.5</v>
      </c>
    </row>
    <row r="35" spans="1:11" ht="25.5" x14ac:dyDescent="0.25">
      <c r="A35" s="59" t="str">
        <f>VLOOKUP(aéroports_2011[Pays],Pays_Continent!A:B,2,FALSE)</f>
        <v>Amérique du Sud</v>
      </c>
      <c r="B35" s="39" t="str">
        <f>VLOOKUP(aéroports_2011[[#This Row],[Ville/Nom d''aéroport]],Ville_Pays!A:B,2,FALSE)</f>
        <v>Colombie</v>
      </c>
      <c r="C35" s="40" t="s">
        <v>188</v>
      </c>
      <c r="D35" s="28" t="s">
        <v>188</v>
      </c>
      <c r="E35" s="28" t="s">
        <v>499</v>
      </c>
      <c r="F35" s="41">
        <v>20327901</v>
      </c>
      <c r="G35" s="28">
        <v>8.3000000000000007</v>
      </c>
      <c r="H35" s="41">
        <v>304330</v>
      </c>
      <c r="I35" s="28">
        <v>26.5</v>
      </c>
      <c r="J35" s="41">
        <v>606414</v>
      </c>
      <c r="K35" s="44">
        <v>15.1</v>
      </c>
    </row>
    <row r="36" spans="1:11" x14ac:dyDescent="0.25">
      <c r="A36" s="59" t="str">
        <f>VLOOKUP(aéroports_2011[Pays],Pays_Continent!A:B,2,FALSE)</f>
        <v>Asie</v>
      </c>
      <c r="B36" s="39" t="str">
        <f>VLOOKUP(aéroports_2011[[#This Row],[Ville/Nom d''aéroport]],Ville_Pays!A:B,2,FALSE)</f>
        <v>Inde</v>
      </c>
      <c r="C36" s="40" t="s">
        <v>78</v>
      </c>
      <c r="D36" s="28" t="s">
        <v>78</v>
      </c>
      <c r="E36" s="28" t="s">
        <v>456</v>
      </c>
      <c r="F36" s="41">
        <v>30439122</v>
      </c>
      <c r="G36" s="28">
        <v>8.1999999999999993</v>
      </c>
      <c r="H36" s="41">
        <v>263854</v>
      </c>
      <c r="I36" s="28">
        <v>4.5999999999999996</v>
      </c>
      <c r="J36" s="41">
        <v>681266</v>
      </c>
      <c r="K36" s="44">
        <v>1</v>
      </c>
    </row>
    <row r="37" spans="1:11" x14ac:dyDescent="0.25">
      <c r="A37" s="59" t="str">
        <f>VLOOKUP(aéroports_2011[Pays],Pays_Continent!A:B,2,FALSE)</f>
        <v>Océanie</v>
      </c>
      <c r="B37" s="39" t="str">
        <f>VLOOKUP(aéroports_2011[[#This Row],[Ville/Nom d''aéroport]],Ville_Pays!A:B,2,FALSE)</f>
        <v>Polynésie</v>
      </c>
      <c r="C37" s="40" t="s">
        <v>645</v>
      </c>
      <c r="D37" s="28" t="s">
        <v>645</v>
      </c>
      <c r="E37" s="28" t="s">
        <v>646</v>
      </c>
      <c r="F37" s="41">
        <v>254967</v>
      </c>
      <c r="G37" s="28">
        <v>7.7</v>
      </c>
      <c r="H37" s="41">
        <v>6279</v>
      </c>
      <c r="I37" s="28">
        <v>3.5</v>
      </c>
      <c r="J37" s="28">
        <v>268</v>
      </c>
      <c r="K37" s="44">
        <v>-21.9</v>
      </c>
    </row>
    <row r="38" spans="1:11" ht="25.5" x14ac:dyDescent="0.25">
      <c r="A38" s="59" t="str">
        <f>VLOOKUP(aéroports_2011[Pays],Pays_Continent!A:B,2,FALSE)</f>
        <v>Amérique du Nord</v>
      </c>
      <c r="B38" s="39" t="str">
        <f>VLOOKUP(aéroports_2011[[#This Row],[Ville/Nom d''aéroport]],Ville_Pays!A:B,2,FALSE)</f>
        <v>États-Unis</v>
      </c>
      <c r="C38" s="40" t="s">
        <v>268</v>
      </c>
      <c r="D38" s="28" t="s">
        <v>268</v>
      </c>
      <c r="E38" s="28" t="s">
        <v>553</v>
      </c>
      <c r="F38" s="41">
        <v>28793522</v>
      </c>
      <c r="G38" s="28">
        <v>5.2</v>
      </c>
      <c r="H38" s="41">
        <v>368987</v>
      </c>
      <c r="I38" s="28">
        <v>4.5999999999999996</v>
      </c>
      <c r="J38" s="41">
        <v>251567</v>
      </c>
      <c r="K38" s="44">
        <v>-3.1</v>
      </c>
    </row>
    <row r="39" spans="1:11" ht="25.5" x14ac:dyDescent="0.25">
      <c r="A39" s="59" t="str">
        <f>VLOOKUP(aéroports_2011[Pays],Pays_Continent!A:B,2,FALSE)</f>
        <v>Amérique du Sud</v>
      </c>
      <c r="B39" s="39" t="str">
        <f>VLOOKUP(aéroports_2011[[#This Row],[Ville/Nom d''aéroport]],Ville_Pays!A:B,2,FALSE)</f>
        <v>Brésil</v>
      </c>
      <c r="C39" s="40" t="s">
        <v>190</v>
      </c>
      <c r="D39" s="28" t="s">
        <v>190</v>
      </c>
      <c r="E39" s="28" t="s">
        <v>501</v>
      </c>
      <c r="F39" s="41">
        <v>15398737</v>
      </c>
      <c r="G39" s="28">
        <v>3.9</v>
      </c>
      <c r="H39" s="41">
        <v>189570</v>
      </c>
      <c r="I39" s="28">
        <v>7.5</v>
      </c>
      <c r="J39" s="41">
        <v>61002</v>
      </c>
      <c r="K39" s="44">
        <v>86.8</v>
      </c>
    </row>
    <row r="40" spans="1:11" x14ac:dyDescent="0.25">
      <c r="A40" s="59" t="str">
        <f>VLOOKUP(aéroports_2011[Pays],Pays_Continent!A:B,2,FALSE)</f>
        <v>Océanie</v>
      </c>
      <c r="B40" s="39" t="str">
        <f>VLOOKUP(aéroports_2011[[#This Row],[Ville/Nom d''aéroport]],Ville_Pays!A:B,2,FALSE)</f>
        <v>Australie</v>
      </c>
      <c r="C40" s="40" t="s">
        <v>312</v>
      </c>
      <c r="D40" s="28" t="s">
        <v>312</v>
      </c>
      <c r="E40" s="28" t="s">
        <v>581</v>
      </c>
      <c r="F40" s="41">
        <v>20278027</v>
      </c>
      <c r="G40" s="28">
        <v>3.4</v>
      </c>
      <c r="H40" s="41">
        <v>171385</v>
      </c>
      <c r="I40" s="28">
        <v>5.0999999999999996</v>
      </c>
      <c r="J40" s="64" t="s">
        <v>958</v>
      </c>
      <c r="K40" s="63" t="s">
        <v>958</v>
      </c>
    </row>
    <row r="41" spans="1:11" x14ac:dyDescent="0.25">
      <c r="A41" s="59" t="str">
        <f>VLOOKUP(aéroports_2011[Pays],Pays_Continent!A:B,2,FALSE)</f>
        <v>Océanie</v>
      </c>
      <c r="B41" s="39" t="str">
        <f>VLOOKUP(aéroports_2011[[#This Row],[Ville/Nom d''aéroport]],Ville_Pays!A:B,2,FALSE)</f>
        <v>Australie</v>
      </c>
      <c r="C41" s="40" t="s">
        <v>402</v>
      </c>
      <c r="D41" s="28" t="s">
        <v>402</v>
      </c>
      <c r="E41" s="28" t="s">
        <v>613</v>
      </c>
      <c r="F41" s="41">
        <v>404570</v>
      </c>
      <c r="G41" s="28">
        <v>-0.5</v>
      </c>
      <c r="H41" s="41">
        <v>5731</v>
      </c>
      <c r="I41" s="28">
        <v>-0.8</v>
      </c>
      <c r="J41" s="64" t="s">
        <v>958</v>
      </c>
      <c r="K41" s="63" t="s">
        <v>958</v>
      </c>
    </row>
    <row r="42" spans="1:11" x14ac:dyDescent="0.25">
      <c r="A42" s="59" t="str">
        <f>VLOOKUP(aéroports_2011[Pays],Pays_Continent!A:B,2,FALSE)</f>
        <v>Europe</v>
      </c>
      <c r="B42" s="39" t="str">
        <f>VLOOKUP(aéroports_2011[[#This Row],[Ville/Nom d''aéroport]],Ville_Pays!A:B,2,FALSE)</f>
        <v>Belgique</v>
      </c>
      <c r="C42" s="40" t="s">
        <v>148</v>
      </c>
      <c r="D42" s="28" t="s">
        <v>148</v>
      </c>
      <c r="E42" s="28" t="s">
        <v>481</v>
      </c>
      <c r="F42" s="41">
        <v>18576767</v>
      </c>
      <c r="G42" s="28">
        <v>9.4</v>
      </c>
      <c r="H42" s="41">
        <v>233758</v>
      </c>
      <c r="I42" s="28">
        <v>3.6</v>
      </c>
      <c r="J42" s="41">
        <v>475124</v>
      </c>
      <c r="K42" s="44">
        <v>-0.2</v>
      </c>
    </row>
    <row r="43" spans="1:11" x14ac:dyDescent="0.25">
      <c r="A43" s="59" t="str">
        <f>VLOOKUP(aéroports_2011[Pays],Pays_Continent!A:B,2,FALSE)</f>
        <v>Europe</v>
      </c>
      <c r="B43" s="39" t="str">
        <f>VLOOKUP(aéroports_2011[[#This Row],[Ville/Nom d''aéroport]],Ville_Pays!A:B,2,FALSE)</f>
        <v>Hongrie</v>
      </c>
      <c r="C43" s="40" t="s">
        <v>183</v>
      </c>
      <c r="D43" s="28" t="s">
        <v>183</v>
      </c>
      <c r="E43" s="28" t="s">
        <v>626</v>
      </c>
      <c r="F43" s="41">
        <v>8911273</v>
      </c>
      <c r="G43" s="28">
        <v>9</v>
      </c>
      <c r="H43" s="41">
        <v>109949</v>
      </c>
      <c r="I43" s="28">
        <v>4.2</v>
      </c>
      <c r="J43" s="41">
        <v>106595</v>
      </c>
      <c r="K43" s="44">
        <v>29</v>
      </c>
    </row>
    <row r="44" spans="1:11" ht="25.5" x14ac:dyDescent="0.25">
      <c r="A44" s="59" t="str">
        <f>VLOOKUP(aéroports_2011[Pays],Pays_Continent!A:B,2,FALSE)</f>
        <v>Amérique du Sud</v>
      </c>
      <c r="B44" s="39" t="str">
        <f>VLOOKUP(aéroports_2011[[#This Row],[Ville/Nom d''aéroport]],Ville_Pays!A:B,2,FALSE)</f>
        <v>Argentine</v>
      </c>
      <c r="C44" s="40" t="s">
        <v>199</v>
      </c>
      <c r="D44" s="28" t="s">
        <v>205</v>
      </c>
      <c r="E44" s="32" t="s">
        <v>507</v>
      </c>
      <c r="F44" s="41">
        <v>8276159</v>
      </c>
      <c r="G44" s="28">
        <v>-5.8</v>
      </c>
      <c r="H44" s="41">
        <v>63160</v>
      </c>
      <c r="I44" s="28">
        <v>-2.9</v>
      </c>
      <c r="J44" s="41">
        <v>204828</v>
      </c>
      <c r="K44" s="44">
        <v>-3.8</v>
      </c>
    </row>
    <row r="45" spans="1:11" ht="30" x14ac:dyDescent="0.25">
      <c r="A45" s="59" t="str">
        <f>VLOOKUP(aéroports_2011[Pays],Pays_Continent!A:B,2,FALSE)</f>
        <v>Amérique du Sud</v>
      </c>
      <c r="B45" s="39" t="str">
        <f>VLOOKUP(aéroports_2011[[#This Row],[Ville/Nom d''aéroport]],Ville_Pays!A:B,2,FALSE)</f>
        <v>Argentine</v>
      </c>
      <c r="C45" s="40" t="s">
        <v>199</v>
      </c>
      <c r="D45" s="28" t="s">
        <v>200</v>
      </c>
      <c r="E45" s="32" t="s">
        <v>1047</v>
      </c>
      <c r="F45" s="41">
        <v>8250971</v>
      </c>
      <c r="G45" s="28">
        <v>9.1999999999999993</v>
      </c>
      <c r="H45" s="41">
        <v>113786</v>
      </c>
      <c r="I45" s="28">
        <v>8.5</v>
      </c>
      <c r="J45" s="41">
        <v>18285</v>
      </c>
      <c r="K45" s="44">
        <v>-3.5</v>
      </c>
    </row>
    <row r="46" spans="1:11" x14ac:dyDescent="0.25">
      <c r="A46" s="59" t="str">
        <f>VLOOKUP(aéroports_2011[Pays],Pays_Continent!A:B,2,FALSE)</f>
        <v>Océanie</v>
      </c>
      <c r="B46" s="39" t="str">
        <f>VLOOKUP(aéroports_2011[[#This Row],[Ville/Nom d''aéroport]],Ville_Pays!A:B,2,FALSE)</f>
        <v>Australie</v>
      </c>
      <c r="C46" s="40" t="s">
        <v>324</v>
      </c>
      <c r="D46" s="28" t="s">
        <v>324</v>
      </c>
      <c r="E46" s="28" t="s">
        <v>588</v>
      </c>
      <c r="F46" s="41">
        <v>3848728</v>
      </c>
      <c r="G46" s="28">
        <v>3.3</v>
      </c>
      <c r="H46" s="41">
        <v>43006</v>
      </c>
      <c r="I46" s="28">
        <v>9.6999999999999993</v>
      </c>
      <c r="J46" s="64" t="s">
        <v>958</v>
      </c>
      <c r="K46" s="63" t="s">
        <v>958</v>
      </c>
    </row>
    <row r="47" spans="1:11" x14ac:dyDescent="0.25">
      <c r="A47" s="59" t="str">
        <f>VLOOKUP(aéroports_2011[Pays],Pays_Continent!A:B,2,FALSE)</f>
        <v>Afrique</v>
      </c>
      <c r="B47" s="39" t="str">
        <f>VLOOKUP(aéroports_2011[[#This Row],[Ville/Nom d''aéroport]],Ville_Pays!A:B,2,FALSE)</f>
        <v>Egypte</v>
      </c>
      <c r="C47" s="40" t="s">
        <v>21</v>
      </c>
      <c r="D47" s="28" t="s">
        <v>21</v>
      </c>
      <c r="E47" s="28" t="s">
        <v>415</v>
      </c>
      <c r="F47" s="41">
        <v>12227748</v>
      </c>
      <c r="G47" s="28">
        <v>-24.2</v>
      </c>
      <c r="H47" s="41">
        <v>123754</v>
      </c>
      <c r="I47" s="28">
        <v>-20.100000000000001</v>
      </c>
      <c r="J47" s="41">
        <v>280573</v>
      </c>
      <c r="K47" s="44">
        <v>-10</v>
      </c>
    </row>
    <row r="48" spans="1:11" x14ac:dyDescent="0.25">
      <c r="A48" s="59" t="str">
        <f>VLOOKUP(aéroports_2011[Pays],Pays_Continent!A:B,2,FALSE)</f>
        <v>Asie</v>
      </c>
      <c r="B48" s="39" t="str">
        <f>VLOOKUP(aéroports_2011[[#This Row],[Ville/Nom d''aéroport]],Ville_Pays!A:B,2,FALSE)</f>
        <v>Inde</v>
      </c>
      <c r="C48" s="40" t="s">
        <v>119</v>
      </c>
      <c r="D48" s="28" t="s">
        <v>119</v>
      </c>
      <c r="E48" s="28" t="s">
        <v>464</v>
      </c>
      <c r="F48" s="41">
        <v>10278050</v>
      </c>
      <c r="G48" s="28">
        <v>11.9</v>
      </c>
      <c r="H48" s="41">
        <v>101285</v>
      </c>
      <c r="I48" s="28">
        <v>8.4</v>
      </c>
      <c r="J48" s="41">
        <v>132479</v>
      </c>
      <c r="K48" s="44">
        <v>3.5</v>
      </c>
    </row>
    <row r="49" spans="1:11" ht="25.5" x14ac:dyDescent="0.25">
      <c r="A49" s="59" t="str">
        <f>VLOOKUP(aéroports_2011[Pays],Pays_Continent!A:B,2,FALSE)</f>
        <v>Amérique du Nord</v>
      </c>
      <c r="B49" s="39" t="str">
        <f>VLOOKUP(aéroports_2011[[#This Row],[Ville/Nom d''aéroport]],Ville_Pays!A:B,2,FALSE)</f>
        <v>Canada</v>
      </c>
      <c r="C49" s="40" t="s">
        <v>287</v>
      </c>
      <c r="D49" s="28" t="s">
        <v>287</v>
      </c>
      <c r="E49" s="28" t="s">
        <v>564</v>
      </c>
      <c r="F49" s="41">
        <v>12697769</v>
      </c>
      <c r="G49" s="28">
        <v>0.5</v>
      </c>
      <c r="H49" s="41">
        <v>237161</v>
      </c>
      <c r="I49" s="28">
        <v>1.2</v>
      </c>
      <c r="J49" s="64" t="s">
        <v>958</v>
      </c>
      <c r="K49" s="63" t="s">
        <v>958</v>
      </c>
    </row>
    <row r="50" spans="1:11" ht="25.5" x14ac:dyDescent="0.25">
      <c r="A50" s="59" t="str">
        <f>VLOOKUP(aéroports_2011[Pays],Pays_Continent!A:B,2,FALSE)</f>
        <v>Amérique du Sud</v>
      </c>
      <c r="B50" s="39" t="str">
        <f>VLOOKUP(aéroports_2011[[#This Row],[Ville/Nom d''aéroport]],Ville_Pays!A:B,2,FALSE)</f>
        <v>Colombie</v>
      </c>
      <c r="C50" s="40" t="s">
        <v>218</v>
      </c>
      <c r="D50" s="28" t="s">
        <v>218</v>
      </c>
      <c r="E50" s="28" t="s">
        <v>523</v>
      </c>
      <c r="F50" s="41">
        <v>3261690</v>
      </c>
      <c r="G50" s="28">
        <v>-2.4</v>
      </c>
      <c r="H50" s="41">
        <v>53582</v>
      </c>
      <c r="I50" s="28">
        <v>-3.5</v>
      </c>
      <c r="J50" s="41">
        <v>33961</v>
      </c>
      <c r="K50" s="44">
        <v>-1.2</v>
      </c>
    </row>
    <row r="51" spans="1:11" ht="25.5" x14ac:dyDescent="0.25">
      <c r="A51" s="59" t="str">
        <f>VLOOKUP(aéroports_2011[Pays],Pays_Continent!A:B,2,FALSE)</f>
        <v>Amérique du Sud</v>
      </c>
      <c r="B51" s="39" t="str">
        <f>VLOOKUP(aéroports_2011[[#This Row],[Ville/Nom d''aéroport]],Ville_Pays!A:B,2,FALSE)</f>
        <v>Brésil</v>
      </c>
      <c r="C51" s="40" t="s">
        <v>630</v>
      </c>
      <c r="D51" s="28" t="s">
        <v>630</v>
      </c>
      <c r="E51" s="28" t="s">
        <v>631</v>
      </c>
      <c r="F51" s="41">
        <v>7568384</v>
      </c>
      <c r="G51" s="28">
        <v>35.299999999999997</v>
      </c>
      <c r="H51" s="41">
        <v>99984</v>
      </c>
      <c r="I51" s="28">
        <v>34.200000000000003</v>
      </c>
      <c r="J51" s="64" t="s">
        <v>958</v>
      </c>
      <c r="K51" s="63" t="s">
        <v>958</v>
      </c>
    </row>
    <row r="52" spans="1:11" x14ac:dyDescent="0.25">
      <c r="A52" s="59" t="str">
        <f>VLOOKUP(aéroports_2011[Pays],Pays_Continent!A:B,2,FALSE)</f>
        <v>Océanie</v>
      </c>
      <c r="B52" s="39" t="str">
        <f>VLOOKUP(aéroports_2011[[#This Row],[Ville/Nom d''aéroport]],Ville_Pays!A:B,2,FALSE)</f>
        <v>Australie</v>
      </c>
      <c r="C52" s="40" t="s">
        <v>332</v>
      </c>
      <c r="D52" s="28" t="s">
        <v>332</v>
      </c>
      <c r="E52" s="28" t="s">
        <v>590</v>
      </c>
      <c r="F52" s="41">
        <v>3206103</v>
      </c>
      <c r="G52" s="28">
        <v>-3</v>
      </c>
      <c r="H52" s="41">
        <v>43316</v>
      </c>
      <c r="I52" s="28">
        <v>-0.7</v>
      </c>
      <c r="J52" s="64" t="s">
        <v>958</v>
      </c>
      <c r="K52" s="63" t="s">
        <v>958</v>
      </c>
    </row>
    <row r="53" spans="1:11" ht="25.5" x14ac:dyDescent="0.25">
      <c r="A53" s="59" t="str">
        <f>VLOOKUP(aéroports_2011[Pays],Pays_Continent!A:B,2,FALSE)</f>
        <v>Amérique du Nord</v>
      </c>
      <c r="B53" s="39" t="str">
        <f>VLOOKUP(aéroports_2011[[#This Row],[Ville/Nom d''aéroport]],Ville_Pays!A:B,2,FALSE)</f>
        <v>Mexique</v>
      </c>
      <c r="C53" s="40" t="s">
        <v>189</v>
      </c>
      <c r="D53" s="28" t="s">
        <v>189</v>
      </c>
      <c r="E53" s="28" t="s">
        <v>502</v>
      </c>
      <c r="F53" s="41">
        <v>13112420</v>
      </c>
      <c r="G53" s="28">
        <v>4.3</v>
      </c>
      <c r="H53" s="41">
        <v>120513</v>
      </c>
      <c r="I53" s="28">
        <v>0.6</v>
      </c>
      <c r="J53" s="41">
        <v>25675</v>
      </c>
      <c r="K53" s="44">
        <v>-3.3</v>
      </c>
    </row>
    <row r="54" spans="1:11" x14ac:dyDescent="0.25">
      <c r="A54" s="59" t="str">
        <f>VLOOKUP(aéroports_2011[Pays],Pays_Continent!A:B,2,FALSE)</f>
        <v>Afrique</v>
      </c>
      <c r="B54" s="39" t="str">
        <f>VLOOKUP(aéroports_2011[[#This Row],[Ville/Nom d''aéroport]],Ville_Pays!A:B,2,FALSE)</f>
        <v>Afrique du Sud</v>
      </c>
      <c r="C54" s="40" t="s">
        <v>25</v>
      </c>
      <c r="D54" s="28" t="s">
        <v>25</v>
      </c>
      <c r="E54" s="28" t="s">
        <v>418</v>
      </c>
      <c r="F54" s="41">
        <v>8436069</v>
      </c>
      <c r="G54" s="28">
        <v>4</v>
      </c>
      <c r="H54" s="41">
        <v>96575</v>
      </c>
      <c r="I54" s="28">
        <v>3.3</v>
      </c>
      <c r="J54" s="64" t="s">
        <v>958</v>
      </c>
      <c r="K54" s="63" t="s">
        <v>958</v>
      </c>
    </row>
    <row r="55" spans="1:11" ht="25.5" x14ac:dyDescent="0.25">
      <c r="A55" s="59" t="str">
        <f>VLOOKUP(aéroports_2011[Pays],Pays_Continent!A:B,2,FALSE)</f>
        <v>Amérique du Sud</v>
      </c>
      <c r="B55" s="39" t="str">
        <f>VLOOKUP(aéroports_2011[[#This Row],[Ville/Nom d''aéroport]],Ville_Pays!A:B,2,FALSE)</f>
        <v>Vénézuela</v>
      </c>
      <c r="C55" s="40" t="s">
        <v>192</v>
      </c>
      <c r="D55" s="28" t="s">
        <v>192</v>
      </c>
      <c r="E55" s="28" t="s">
        <v>629</v>
      </c>
      <c r="F55" s="41">
        <v>9907776</v>
      </c>
      <c r="G55" s="28">
        <v>11.2</v>
      </c>
      <c r="H55" s="41">
        <v>137882</v>
      </c>
      <c r="I55" s="28">
        <v>-1.3</v>
      </c>
      <c r="J55" s="41">
        <v>101753</v>
      </c>
      <c r="K55" s="44">
        <v>18.8</v>
      </c>
    </row>
    <row r="56" spans="1:11" ht="25.5" x14ac:dyDescent="0.25">
      <c r="A56" s="59" t="str">
        <f>VLOOKUP(aéroports_2011[Pays],Pays_Continent!A:B,2,FALSE)</f>
        <v>Amérique du Sud</v>
      </c>
      <c r="B56" s="39" t="str">
        <f>VLOOKUP(aéroports_2011[[#This Row],[Ville/Nom d''aéroport]],Ville_Pays!A:B,2,FALSE)</f>
        <v>Colombie</v>
      </c>
      <c r="C56" s="40" t="s">
        <v>222</v>
      </c>
      <c r="D56" s="28" t="s">
        <v>222</v>
      </c>
      <c r="E56" s="28" t="s">
        <v>533</v>
      </c>
      <c r="F56" s="41">
        <v>2161802</v>
      </c>
      <c r="G56" s="28">
        <v>0.3</v>
      </c>
      <c r="H56" s="41">
        <v>33592</v>
      </c>
      <c r="I56" s="28">
        <v>1.1000000000000001</v>
      </c>
      <c r="J56" s="41">
        <v>7381</v>
      </c>
      <c r="K56" s="44">
        <v>4.4000000000000004</v>
      </c>
    </row>
    <row r="57" spans="1:11" x14ac:dyDescent="0.25">
      <c r="A57" s="59" t="str">
        <f>VLOOKUP(aéroports_2011[Pays],Pays_Continent!A:B,2,FALSE)</f>
        <v>Afrique</v>
      </c>
      <c r="B57" s="39" t="str">
        <f>VLOOKUP(aéroports_2011[[#This Row],[Ville/Nom d''aéroport]],Ville_Pays!A:B,2,FALSE)</f>
        <v>Maroc</v>
      </c>
      <c r="C57" s="40" t="s">
        <v>376</v>
      </c>
      <c r="D57" s="28" t="s">
        <v>29</v>
      </c>
      <c r="E57" s="28" t="s">
        <v>1093</v>
      </c>
      <c r="F57" s="41">
        <v>7290314</v>
      </c>
      <c r="G57" s="28">
        <v>0.6</v>
      </c>
      <c r="H57" s="41">
        <v>75025</v>
      </c>
      <c r="I57" s="28">
        <v>-5.8</v>
      </c>
      <c r="J57" s="41">
        <v>52538</v>
      </c>
      <c r="K57" s="44">
        <v>1.7</v>
      </c>
    </row>
    <row r="58" spans="1:11" x14ac:dyDescent="0.25">
      <c r="A58" s="59" t="str">
        <f>VLOOKUP(aéroports_2011[Pays],Pays_Continent!A:B,2,FALSE)</f>
        <v>Asie</v>
      </c>
      <c r="B58" s="39" t="str">
        <f>VLOOKUP(aéroports_2011[[#This Row],[Ville/Nom d''aéroport]],Ville_Pays!A:B,2,FALSE)</f>
        <v>Chine</v>
      </c>
      <c r="C58" s="40" t="s">
        <v>101</v>
      </c>
      <c r="D58" s="28" t="s">
        <v>101</v>
      </c>
      <c r="E58" s="28" t="s">
        <v>461</v>
      </c>
      <c r="F58" s="41">
        <v>13684731</v>
      </c>
      <c r="G58" s="28">
        <v>8.4</v>
      </c>
      <c r="H58" s="41">
        <v>116727</v>
      </c>
      <c r="I58" s="28">
        <v>0.9</v>
      </c>
      <c r="J58" s="41">
        <v>114831</v>
      </c>
      <c r="K58" s="44">
        <v>5.7</v>
      </c>
    </row>
    <row r="59" spans="1:11" ht="25.5" x14ac:dyDescent="0.25">
      <c r="A59" s="59" t="str">
        <f>VLOOKUP(aéroports_2011[Pays],Pays_Continent!A:B,2,FALSE)</f>
        <v>Amérique du Nord</v>
      </c>
      <c r="B59" s="39" t="str">
        <f>VLOOKUP(aéroports_2011[[#This Row],[Ville/Nom d''aéroport]],Ville_Pays!A:B,2,FALSE)</f>
        <v>États-Unis</v>
      </c>
      <c r="C59" s="40" t="s">
        <v>255</v>
      </c>
      <c r="D59" s="28" t="s">
        <v>255</v>
      </c>
      <c r="E59" s="28" t="s">
        <v>546</v>
      </c>
      <c r="F59" s="41">
        <v>39043708</v>
      </c>
      <c r="G59" s="28">
        <v>2.1</v>
      </c>
      <c r="H59" s="41">
        <v>537933</v>
      </c>
      <c r="I59" s="28">
        <v>2</v>
      </c>
      <c r="J59" s="41">
        <v>137943</v>
      </c>
      <c r="K59" s="44">
        <v>24.6</v>
      </c>
    </row>
    <row r="60" spans="1:11" x14ac:dyDescent="0.25">
      <c r="A60" s="59" t="str">
        <f>VLOOKUP(aéroports_2011[Pays],Pays_Continent!A:B,2,FALSE)</f>
        <v>Asie</v>
      </c>
      <c r="B60" s="39" t="str">
        <f>VLOOKUP(aéroports_2011[[#This Row],[Ville/Nom d''aéroport]],Ville_Pays!A:B,2,FALSE)</f>
        <v>Corée du Sud</v>
      </c>
      <c r="C60" s="40" t="s">
        <v>91</v>
      </c>
      <c r="D60" s="28" t="s">
        <v>91</v>
      </c>
      <c r="E60" s="28" t="s">
        <v>459</v>
      </c>
      <c r="F60" s="41">
        <v>17201878</v>
      </c>
      <c r="G60" s="28">
        <v>9.4</v>
      </c>
      <c r="H60" s="41">
        <v>112696</v>
      </c>
      <c r="I60" s="28">
        <v>9</v>
      </c>
      <c r="J60" s="41">
        <v>251975</v>
      </c>
      <c r="K60" s="44">
        <v>8.9</v>
      </c>
    </row>
    <row r="61" spans="1:11" x14ac:dyDescent="0.25">
      <c r="A61" s="59" t="str">
        <f>VLOOKUP(aéroports_2011[Pays],Pays_Continent!A:B,2,FALSE)</f>
        <v>Asie</v>
      </c>
      <c r="B61" s="39" t="str">
        <f>VLOOKUP(aéroports_2011[[#This Row],[Ville/Nom d''aéroport]],Ville_Pays!A:B,2,FALSE)</f>
        <v>Chine</v>
      </c>
      <c r="C61" s="40" t="s">
        <v>77</v>
      </c>
      <c r="D61" s="28" t="s">
        <v>77</v>
      </c>
      <c r="E61" s="28" t="s">
        <v>963</v>
      </c>
      <c r="F61" s="41">
        <v>29073719</v>
      </c>
      <c r="G61" s="28">
        <v>12.7</v>
      </c>
      <c r="H61" s="41">
        <v>222421</v>
      </c>
      <c r="I61" s="28">
        <v>8.1999999999999993</v>
      </c>
      <c r="J61" s="41">
        <v>477695</v>
      </c>
      <c r="K61" s="44">
        <v>10.5</v>
      </c>
    </row>
    <row r="62" spans="1:11" ht="25.5" x14ac:dyDescent="0.25">
      <c r="A62" s="59" t="str">
        <f>VLOOKUP(aéroports_2011[Pays],Pays_Continent!A:B,2,FALSE)</f>
        <v>Amérique du Nord</v>
      </c>
      <c r="B62" s="39" t="str">
        <f>VLOOKUP(aéroports_2011[[#This Row],[Ville/Nom d''aéroport]],Ville_Pays!A:B,2,FALSE)</f>
        <v>États-Unis</v>
      </c>
      <c r="C62" s="40" t="s">
        <v>243</v>
      </c>
      <c r="D62" s="28" t="s">
        <v>277</v>
      </c>
      <c r="E62" s="32" t="s">
        <v>558</v>
      </c>
      <c r="F62" s="41">
        <v>18882549</v>
      </c>
      <c r="G62" s="28">
        <v>7.5</v>
      </c>
      <c r="H62" s="41">
        <v>255227</v>
      </c>
      <c r="I62" s="28">
        <v>3.9</v>
      </c>
      <c r="J62" s="41">
        <v>27374</v>
      </c>
      <c r="K62" s="44">
        <v>6.9</v>
      </c>
    </row>
    <row r="63" spans="1:11" ht="25.5" x14ac:dyDescent="0.25">
      <c r="A63" s="59" t="str">
        <f>VLOOKUP(aéroports_2011[Pays],Pays_Continent!A:B,2,FALSE)</f>
        <v>Amérique du Nord</v>
      </c>
      <c r="B63" s="39" t="str">
        <f>VLOOKUP(aéroports_2011[[#This Row],[Ville/Nom d''aéroport]],Ville_Pays!A:B,2,FALSE)</f>
        <v>États-Unis</v>
      </c>
      <c r="C63" s="40" t="s">
        <v>243</v>
      </c>
      <c r="D63" s="28" t="s">
        <v>244</v>
      </c>
      <c r="E63" s="32" t="s">
        <v>541</v>
      </c>
      <c r="F63" s="41">
        <v>66790996</v>
      </c>
      <c r="G63" s="28">
        <v>-0.4</v>
      </c>
      <c r="H63" s="41">
        <v>870042</v>
      </c>
      <c r="I63" s="28">
        <v>-0.1</v>
      </c>
      <c r="J63" s="41">
        <v>1505214</v>
      </c>
      <c r="K63" s="44">
        <v>-4.5999999999999996</v>
      </c>
    </row>
    <row r="64" spans="1:11" x14ac:dyDescent="0.25">
      <c r="A64" s="59" t="str">
        <f>VLOOKUP(aéroports_2011[Pays],Pays_Continent!A:B,2,FALSE)</f>
        <v>Asie</v>
      </c>
      <c r="B64" s="39" t="str">
        <f>VLOOKUP(aéroports_2011[[#This Row],[Ville/Nom d''aéroport]],Ville_Pays!A:B,2,FALSE)</f>
        <v>Chine</v>
      </c>
      <c r="C64" s="40" t="s">
        <v>87</v>
      </c>
      <c r="D64" s="28" t="s">
        <v>87</v>
      </c>
      <c r="E64" s="28" t="s">
        <v>962</v>
      </c>
      <c r="F64" s="41">
        <v>19052706</v>
      </c>
      <c r="G64" s="28">
        <v>20.6</v>
      </c>
      <c r="H64" s="41">
        <v>166763</v>
      </c>
      <c r="I64" s="28">
        <v>14.5</v>
      </c>
      <c r="J64" s="41">
        <v>237573</v>
      </c>
      <c r="K64" s="44">
        <v>21.4</v>
      </c>
    </row>
    <row r="65" spans="1:11" ht="25.5" x14ac:dyDescent="0.25">
      <c r="A65" s="59" t="str">
        <f>VLOOKUP(aéroports_2011[Pays],Pays_Continent!A:B,2,FALSE)</f>
        <v>Océanie</v>
      </c>
      <c r="B65" s="39" t="str">
        <f>VLOOKUP(aéroports_2011[[#This Row],[Ville/Nom d''aéroport]],Ville_Pays!A:B,2,FALSE)</f>
        <v>Nouvelle-Zélande</v>
      </c>
      <c r="C65" s="40" t="s">
        <v>321</v>
      </c>
      <c r="D65" s="28" t="s">
        <v>321</v>
      </c>
      <c r="E65" s="28" t="s">
        <v>586</v>
      </c>
      <c r="F65" s="41">
        <v>5592529</v>
      </c>
      <c r="G65" s="28">
        <v>-6.8</v>
      </c>
      <c r="H65" s="41">
        <v>119343</v>
      </c>
      <c r="I65" s="28">
        <v>-5.2</v>
      </c>
      <c r="J65" s="41">
        <v>20557</v>
      </c>
      <c r="K65" s="44">
        <v>-21.7</v>
      </c>
    </row>
    <row r="66" spans="1:11" ht="25.5" x14ac:dyDescent="0.25">
      <c r="A66" s="59" t="str">
        <f>VLOOKUP(aéroports_2011[Pays],Pays_Continent!A:B,2,FALSE)</f>
        <v>Amérique du Nord</v>
      </c>
      <c r="B66" s="39" t="str">
        <f>VLOOKUP(aéroports_2011[[#This Row],[Ville/Nom d''aéroport]],Ville_Pays!A:B,2,FALSE)</f>
        <v>États-Unis</v>
      </c>
      <c r="C66" s="40" t="s">
        <v>306</v>
      </c>
      <c r="D66" s="28" t="s">
        <v>307</v>
      </c>
      <c r="E66" s="28" t="s">
        <v>1064</v>
      </c>
      <c r="F66" s="41">
        <v>9376862</v>
      </c>
      <c r="G66" s="28">
        <v>-1.2</v>
      </c>
      <c r="H66" s="41">
        <v>179649</v>
      </c>
      <c r="I66" s="28">
        <v>-6.9</v>
      </c>
      <c r="J66" s="41">
        <v>76692</v>
      </c>
      <c r="K66" s="44">
        <v>-3.7</v>
      </c>
    </row>
    <row r="67" spans="1:11" x14ac:dyDescent="0.25">
      <c r="A67" s="59" t="str">
        <f>VLOOKUP(aéroports_2011[Pays],Pays_Continent!A:B,2,FALSE)</f>
        <v>Europe</v>
      </c>
      <c r="B67" s="39" t="str">
        <f>VLOOKUP(aéroports_2011[[#This Row],[Ville/Nom d''aéroport]],Ville_Pays!A:B,2,FALSE)</f>
        <v>Allemagne</v>
      </c>
      <c r="C67" s="40" t="s">
        <v>182</v>
      </c>
      <c r="D67" s="28" t="s">
        <v>182</v>
      </c>
      <c r="E67" s="28" t="s">
        <v>493</v>
      </c>
      <c r="F67" s="41">
        <v>9623397</v>
      </c>
      <c r="G67" s="28">
        <v>-2.2999999999999998</v>
      </c>
      <c r="H67" s="41">
        <v>130926</v>
      </c>
      <c r="I67" s="28">
        <v>-2.5</v>
      </c>
      <c r="J67" s="41">
        <v>726258</v>
      </c>
      <c r="K67" s="44">
        <v>12.8</v>
      </c>
    </row>
    <row r="68" spans="1:11" x14ac:dyDescent="0.25">
      <c r="A68" s="59" t="str">
        <f>VLOOKUP(aéroports_2011[Pays],Pays_Continent!A:B,2,FALSE)</f>
        <v>Europe</v>
      </c>
      <c r="B68" s="39" t="str">
        <f>VLOOKUP(aéroports_2011[[#This Row],[Ville/Nom d''aéroport]],Ville_Pays!A:B,2,FALSE)</f>
        <v>Danemark</v>
      </c>
      <c r="C68" s="40" t="s">
        <v>141</v>
      </c>
      <c r="D68" s="28" t="s">
        <v>141</v>
      </c>
      <c r="E68" s="28" t="s">
        <v>476</v>
      </c>
      <c r="F68" s="41">
        <v>22673477</v>
      </c>
      <c r="G68" s="28">
        <v>5.7</v>
      </c>
      <c r="H68" s="41">
        <v>253762</v>
      </c>
      <c r="I68" s="28">
        <v>3.3</v>
      </c>
      <c r="J68" s="64" t="s">
        <v>958</v>
      </c>
      <c r="K68" s="63" t="s">
        <v>958</v>
      </c>
    </row>
    <row r="69" spans="1:11" ht="25.5" x14ac:dyDescent="0.25">
      <c r="A69" s="59" t="str">
        <f>VLOOKUP(aéroports_2011[Pays],Pays_Continent!A:B,2,FALSE)</f>
        <v>Amérique du Sud</v>
      </c>
      <c r="B69" s="39" t="str">
        <f>VLOOKUP(aéroports_2011[[#This Row],[Ville/Nom d''aéroport]],Ville_Pays!A:B,2,FALSE)</f>
        <v>Brésil</v>
      </c>
      <c r="C69" s="40" t="s">
        <v>232</v>
      </c>
      <c r="D69" s="28" t="s">
        <v>232</v>
      </c>
      <c r="E69" s="28" t="s">
        <v>532</v>
      </c>
      <c r="F69" s="41">
        <v>2551120</v>
      </c>
      <c r="G69" s="28">
        <v>14.3</v>
      </c>
      <c r="H69" s="41">
        <v>57101</v>
      </c>
      <c r="I69" s="28">
        <v>6.1</v>
      </c>
      <c r="J69" s="41">
        <v>14381</v>
      </c>
      <c r="K69" s="44">
        <v>86.3</v>
      </c>
    </row>
    <row r="70" spans="1:11" ht="25.5" x14ac:dyDescent="0.25">
      <c r="A70" s="59" t="str">
        <f>VLOOKUP(aéroports_2011[Pays],Pays_Continent!A:B,2,FALSE)</f>
        <v>Amérique du Sud</v>
      </c>
      <c r="B70" s="39" t="str">
        <f>VLOOKUP(aéroports_2011[[#This Row],[Ville/Nom d''aéroport]],Ville_Pays!A:B,2,FALSE)</f>
        <v>Brésil</v>
      </c>
      <c r="C70" s="40" t="s">
        <v>211</v>
      </c>
      <c r="D70" s="28" t="s">
        <v>212</v>
      </c>
      <c r="E70" s="28" t="s">
        <v>511</v>
      </c>
      <c r="F70" s="41">
        <v>6964581</v>
      </c>
      <c r="G70" s="28">
        <v>8.3000000000000007</v>
      </c>
      <c r="H70" s="41">
        <v>94143</v>
      </c>
      <c r="I70" s="28">
        <v>6.7</v>
      </c>
      <c r="J70" s="41">
        <v>43849</v>
      </c>
      <c r="K70" s="44">
        <v>79.599999999999994</v>
      </c>
    </row>
    <row r="71" spans="1:11" x14ac:dyDescent="0.25">
      <c r="A71" s="59" t="str">
        <f>VLOOKUP(aéroports_2011[Pays],Pays_Continent!A:B,2,FALSE)</f>
        <v>Afrique</v>
      </c>
      <c r="B71" s="39" t="str">
        <f>VLOOKUP(aéroports_2011[[#This Row],[Ville/Nom d''aéroport]],Ville_Pays!A:B,2,FALSE)</f>
        <v>Sénégal</v>
      </c>
      <c r="C71" s="40" t="s">
        <v>56</v>
      </c>
      <c r="D71" s="28" t="s">
        <v>56</v>
      </c>
      <c r="E71" s="28" t="s">
        <v>449</v>
      </c>
      <c r="F71" s="41">
        <v>1842389</v>
      </c>
      <c r="G71" s="28">
        <v>11.1</v>
      </c>
      <c r="H71" s="41">
        <v>34792</v>
      </c>
      <c r="I71" s="28">
        <v>-8.9</v>
      </c>
      <c r="J71" s="41">
        <v>24539</v>
      </c>
      <c r="K71" s="44">
        <v>3.1</v>
      </c>
    </row>
    <row r="72" spans="1:11" x14ac:dyDescent="0.25">
      <c r="A72" s="59" t="str">
        <f>VLOOKUP(aéroports_2011[Pays],Pays_Continent!A:B,2,FALSE)</f>
        <v>Asie</v>
      </c>
      <c r="B72" s="39" t="str">
        <f>VLOOKUP(aéroports_2011[[#This Row],[Ville/Nom d''aéroport]],Ville_Pays!A:B,2,FALSE)</f>
        <v>Chine</v>
      </c>
      <c r="C72" s="40" t="s">
        <v>113</v>
      </c>
      <c r="D72" s="28" t="s">
        <v>113</v>
      </c>
      <c r="E72" s="28" t="s">
        <v>964</v>
      </c>
      <c r="F72" s="41">
        <v>12012094</v>
      </c>
      <c r="G72" s="28">
        <v>12.2</v>
      </c>
      <c r="H72" s="41">
        <v>94344</v>
      </c>
      <c r="I72" s="28">
        <v>3</v>
      </c>
      <c r="J72" s="41">
        <v>137859</v>
      </c>
      <c r="K72" s="44">
        <v>-1.9</v>
      </c>
    </row>
    <row r="73" spans="1:11" ht="25.5" x14ac:dyDescent="0.25">
      <c r="A73" s="59" t="str">
        <f>VLOOKUP(aéroports_2011[Pays],Pays_Continent!A:B,2,FALSE)</f>
        <v>Amérique du Nord</v>
      </c>
      <c r="B73" s="39" t="str">
        <f>VLOOKUP(aéroports_2011[[#This Row],[Ville/Nom d''aéroport]],Ville_Pays!A:B,2,FALSE)</f>
        <v>États-Unis</v>
      </c>
      <c r="C73" s="40" t="s">
        <v>247</v>
      </c>
      <c r="D73" s="28" t="s">
        <v>248</v>
      </c>
      <c r="E73" s="28" t="s">
        <v>542</v>
      </c>
      <c r="F73" s="41">
        <v>57745210</v>
      </c>
      <c r="G73" s="28">
        <v>1.5</v>
      </c>
      <c r="H73" s="41">
        <v>645810</v>
      </c>
      <c r="I73" s="28">
        <v>-0.3</v>
      </c>
      <c r="J73" s="41">
        <v>652655</v>
      </c>
      <c r="K73" s="44">
        <v>-8.3000000000000007</v>
      </c>
    </row>
    <row r="74" spans="1:11" ht="25.5" x14ac:dyDescent="0.25">
      <c r="A74" s="59" t="str">
        <f>VLOOKUP(aéroports_2011[Pays],Pays_Continent!A:B,2,FALSE)</f>
        <v>Asie</v>
      </c>
      <c r="B74" s="39" t="str">
        <f>VLOOKUP(aéroports_2011[[#This Row],[Ville/Nom d''aéroport]],Ville_Pays!A:B,2,FALSE)</f>
        <v>Arabie Saoudite</v>
      </c>
      <c r="C74" s="40" t="s">
        <v>26</v>
      </c>
      <c r="D74" s="28" t="s">
        <v>26</v>
      </c>
      <c r="E74" s="28" t="s">
        <v>902</v>
      </c>
      <c r="F74" s="41">
        <v>5605699</v>
      </c>
      <c r="G74" s="28">
        <v>12.9</v>
      </c>
      <c r="H74" s="41">
        <v>62060</v>
      </c>
      <c r="I74" s="28">
        <v>9.8000000000000007</v>
      </c>
      <c r="J74" s="41">
        <v>82256</v>
      </c>
      <c r="K74" s="44">
        <v>-0.7</v>
      </c>
    </row>
    <row r="75" spans="1:11" x14ac:dyDescent="0.25">
      <c r="A75" s="59" t="str">
        <f>VLOOKUP(aéroports_2011[Pays],Pays_Continent!A:B,2,FALSE)</f>
        <v>Afrique</v>
      </c>
      <c r="B75" s="39" t="str">
        <f>VLOOKUP(aéroports_2011[[#This Row],[Ville/Nom d''aéroport]],Ville_Pays!A:B,2,FALSE)</f>
        <v>Tanzanie</v>
      </c>
      <c r="C75" s="40" t="s">
        <v>51</v>
      </c>
      <c r="D75" s="28" t="s">
        <v>51</v>
      </c>
      <c r="E75" s="28" t="s">
        <v>445</v>
      </c>
      <c r="F75" s="41">
        <v>1829219</v>
      </c>
      <c r="G75" s="28">
        <v>17.5</v>
      </c>
      <c r="H75" s="41">
        <v>70460</v>
      </c>
      <c r="I75" s="28">
        <v>12.5</v>
      </c>
      <c r="J75" s="41">
        <v>23946</v>
      </c>
      <c r="K75" s="44">
        <v>21.7</v>
      </c>
    </row>
    <row r="76" spans="1:11" x14ac:dyDescent="0.25">
      <c r="A76" s="59" t="str">
        <f>VLOOKUP(aéroports_2011[Pays],Pays_Continent!A:B,2,FALSE)</f>
        <v>Océanie</v>
      </c>
      <c r="B76" s="39" t="str">
        <f>VLOOKUP(aéroports_2011[[#This Row],[Ville/Nom d''aéroport]],Ville_Pays!A:B,2,FALSE)</f>
        <v>Australie</v>
      </c>
      <c r="C76" s="40" t="s">
        <v>339</v>
      </c>
      <c r="D76" s="28" t="s">
        <v>339</v>
      </c>
      <c r="E76" s="28" t="s">
        <v>594</v>
      </c>
      <c r="F76" s="41">
        <v>1743664</v>
      </c>
      <c r="G76" s="28">
        <v>6.3</v>
      </c>
      <c r="H76" s="41">
        <v>26048</v>
      </c>
      <c r="I76" s="28">
        <v>0.2</v>
      </c>
      <c r="J76" s="64" t="s">
        <v>958</v>
      </c>
      <c r="K76" s="63" t="s">
        <v>958</v>
      </c>
    </row>
    <row r="77" spans="1:11" x14ac:dyDescent="0.25">
      <c r="A77" s="59" t="str">
        <f>VLOOKUP(aéroports_2011[Pays],Pays_Continent!A:B,2,FALSE)</f>
        <v>Asie</v>
      </c>
      <c r="B77" s="39" t="str">
        <f>VLOOKUP(aéroports_2011[[#This Row],[Ville/Nom d''aéroport]],Ville_Pays!A:B,2,FALSE)</f>
        <v>Indonésie</v>
      </c>
      <c r="C77" s="40" t="s">
        <v>1036</v>
      </c>
      <c r="D77" s="28" t="s">
        <v>1036</v>
      </c>
      <c r="E77" s="28" t="s">
        <v>1094</v>
      </c>
      <c r="F77" s="41">
        <v>34729467</v>
      </c>
      <c r="G77" s="28">
        <v>21.7</v>
      </c>
      <c r="H77" s="41">
        <v>311045</v>
      </c>
      <c r="I77" s="28">
        <v>16.7</v>
      </c>
      <c r="J77" s="41">
        <v>594085</v>
      </c>
      <c r="K77" s="44">
        <v>-0.1</v>
      </c>
    </row>
    <row r="78" spans="1:11" x14ac:dyDescent="0.25">
      <c r="A78" s="59" t="str">
        <f>VLOOKUP(aéroports_2011[Pays],Pays_Continent!A:B,2,FALSE)</f>
        <v>Asie</v>
      </c>
      <c r="B78" s="39" t="str">
        <f>VLOOKUP(aéroports_2011[[#This Row],[Ville/Nom d''aéroport]],Ville_Pays!A:B,2,FALSE)</f>
        <v>Indonésie</v>
      </c>
      <c r="C78" s="40" t="s">
        <v>314</v>
      </c>
      <c r="D78" s="28" t="s">
        <v>314</v>
      </c>
      <c r="E78" s="28" t="s">
        <v>1061</v>
      </c>
      <c r="F78" s="41">
        <v>6818845</v>
      </c>
      <c r="G78" s="28">
        <v>-5.3</v>
      </c>
      <c r="H78" s="41">
        <v>82507</v>
      </c>
      <c r="I78" s="28">
        <v>7.9</v>
      </c>
      <c r="J78" s="41">
        <v>48231</v>
      </c>
      <c r="K78" s="44">
        <v>-13.2</v>
      </c>
    </row>
    <row r="79" spans="1:11" ht="25.5" x14ac:dyDescent="0.25">
      <c r="A79" s="59" t="str">
        <f>VLOOKUP(aéroports_2011[Pays],Pays_Continent!A:B,2,FALSE)</f>
        <v>Amérique du Nord</v>
      </c>
      <c r="B79" s="39" t="str">
        <f>VLOOKUP(aéroports_2011[[#This Row],[Ville/Nom d''aéroport]],Ville_Pays!A:B,2,FALSE)</f>
        <v>États-Unis</v>
      </c>
      <c r="C79" s="40" t="s">
        <v>251</v>
      </c>
      <c r="D79" s="28" t="s">
        <v>251</v>
      </c>
      <c r="E79" s="28" t="s">
        <v>543</v>
      </c>
      <c r="F79" s="41">
        <v>52699298</v>
      </c>
      <c r="G79" s="28">
        <v>0.9</v>
      </c>
      <c r="H79" s="41">
        <v>628784</v>
      </c>
      <c r="I79" s="28">
        <v>-0.2</v>
      </c>
      <c r="J79" s="41">
        <v>248142</v>
      </c>
      <c r="K79" s="44">
        <v>-1.4</v>
      </c>
    </row>
    <row r="80" spans="1:11" ht="25.5" x14ac:dyDescent="0.25">
      <c r="A80" s="59" t="str">
        <f>VLOOKUP(aéroports_2011[Pays],Pays_Continent!A:B,2,FALSE)</f>
        <v>Amérique du Nord</v>
      </c>
      <c r="B80" s="39" t="str">
        <f>VLOOKUP(aéroports_2011[[#This Row],[Ville/Nom d''aéroport]],Ville_Pays!A:B,2,FALSE)</f>
        <v>États-Unis</v>
      </c>
      <c r="C80" s="40" t="s">
        <v>269</v>
      </c>
      <c r="D80" s="28" t="s">
        <v>270</v>
      </c>
      <c r="E80" s="28" t="s">
        <v>551</v>
      </c>
      <c r="F80" s="41">
        <v>32419181</v>
      </c>
      <c r="G80" s="28">
        <v>0.1</v>
      </c>
      <c r="H80" s="41">
        <v>443028</v>
      </c>
      <c r="I80" s="28">
        <v>-2.1</v>
      </c>
      <c r="J80" s="41">
        <v>206018</v>
      </c>
      <c r="K80" s="44">
        <v>6.6</v>
      </c>
    </row>
    <row r="81" spans="1:11" x14ac:dyDescent="0.25">
      <c r="A81" s="59" t="str">
        <f>VLOOKUP(aéroports_2011[Pays],Pays_Continent!A:B,2,FALSE)</f>
        <v>Afrique</v>
      </c>
      <c r="B81" s="39" t="str">
        <f>VLOOKUP(aéroports_2011[[#This Row],[Ville/Nom d''aéroport]],Ville_Pays!A:B,2,FALSE)</f>
        <v>Tunisie</v>
      </c>
      <c r="C81" s="40" t="s">
        <v>378</v>
      </c>
      <c r="D81" s="28" t="s">
        <v>378</v>
      </c>
      <c r="E81" s="28" t="s">
        <v>447</v>
      </c>
      <c r="F81" s="41">
        <v>1791144</v>
      </c>
      <c r="G81" s="28">
        <v>-27.8</v>
      </c>
      <c r="H81" s="41">
        <v>19168</v>
      </c>
      <c r="I81" s="28">
        <v>-18</v>
      </c>
      <c r="J81" s="64" t="s">
        <v>958</v>
      </c>
      <c r="K81" s="63" t="s">
        <v>958</v>
      </c>
    </row>
    <row r="82" spans="1:11" x14ac:dyDescent="0.25">
      <c r="A82" s="59" t="str">
        <f>VLOOKUP(aéroports_2011[Pays],Pays_Continent!A:B,2,FALSE)</f>
        <v>Asie</v>
      </c>
      <c r="B82" s="39" t="str">
        <f>VLOOKUP(aéroports_2011[[#This Row],[Ville/Nom d''aéroport]],Ville_Pays!A:B,2,FALSE)</f>
        <v>Qatar</v>
      </c>
      <c r="C82" s="40" t="s">
        <v>15</v>
      </c>
      <c r="D82" s="28" t="s">
        <v>15</v>
      </c>
      <c r="E82" s="28" t="s">
        <v>411</v>
      </c>
      <c r="F82" s="41">
        <v>18202649</v>
      </c>
      <c r="G82" s="28">
        <v>14.7</v>
      </c>
      <c r="H82" s="41">
        <v>172390</v>
      </c>
      <c r="I82" s="28">
        <v>38.200000000000003</v>
      </c>
      <c r="J82" s="41">
        <v>808099</v>
      </c>
      <c r="K82" s="44">
        <v>14.2</v>
      </c>
    </row>
    <row r="83" spans="1:11" ht="25.5" x14ac:dyDescent="0.25">
      <c r="A83" s="59" t="str">
        <f>VLOOKUP(aéroports_2011[Pays],Pays_Continent!A:B,2,FALSE)</f>
        <v>Asie</v>
      </c>
      <c r="B83" s="39" t="str">
        <f>VLOOKUP(aéroports_2011[[#This Row],[Ville/Nom d''aéroport]],Ville_Pays!A:B,2,FALSE)</f>
        <v>Emirats Arabes Unis</v>
      </c>
      <c r="C83" s="40" t="s">
        <v>14</v>
      </c>
      <c r="D83" s="28" t="s">
        <v>14</v>
      </c>
      <c r="E83" s="28" t="s">
        <v>410</v>
      </c>
      <c r="F83" s="41">
        <v>50977960</v>
      </c>
      <c r="G83" s="28">
        <v>8</v>
      </c>
      <c r="H83" s="41">
        <v>326342</v>
      </c>
      <c r="I83" s="28">
        <v>6.2</v>
      </c>
      <c r="J83" s="41">
        <v>2269768</v>
      </c>
      <c r="K83" s="44">
        <v>0</v>
      </c>
    </row>
    <row r="84" spans="1:11" x14ac:dyDescent="0.25">
      <c r="A84" s="59" t="str">
        <f>VLOOKUP(aéroports_2011[Pays],Pays_Continent!A:B,2,FALSE)</f>
        <v>Europe</v>
      </c>
      <c r="B84" s="39" t="str">
        <f>VLOOKUP(aéroports_2011[[#This Row],[Ville/Nom d''aéroport]],Ville_Pays!A:B,2,FALSE)</f>
        <v>Irlande</v>
      </c>
      <c r="C84" s="40" t="s">
        <v>143</v>
      </c>
      <c r="D84" s="28" t="s">
        <v>143</v>
      </c>
      <c r="E84" s="28" t="s">
        <v>482</v>
      </c>
      <c r="F84" s="41">
        <v>18716296</v>
      </c>
      <c r="G84" s="28">
        <v>1.7</v>
      </c>
      <c r="H84" s="41">
        <v>162016</v>
      </c>
      <c r="I84" s="28">
        <v>1.1000000000000001</v>
      </c>
      <c r="J84" s="41">
        <v>101196</v>
      </c>
      <c r="K84" s="44">
        <v>-4</v>
      </c>
    </row>
    <row r="85" spans="1:11" ht="25.5" x14ac:dyDescent="0.25">
      <c r="A85" s="59" t="str">
        <f>VLOOKUP(aéroports_2011[Pays],Pays_Continent!A:B,2,FALSE)</f>
        <v>Océanie</v>
      </c>
      <c r="B85" s="39" t="str">
        <f>VLOOKUP(aéroports_2011[[#This Row],[Ville/Nom d''aéroport]],Ville_Pays!A:B,2,FALSE)</f>
        <v>Nouvelle-Zélande</v>
      </c>
      <c r="C85" s="40" t="s">
        <v>354</v>
      </c>
      <c r="D85" s="28" t="s">
        <v>354</v>
      </c>
      <c r="E85" s="28" t="s">
        <v>604</v>
      </c>
      <c r="F85" s="41">
        <v>806519</v>
      </c>
      <c r="G85" s="28">
        <v>0.7</v>
      </c>
      <c r="H85" s="41">
        <v>22090</v>
      </c>
      <c r="I85" s="28">
        <v>-1.9</v>
      </c>
      <c r="J85" s="64" t="s">
        <v>958</v>
      </c>
      <c r="K85" s="63" t="s">
        <v>958</v>
      </c>
    </row>
    <row r="86" spans="1:11" x14ac:dyDescent="0.25">
      <c r="A86" s="59" t="str">
        <f>VLOOKUP(aéroports_2011[Pays],Pays_Continent!A:B,2,FALSE)</f>
        <v>Afrique</v>
      </c>
      <c r="B86" s="39" t="str">
        <f>VLOOKUP(aéroports_2011[[#This Row],[Ville/Nom d''aéroport]],Ville_Pays!A:B,2,FALSE)</f>
        <v>Afrique du Sud</v>
      </c>
      <c r="C86" s="40" t="s">
        <v>41</v>
      </c>
      <c r="D86" s="28" t="s">
        <v>41</v>
      </c>
      <c r="E86" s="28" t="s">
        <v>433</v>
      </c>
      <c r="F86" s="41">
        <v>5036962</v>
      </c>
      <c r="G86" s="28">
        <v>5.9</v>
      </c>
      <c r="H86" s="41">
        <v>54945</v>
      </c>
      <c r="I86" s="28">
        <v>0.6</v>
      </c>
      <c r="J86" s="64" t="s">
        <v>958</v>
      </c>
      <c r="K86" s="63" t="s">
        <v>958</v>
      </c>
    </row>
    <row r="87" spans="1:11" x14ac:dyDescent="0.25">
      <c r="A87" s="59" t="str">
        <f>VLOOKUP(aéroports_2011[Pays],Pays_Continent!A:B,2,FALSE)</f>
        <v>Europe</v>
      </c>
      <c r="B87" s="39" t="str">
        <f>VLOOKUP(aéroports_2011[[#This Row],[Ville/Nom d''aéroport]],Ville_Pays!A:B,2,FALSE)</f>
        <v>Allemagne</v>
      </c>
      <c r="C87" s="40" t="s">
        <v>155</v>
      </c>
      <c r="D87" s="28" t="s">
        <v>155</v>
      </c>
      <c r="E87" s="28" t="s">
        <v>479</v>
      </c>
      <c r="F87" s="41">
        <v>20339189</v>
      </c>
      <c r="G87" s="28">
        <v>7.1</v>
      </c>
      <c r="H87" s="41">
        <v>221671</v>
      </c>
      <c r="I87" s="28">
        <v>2.8</v>
      </c>
      <c r="J87" s="41">
        <v>81526</v>
      </c>
      <c r="K87" s="44">
        <v>-7.1</v>
      </c>
    </row>
    <row r="88" spans="1:11" x14ac:dyDescent="0.25">
      <c r="A88" s="59" t="str">
        <f>VLOOKUP(aéroports_2011[Pays],Pays_Continent!A:B,2,FALSE)</f>
        <v>Europe</v>
      </c>
      <c r="B88" s="39" t="str">
        <f>VLOOKUP(aéroports_2011[[#This Row],[Ville/Nom d''aéroport]],Ville_Pays!A:B,2,FALSE)</f>
        <v>Royaume-Uni</v>
      </c>
      <c r="C88" s="40" t="s">
        <v>177</v>
      </c>
      <c r="D88" s="28" t="s">
        <v>177</v>
      </c>
      <c r="E88" s="28" t="s">
        <v>494</v>
      </c>
      <c r="F88" s="41">
        <v>9385245</v>
      </c>
      <c r="G88" s="28">
        <v>9.1999999999999993</v>
      </c>
      <c r="H88" s="41">
        <v>113097</v>
      </c>
      <c r="I88" s="28">
        <v>3.8</v>
      </c>
      <c r="J88" s="41">
        <v>44308</v>
      </c>
      <c r="K88" s="44">
        <v>0.5</v>
      </c>
    </row>
    <row r="89" spans="1:11" x14ac:dyDescent="0.25">
      <c r="A89" s="59" t="str">
        <f>VLOOKUP(aéroports_2011[Pays],Pays_Continent!A:B,2,FALSE)</f>
        <v>Asie</v>
      </c>
      <c r="B89" s="39" t="str">
        <f>VLOOKUP(aéroports_2011[[#This Row],[Ville/Nom d''aéroport]],Ville_Pays!A:B,2,FALSE)</f>
        <v>Israël</v>
      </c>
      <c r="C89" s="40" t="s">
        <v>380</v>
      </c>
      <c r="D89" s="28" t="s">
        <v>380</v>
      </c>
      <c r="E89" s="28" t="s">
        <v>450</v>
      </c>
      <c r="F89" s="41">
        <v>1550736</v>
      </c>
      <c r="G89" s="28">
        <v>9.4</v>
      </c>
      <c r="H89" s="41">
        <v>19921</v>
      </c>
      <c r="I89" s="28">
        <v>1.3</v>
      </c>
      <c r="J89" s="64" t="s">
        <v>958</v>
      </c>
      <c r="K89" s="63" t="s">
        <v>958</v>
      </c>
    </row>
    <row r="90" spans="1:11" x14ac:dyDescent="0.25">
      <c r="A90" s="59" t="str">
        <f>VLOOKUP(aéroports_2011[Pays],Pays_Continent!A:B,2,FALSE)</f>
        <v>Océanie</v>
      </c>
      <c r="B90" s="39" t="str">
        <f>VLOOKUP(aéroports_2011[[#This Row],[Ville/Nom d''aéroport]],Ville_Pays!A:B,2,FALSE)</f>
        <v>Iles Samoa</v>
      </c>
      <c r="C90" s="40" t="s">
        <v>643</v>
      </c>
      <c r="D90" s="28" t="s">
        <v>644</v>
      </c>
      <c r="E90" s="28" t="s">
        <v>1104</v>
      </c>
      <c r="F90" s="41">
        <v>294572</v>
      </c>
      <c r="G90" s="28">
        <v>-5.7</v>
      </c>
      <c r="H90" s="41">
        <v>4724</v>
      </c>
      <c r="I90" s="28">
        <v>-4</v>
      </c>
      <c r="J90" s="64"/>
      <c r="K90" s="63"/>
    </row>
    <row r="91" spans="1:11" ht="25.5" x14ac:dyDescent="0.25">
      <c r="A91" s="59" t="str">
        <f>VLOOKUP(aéroports_2011[Pays],Pays_Continent!A:B,2,FALSE)</f>
        <v>Amérique du Sud</v>
      </c>
      <c r="B91" s="39" t="str">
        <f>VLOOKUP(aéroports_2011[[#This Row],[Ville/Nom d''aéroport]],Ville_Pays!A:B,2,FALSE)</f>
        <v>Brésil</v>
      </c>
      <c r="C91" s="40" t="s">
        <v>224</v>
      </c>
      <c r="D91" s="28" t="s">
        <v>224</v>
      </c>
      <c r="E91" s="28" t="s">
        <v>524</v>
      </c>
      <c r="F91" s="41">
        <v>3121936</v>
      </c>
      <c r="G91" s="28">
        <v>10</v>
      </c>
      <c r="H91" s="41">
        <v>49098</v>
      </c>
      <c r="I91" s="28">
        <v>13.1</v>
      </c>
      <c r="J91" s="41">
        <v>8536</v>
      </c>
      <c r="K91" s="44">
        <v>23.9</v>
      </c>
    </row>
    <row r="92" spans="1:11" ht="25.5" x14ac:dyDescent="0.25">
      <c r="A92" s="59" t="str">
        <f>VLOOKUP(aéroports_2011[Pays],Pays_Continent!A:B,2,FALSE)</f>
        <v>Amérique du Sud</v>
      </c>
      <c r="B92" s="39" t="str">
        <f>VLOOKUP(aéroports_2011[[#This Row],[Ville/Nom d''aéroport]],Ville_Pays!A:B,2,FALSE)</f>
        <v>Brésil</v>
      </c>
      <c r="C92" s="40" t="s">
        <v>215</v>
      </c>
      <c r="D92" s="28" t="s">
        <v>215</v>
      </c>
      <c r="E92" s="28" t="s">
        <v>514</v>
      </c>
      <c r="F92" s="41">
        <v>5646996</v>
      </c>
      <c r="G92" s="28">
        <v>3.8</v>
      </c>
      <c r="H92" s="41">
        <v>65853</v>
      </c>
      <c r="I92" s="28">
        <v>5.2</v>
      </c>
      <c r="J92" s="41">
        <v>57489</v>
      </c>
      <c r="K92" s="44">
        <v>18.899999999999999</v>
      </c>
    </row>
    <row r="93" spans="1:11" x14ac:dyDescent="0.25">
      <c r="A93" s="59" t="str">
        <f>VLOOKUP(aéroports_2011[Pays],Pays_Continent!A:B,2,FALSE)</f>
        <v>Europe</v>
      </c>
      <c r="B93" s="39" t="str">
        <f>VLOOKUP(aéroports_2011[[#This Row],[Ville/Nom d''aéroport]],Ville_Pays!A:B,2,FALSE)</f>
        <v>Allemagne</v>
      </c>
      <c r="C93" s="40" t="s">
        <v>126</v>
      </c>
      <c r="D93" s="28" t="s">
        <v>126</v>
      </c>
      <c r="E93" s="28" t="s">
        <v>469</v>
      </c>
      <c r="F93" s="41">
        <v>56436255</v>
      </c>
      <c r="G93" s="28">
        <v>6.5</v>
      </c>
      <c r="H93" s="41">
        <v>487162</v>
      </c>
      <c r="I93" s="28">
        <v>4.9000000000000004</v>
      </c>
      <c r="J93" s="41">
        <v>2214939</v>
      </c>
      <c r="K93" s="44">
        <v>-2.6</v>
      </c>
    </row>
    <row r="94" spans="1:11" ht="25.5" x14ac:dyDescent="0.25">
      <c r="A94" s="59" t="str">
        <f>VLOOKUP(aéroports_2011[Pays],Pays_Continent!A:B,2,FALSE)</f>
        <v>Amérique du Nord</v>
      </c>
      <c r="B94" s="39" t="str">
        <f>VLOOKUP(aéroports_2011[[#This Row],[Ville/Nom d''aéroport]],Ville_Pays!A:B,2,FALSE)</f>
        <v>États-Unis</v>
      </c>
      <c r="C94" s="40" t="s">
        <v>273</v>
      </c>
      <c r="D94" s="28" t="s">
        <v>273</v>
      </c>
      <c r="E94" s="28" t="s">
        <v>555</v>
      </c>
      <c r="F94" s="41">
        <v>23349835</v>
      </c>
      <c r="G94" s="28">
        <v>4.2</v>
      </c>
      <c r="H94" s="41">
        <v>267148</v>
      </c>
      <c r="I94" s="28">
        <v>3.7</v>
      </c>
      <c r="J94" s="41">
        <v>87027</v>
      </c>
      <c r="K94" s="44">
        <v>-2.2000000000000002</v>
      </c>
    </row>
    <row r="95" spans="1:11" x14ac:dyDescent="0.25">
      <c r="A95" s="59" t="str">
        <f>VLOOKUP(aéroports_2011[Pays],Pays_Continent!A:B,2,FALSE)</f>
        <v>Asie</v>
      </c>
      <c r="B95" s="39" t="str">
        <f>VLOOKUP(aéroports_2011[[#This Row],[Ville/Nom d''aéroport]],Ville_Pays!A:B,2,FALSE)</f>
        <v>Japon</v>
      </c>
      <c r="C95" s="40" t="s">
        <v>96</v>
      </c>
      <c r="D95" s="28" t="s">
        <v>96</v>
      </c>
      <c r="E95" s="28" t="s">
        <v>460</v>
      </c>
      <c r="F95" s="41">
        <v>15431078</v>
      </c>
      <c r="G95" s="28">
        <v>-5.9</v>
      </c>
      <c r="H95" s="41">
        <v>139106</v>
      </c>
      <c r="I95" s="28">
        <v>1.3</v>
      </c>
      <c r="J95" s="41">
        <v>243863</v>
      </c>
      <c r="K95" s="44">
        <v>-5</v>
      </c>
    </row>
    <row r="96" spans="1:11" x14ac:dyDescent="0.25">
      <c r="A96" s="59" t="str">
        <f>VLOOKUP(aéroports_2011[Pays],Pays_Continent!A:B,2,FALSE)</f>
        <v>Europe</v>
      </c>
      <c r="B96" s="39" t="str">
        <f>VLOOKUP(aéroports_2011[[#This Row],[Ville/Nom d''aéroport]],Ville_Pays!A:B,2,FALSE)</f>
        <v>Suisse</v>
      </c>
      <c r="C96" s="40" t="s">
        <v>164</v>
      </c>
      <c r="D96" s="28" t="s">
        <v>164</v>
      </c>
      <c r="E96" s="28" t="s">
        <v>485</v>
      </c>
      <c r="F96" s="41">
        <v>13048960</v>
      </c>
      <c r="G96" s="28">
        <v>10.8</v>
      </c>
      <c r="H96" s="41">
        <v>133755</v>
      </c>
      <c r="I96" s="28">
        <v>-24.6</v>
      </c>
      <c r="J96" s="41">
        <v>38319</v>
      </c>
      <c r="K96" s="44">
        <v>11.5</v>
      </c>
    </row>
    <row r="97" spans="1:11" ht="25.5" x14ac:dyDescent="0.25">
      <c r="A97" s="59" t="str">
        <f>VLOOKUP(aéroports_2011[Pays],Pays_Continent!A:B,2,FALSE)</f>
        <v>Amérique du Sud</v>
      </c>
      <c r="B97" s="39" t="str">
        <f>VLOOKUP(aéroports_2011[[#This Row],[Ville/Nom d''aéroport]],Ville_Pays!A:B,2,FALSE)</f>
        <v>Brésil</v>
      </c>
      <c r="C97" s="40" t="s">
        <v>233</v>
      </c>
      <c r="D97" s="28" t="s">
        <v>233</v>
      </c>
      <c r="E97" s="28" t="s">
        <v>529</v>
      </c>
      <c r="F97" s="41">
        <v>2783717</v>
      </c>
      <c r="G97" s="28">
        <v>19</v>
      </c>
      <c r="H97" s="41">
        <v>70128</v>
      </c>
      <c r="I97" s="28">
        <v>8.4</v>
      </c>
      <c r="J97" s="41">
        <v>9623</v>
      </c>
      <c r="K97" s="44">
        <v>88.8</v>
      </c>
    </row>
    <row r="98" spans="1:11" x14ac:dyDescent="0.25">
      <c r="A98" s="59" t="str">
        <f>VLOOKUP(aéroports_2011[Pays],Pays_Continent!A:B,2,FALSE)</f>
        <v>Océanie</v>
      </c>
      <c r="B98" s="39" t="str">
        <f>VLOOKUP(aéroports_2011[[#This Row],[Ville/Nom d''aéroport]],Ville_Pays!A:B,2,FALSE)</f>
        <v>Australie</v>
      </c>
      <c r="C98" s="40" t="s">
        <v>322</v>
      </c>
      <c r="D98" s="28" t="s">
        <v>322</v>
      </c>
      <c r="E98" s="28" t="s">
        <v>585</v>
      </c>
      <c r="F98" s="41">
        <v>5261773</v>
      </c>
      <c r="G98" s="28">
        <v>-4.5999999999999996</v>
      </c>
      <c r="H98" s="41">
        <v>35945</v>
      </c>
      <c r="I98" s="28">
        <v>-4.5999999999999996</v>
      </c>
      <c r="J98" s="64" t="s">
        <v>958</v>
      </c>
      <c r="K98" s="63" t="s">
        <v>958</v>
      </c>
    </row>
    <row r="99" spans="1:11" x14ac:dyDescent="0.25">
      <c r="A99" s="59" t="str">
        <f>VLOOKUP(aéroports_2011[Pays],Pays_Continent!A:B,2,FALSE)</f>
        <v>Europe</v>
      </c>
      <c r="B99" s="39" t="str">
        <f>VLOOKUP(aéroports_2011[[#This Row],[Ville/Nom d''aéroport]],Ville_Pays!A:B,2,FALSE)</f>
        <v>Espagne</v>
      </c>
      <c r="C99" s="40" t="s">
        <v>178</v>
      </c>
      <c r="D99" s="28" t="s">
        <v>178</v>
      </c>
      <c r="E99" s="28" t="s">
        <v>490</v>
      </c>
      <c r="F99" s="41">
        <v>10533688</v>
      </c>
      <c r="G99" s="28">
        <v>11.1</v>
      </c>
      <c r="H99" s="41">
        <v>111269</v>
      </c>
      <c r="I99" s="28">
        <v>7.9</v>
      </c>
      <c r="J99" s="41">
        <v>26119</v>
      </c>
      <c r="K99" s="44">
        <v>6.5</v>
      </c>
    </row>
    <row r="100" spans="1:11" ht="25.5" x14ac:dyDescent="0.25">
      <c r="A100" s="59" t="str">
        <f>VLOOKUP(aéroports_2011[Pays],Pays_Continent!A:B,2,FALSE)</f>
        <v>Amérique du Nord</v>
      </c>
      <c r="B100" s="39" t="str">
        <f>VLOOKUP(aéroports_2011[[#This Row],[Ville/Nom d''aéroport]],Ville_Pays!A:B,2,FALSE)</f>
        <v>Mexique</v>
      </c>
      <c r="C100" s="40" t="s">
        <v>202</v>
      </c>
      <c r="D100" s="28" t="s">
        <v>202</v>
      </c>
      <c r="E100" s="28" t="s">
        <v>510</v>
      </c>
      <c r="F100" s="41">
        <v>7224763</v>
      </c>
      <c r="G100" s="28">
        <v>3.6</v>
      </c>
      <c r="H100" s="41">
        <v>129979</v>
      </c>
      <c r="I100" s="28">
        <v>-2.5</v>
      </c>
      <c r="J100" s="41">
        <v>125309</v>
      </c>
      <c r="K100" s="44">
        <v>-4.2</v>
      </c>
    </row>
    <row r="101" spans="1:11" x14ac:dyDescent="0.25">
      <c r="A101" s="59" t="str">
        <f>VLOOKUP(aéroports_2011[Pays],Pays_Continent!A:B,2,FALSE)</f>
        <v>Europe</v>
      </c>
      <c r="B101" s="39" t="str">
        <f>VLOOKUP(aéroports_2011[[#This Row],[Ville/Nom d''aéroport]],Ville_Pays!A:B,2,FALSE)</f>
        <v>France</v>
      </c>
      <c r="C101" s="40" t="s">
        <v>241</v>
      </c>
      <c r="D101" s="28" t="s">
        <v>241</v>
      </c>
      <c r="E101" s="28" t="s">
        <v>634</v>
      </c>
      <c r="F101" s="41">
        <v>2050347</v>
      </c>
      <c r="G101" s="28">
        <v>5.2</v>
      </c>
      <c r="H101" s="41">
        <v>37726</v>
      </c>
      <c r="I101" s="28">
        <v>3.1</v>
      </c>
      <c r="J101" s="41">
        <v>14622</v>
      </c>
      <c r="K101" s="44">
        <v>2.2000000000000002</v>
      </c>
    </row>
    <row r="102" spans="1:11" x14ac:dyDescent="0.25">
      <c r="A102" s="59" t="str">
        <f>VLOOKUP(aéroports_2011[Pays],Pays_Continent!A:B,2,FALSE)</f>
        <v>Asie</v>
      </c>
      <c r="B102" s="39" t="str">
        <f>VLOOKUP(aéroports_2011[[#This Row],[Ville/Nom d''aéroport]],Ville_Pays!A:B,2,FALSE)</f>
        <v>Chine</v>
      </c>
      <c r="C102" s="40" t="s">
        <v>72</v>
      </c>
      <c r="D102" s="28" t="s">
        <v>72</v>
      </c>
      <c r="E102" s="28" t="s">
        <v>960</v>
      </c>
      <c r="F102" s="41">
        <v>45040340</v>
      </c>
      <c r="G102" s="28">
        <v>9.9</v>
      </c>
      <c r="H102" s="41">
        <v>349259</v>
      </c>
      <c r="I102" s="28">
        <v>6.1</v>
      </c>
      <c r="J102" s="41">
        <v>1179968</v>
      </c>
      <c r="K102" s="44">
        <v>3.1</v>
      </c>
    </row>
    <row r="103" spans="1:11" ht="25.5" x14ac:dyDescent="0.25">
      <c r="A103" s="59" t="str">
        <f>VLOOKUP(aéroports_2011[Pays],Pays_Continent!A:B,2,FALSE)</f>
        <v>Amérique du Sud</v>
      </c>
      <c r="B103" s="39" t="str">
        <f>VLOOKUP(aéroports_2011[[#This Row],[Ville/Nom d''aéroport]],Ville_Pays!A:B,2,FALSE)</f>
        <v>Equateur</v>
      </c>
      <c r="C103" s="40" t="s">
        <v>230</v>
      </c>
      <c r="D103" s="28" t="s">
        <v>230</v>
      </c>
      <c r="E103" s="28" t="s">
        <v>520</v>
      </c>
      <c r="F103" s="41">
        <v>3957339</v>
      </c>
      <c r="G103" s="28">
        <v>10.1</v>
      </c>
      <c r="H103" s="41">
        <v>79560</v>
      </c>
      <c r="I103" s="28">
        <v>12.9</v>
      </c>
      <c r="J103" s="41">
        <v>74256</v>
      </c>
      <c r="K103" s="44">
        <v>25.6</v>
      </c>
    </row>
    <row r="104" spans="1:11" x14ac:dyDescent="0.25">
      <c r="A104" s="59" t="str">
        <f>VLOOKUP(aéroports_2011[Pays],Pays_Continent!A:B,2,FALSE)</f>
        <v>Asie</v>
      </c>
      <c r="B104" s="39" t="str">
        <f>VLOOKUP(aéroports_2011[[#This Row],[Ville/Nom d''aéroport]],Ville_Pays!A:B,2,FALSE)</f>
        <v>Chine</v>
      </c>
      <c r="C104" s="40" t="s">
        <v>109</v>
      </c>
      <c r="D104" s="28" t="s">
        <v>109</v>
      </c>
      <c r="E104" s="28" t="s">
        <v>965</v>
      </c>
      <c r="F104" s="41">
        <v>10167818</v>
      </c>
      <c r="G104" s="28">
        <v>15.9</v>
      </c>
      <c r="H104" s="41">
        <v>83057</v>
      </c>
      <c r="I104" s="28">
        <v>12.5</v>
      </c>
      <c r="J104" s="41">
        <v>97827</v>
      </c>
      <c r="K104" s="44">
        <v>6.7</v>
      </c>
    </row>
    <row r="105" spans="1:11" x14ac:dyDescent="0.25">
      <c r="A105" s="59" t="str">
        <f>VLOOKUP(aéroports_2011[Pays],Pays_Continent!A:B,2,FALSE)</f>
        <v>Europe</v>
      </c>
      <c r="B105" s="39" t="str">
        <f>VLOOKUP(aéroports_2011[[#This Row],[Ville/Nom d''aéroport]],Ville_Pays!A:B,2,FALSE)</f>
        <v>Allemagne</v>
      </c>
      <c r="C105" s="40" t="s">
        <v>166</v>
      </c>
      <c r="D105" s="28" t="s">
        <v>166</v>
      </c>
      <c r="E105" s="28" t="s">
        <v>486</v>
      </c>
      <c r="F105" s="41">
        <v>13558122</v>
      </c>
      <c r="G105" s="28">
        <v>4.5999999999999996</v>
      </c>
      <c r="H105" s="41">
        <v>158295</v>
      </c>
      <c r="I105" s="28">
        <v>0.7</v>
      </c>
      <c r="J105" s="41">
        <v>27462</v>
      </c>
      <c r="K105" s="44">
        <v>-1.8</v>
      </c>
    </row>
    <row r="106" spans="1:11" x14ac:dyDescent="0.25">
      <c r="A106" s="59" t="str">
        <f>VLOOKUP(aéroports_2011[Pays],Pays_Continent!A:B,2,FALSE)</f>
        <v>Océanie</v>
      </c>
      <c r="B106" s="39" t="str">
        <f>VLOOKUP(aéroports_2011[[#This Row],[Ville/Nom d''aéroport]],Ville_Pays!A:B,2,FALSE)</f>
        <v>Australie</v>
      </c>
      <c r="C106" s="40" t="s">
        <v>398</v>
      </c>
      <c r="D106" s="28" t="s">
        <v>398</v>
      </c>
      <c r="E106" s="28" t="s">
        <v>612</v>
      </c>
      <c r="F106" s="41">
        <v>452428</v>
      </c>
      <c r="G106" s="28">
        <v>-5.2</v>
      </c>
      <c r="H106" s="41">
        <v>4141</v>
      </c>
      <c r="I106" s="28">
        <v>-2.9</v>
      </c>
      <c r="J106" s="64" t="s">
        <v>958</v>
      </c>
      <c r="K106" s="63" t="s">
        <v>958</v>
      </c>
    </row>
    <row r="107" spans="1:11" x14ac:dyDescent="0.25">
      <c r="A107" s="59" t="str">
        <f>VLOOKUP(aéroports_2011[Pays],Pays_Continent!A:B,2,FALSE)</f>
        <v>Asie</v>
      </c>
      <c r="B107" s="39" t="str">
        <f>VLOOKUP(aéroports_2011[[#This Row],[Ville/Nom d''aéroport]],Ville_Pays!A:B,2,FALSE)</f>
        <v>Chine</v>
      </c>
      <c r="C107" s="40" t="s">
        <v>89</v>
      </c>
      <c r="D107" s="28" t="s">
        <v>89</v>
      </c>
      <c r="E107" s="27" t="s">
        <v>1048</v>
      </c>
      <c r="F107" s="41">
        <v>17512224</v>
      </c>
      <c r="G107" s="28">
        <v>2.6</v>
      </c>
      <c r="H107" s="41">
        <v>149480</v>
      </c>
      <c r="I107" s="28">
        <v>2.2000000000000002</v>
      </c>
      <c r="J107" s="41">
        <v>306243</v>
      </c>
      <c r="K107" s="44">
        <v>8.1</v>
      </c>
    </row>
    <row r="108" spans="1:11" x14ac:dyDescent="0.25">
      <c r="A108" s="59" t="str">
        <f>VLOOKUP(aéroports_2011[Pays],Pays_Continent!A:B,2,FALSE)</f>
        <v>Asie</v>
      </c>
      <c r="B108" s="39" t="str">
        <f>VLOOKUP(aéroports_2011[[#This Row],[Ville/Nom d''aéroport]],Ville_Pays!A:B,2,FALSE)</f>
        <v>Chine</v>
      </c>
      <c r="C108" s="40" t="s">
        <v>114</v>
      </c>
      <c r="D108" s="28" t="s">
        <v>114</v>
      </c>
      <c r="E108" s="28" t="s">
        <v>966</v>
      </c>
      <c r="F108" s="41">
        <v>7841521</v>
      </c>
      <c r="G108" s="28">
        <v>8</v>
      </c>
      <c r="H108" s="41">
        <v>62520</v>
      </c>
      <c r="I108" s="28">
        <v>2.5</v>
      </c>
      <c r="J108" s="41">
        <v>76491</v>
      </c>
      <c r="K108" s="44">
        <v>7.3</v>
      </c>
    </row>
    <row r="109" spans="1:11" x14ac:dyDescent="0.25">
      <c r="A109" s="59" t="str">
        <f>VLOOKUP(aéroports_2011[Pays],Pays_Continent!A:B,2,FALSE)</f>
        <v>Europe</v>
      </c>
      <c r="B109" s="39" t="str">
        <f>VLOOKUP(aéroports_2011[[#This Row],[Ville/Nom d''aéroport]],Ville_Pays!A:B,2,FALSE)</f>
        <v>Finlande</v>
      </c>
      <c r="C109" s="40" t="s">
        <v>162</v>
      </c>
      <c r="D109" s="28" t="s">
        <v>163</v>
      </c>
      <c r="E109" s="28" t="s">
        <v>484</v>
      </c>
      <c r="F109" s="41">
        <v>14864592</v>
      </c>
      <c r="G109" s="28">
        <v>15.4</v>
      </c>
      <c r="H109" s="41">
        <v>194246</v>
      </c>
      <c r="I109" s="28">
        <v>9.8000000000000007</v>
      </c>
      <c r="J109" s="41">
        <v>170408</v>
      </c>
      <c r="K109" s="44">
        <v>7.7</v>
      </c>
    </row>
    <row r="110" spans="1:11" x14ac:dyDescent="0.25">
      <c r="A110" s="59" t="str">
        <f>VLOOKUP(aéroports_2011[Pays],Pays_Continent!A:B,2,FALSE)</f>
        <v>Asie</v>
      </c>
      <c r="B110" s="39" t="str">
        <f>VLOOKUP(aéroports_2011[[#This Row],[Ville/Nom d''aéroport]],Ville_Pays!A:B,2,FALSE)</f>
        <v>Vietnam</v>
      </c>
      <c r="C110" s="40" t="s">
        <v>90</v>
      </c>
      <c r="D110" s="28" t="s">
        <v>90</v>
      </c>
      <c r="E110" s="28" t="s">
        <v>1097</v>
      </c>
      <c r="F110" s="41">
        <v>16668400</v>
      </c>
      <c r="G110" s="28">
        <v>7.5</v>
      </c>
      <c r="H110" s="28" t="s">
        <v>958</v>
      </c>
      <c r="I110" s="28" t="s">
        <v>958</v>
      </c>
      <c r="J110" s="41">
        <v>593494</v>
      </c>
      <c r="K110" s="44">
        <v>11.7</v>
      </c>
    </row>
    <row r="111" spans="1:11" x14ac:dyDescent="0.25">
      <c r="A111" s="59" t="str">
        <f>VLOOKUP(aéroports_2011[Pays],Pays_Continent!A:B,2,FALSE)</f>
        <v>Océanie</v>
      </c>
      <c r="B111" s="39" t="str">
        <f>VLOOKUP(aéroports_2011[[#This Row],[Ville/Nom d''aéroport]],Ville_Pays!A:B,2,FALSE)</f>
        <v>Australie</v>
      </c>
      <c r="C111" s="40" t="s">
        <v>337</v>
      </c>
      <c r="D111" s="28" t="s">
        <v>337</v>
      </c>
      <c r="E111" s="28" t="s">
        <v>595</v>
      </c>
      <c r="F111" s="41">
        <v>1825729</v>
      </c>
      <c r="G111" s="28">
        <v>-1.8</v>
      </c>
      <c r="H111" s="41">
        <v>16290</v>
      </c>
      <c r="I111" s="28">
        <v>-6</v>
      </c>
      <c r="J111" s="64" t="s">
        <v>958</v>
      </c>
      <c r="K111" s="63" t="s">
        <v>958</v>
      </c>
    </row>
    <row r="112" spans="1:11" x14ac:dyDescent="0.25">
      <c r="A112" s="59" t="str">
        <f>VLOOKUP(aéroports_2011[Pays],Pays_Continent!A:B,2,FALSE)</f>
        <v>Asie</v>
      </c>
      <c r="B112" s="39" t="str">
        <f>VLOOKUP(aéroports_2011[[#This Row],[Ville/Nom d''aéroport]],Ville_Pays!A:B,2,FALSE)</f>
        <v>Hong Kong</v>
      </c>
      <c r="C112" s="40" t="s">
        <v>68</v>
      </c>
      <c r="D112" s="28" t="s">
        <v>68</v>
      </c>
      <c r="E112" s="28" t="s">
        <v>454</v>
      </c>
      <c r="F112" s="41">
        <v>53314213</v>
      </c>
      <c r="G112" s="28">
        <v>5.9</v>
      </c>
      <c r="H112" s="41">
        <v>344426</v>
      </c>
      <c r="I112" s="28">
        <v>9</v>
      </c>
      <c r="J112" s="41">
        <v>3968397</v>
      </c>
      <c r="K112" s="44">
        <v>-4.7</v>
      </c>
    </row>
    <row r="113" spans="1:11" ht="25.5" x14ac:dyDescent="0.25">
      <c r="A113" s="59" t="str">
        <f>VLOOKUP(aéroports_2011[Pays],Pays_Continent!A:B,2,FALSE)</f>
        <v>Amérique du Nord</v>
      </c>
      <c r="B113" s="39" t="str">
        <f>VLOOKUP(aéroports_2011[[#This Row],[Ville/Nom d''aéroport]],Ville_Pays!A:B,2,FALSE)</f>
        <v>États-Unis</v>
      </c>
      <c r="C113" s="40" t="s">
        <v>282</v>
      </c>
      <c r="D113" s="28" t="s">
        <v>282</v>
      </c>
      <c r="E113" s="28" t="s">
        <v>907</v>
      </c>
      <c r="F113" s="41">
        <v>18443873</v>
      </c>
      <c r="G113" s="64" t="s">
        <v>958</v>
      </c>
      <c r="H113" s="41">
        <v>263440</v>
      </c>
      <c r="I113" s="64" t="s">
        <v>958</v>
      </c>
      <c r="J113" s="41">
        <v>440733</v>
      </c>
      <c r="K113" s="63" t="s">
        <v>958</v>
      </c>
    </row>
    <row r="114" spans="1:11" ht="25.5" x14ac:dyDescent="0.25">
      <c r="A114" s="59" t="str">
        <f>VLOOKUP(aéroports_2011[Pays],Pays_Continent!A:B,2,FALSE)</f>
        <v>Amérique du Nord</v>
      </c>
      <c r="B114" s="39" t="str">
        <f>VLOOKUP(aéroports_2011[[#This Row],[Ville/Nom d''aéroport]],Ville_Pays!A:B,2,FALSE)</f>
        <v>États-Unis</v>
      </c>
      <c r="C114" s="40" t="s">
        <v>259</v>
      </c>
      <c r="D114" s="28" t="s">
        <v>260</v>
      </c>
      <c r="E114" s="28" t="s">
        <v>1069</v>
      </c>
      <c r="F114" s="41">
        <v>40187442</v>
      </c>
      <c r="G114" s="28">
        <v>-0.7</v>
      </c>
      <c r="H114" s="41">
        <v>528511</v>
      </c>
      <c r="I114" s="28">
        <v>3.8</v>
      </c>
      <c r="J114" s="41">
        <v>447014</v>
      </c>
      <c r="K114" s="44">
        <v>30.3</v>
      </c>
    </row>
    <row r="115" spans="1:11" ht="25.5" x14ac:dyDescent="0.25">
      <c r="A115" s="59" t="str">
        <f>VLOOKUP(aéroports_2011[Pays],Pays_Continent!A:B,2,FALSE)</f>
        <v>Amérique du Nord</v>
      </c>
      <c r="B115" s="39" t="str">
        <f>VLOOKUP(aéroports_2011[[#This Row],[Ville/Nom d''aéroport]],Ville_Pays!A:B,2,FALSE)</f>
        <v>États-Unis</v>
      </c>
      <c r="C115" s="40" t="s">
        <v>259</v>
      </c>
      <c r="D115" s="28" t="s">
        <v>290</v>
      </c>
      <c r="E115" s="28" t="s">
        <v>1068</v>
      </c>
      <c r="F115" s="41">
        <v>9843302</v>
      </c>
      <c r="G115" s="28">
        <v>8.6999999999999993</v>
      </c>
      <c r="H115" s="41">
        <v>213025</v>
      </c>
      <c r="I115" s="28">
        <v>2.7</v>
      </c>
      <c r="J115" s="41">
        <v>10491</v>
      </c>
      <c r="K115" s="44">
        <v>-6.5</v>
      </c>
    </row>
    <row r="116" spans="1:11" x14ac:dyDescent="0.25">
      <c r="A116" s="59" t="str">
        <f>VLOOKUP(aéroports_2011[Pays],Pays_Continent!A:B,2,FALSE)</f>
        <v>Océanie</v>
      </c>
      <c r="B116" s="39" t="str">
        <f>VLOOKUP(aéroports_2011[[#This Row],[Ville/Nom d''aéroport]],Ville_Pays!A:B,2,FALSE)</f>
        <v>Polynésie</v>
      </c>
      <c r="C116" s="40" t="s">
        <v>655</v>
      </c>
      <c r="D116" s="28" t="s">
        <v>655</v>
      </c>
      <c r="E116" s="28" t="s">
        <v>656</v>
      </c>
      <c r="F116" s="41">
        <v>144355</v>
      </c>
      <c r="G116" s="28">
        <v>-17.600000000000001</v>
      </c>
      <c r="H116" s="41">
        <v>3740</v>
      </c>
      <c r="I116" s="28">
        <v>-10.3</v>
      </c>
      <c r="J116" s="28">
        <v>121</v>
      </c>
      <c r="K116" s="44">
        <v>-26.7</v>
      </c>
    </row>
    <row r="117" spans="1:11" x14ac:dyDescent="0.25">
      <c r="A117" s="59" t="str">
        <f>VLOOKUP(aéroports_2011[Pays],Pays_Continent!A:B,2,FALSE)</f>
        <v>Afrique</v>
      </c>
      <c r="B117" s="39" t="str">
        <f>VLOOKUP(aéroports_2011[[#This Row],[Ville/Nom d''aéroport]],Ville_Pays!A:B,2,FALSE)</f>
        <v>Egypte</v>
      </c>
      <c r="C117" s="40" t="s">
        <v>37</v>
      </c>
      <c r="D117" s="28" t="s">
        <v>37</v>
      </c>
      <c r="E117" s="28" t="s">
        <v>423</v>
      </c>
      <c r="F117" s="41">
        <v>5973288</v>
      </c>
      <c r="G117" s="28">
        <v>-25.9</v>
      </c>
      <c r="H117" s="41">
        <v>42741</v>
      </c>
      <c r="I117" s="28">
        <v>-24.4</v>
      </c>
      <c r="J117" s="64" t="s">
        <v>958</v>
      </c>
      <c r="K117" s="63" t="s">
        <v>958</v>
      </c>
    </row>
    <row r="118" spans="1:11" x14ac:dyDescent="0.25">
      <c r="A118" s="59" t="str">
        <f>VLOOKUP(aéroports_2011[Pays],Pays_Continent!A:B,2,FALSE)</f>
        <v>Asie</v>
      </c>
      <c r="B118" s="39" t="str">
        <f>VLOOKUP(aéroports_2011[[#This Row],[Ville/Nom d''aéroport]],Ville_Pays!A:B,2,FALSE)</f>
        <v>Indonésie</v>
      </c>
      <c r="C118" s="40" t="s">
        <v>331</v>
      </c>
      <c r="D118" s="28" t="s">
        <v>331</v>
      </c>
      <c r="E118" s="28" t="s">
        <v>1056</v>
      </c>
      <c r="F118" s="41">
        <v>1049784</v>
      </c>
      <c r="G118" s="28">
        <v>32.200000000000003</v>
      </c>
      <c r="H118" s="41">
        <v>12253</v>
      </c>
      <c r="I118" s="28">
        <v>23.6</v>
      </c>
      <c r="J118" s="41">
        <v>2226</v>
      </c>
      <c r="K118" s="44">
        <v>154.1</v>
      </c>
    </row>
    <row r="119" spans="1:11" x14ac:dyDescent="0.25">
      <c r="A119" s="59" t="str">
        <f>VLOOKUP(aéroports_2011[Pays],Pays_Continent!A:B,2,FALSE)</f>
        <v>Asie</v>
      </c>
      <c r="B119" s="39" t="str">
        <f>VLOOKUP(aéroports_2011[[#This Row],[Ville/Nom d''aéroport]],Ville_Pays!A:B,2,FALSE)</f>
        <v>Inde</v>
      </c>
      <c r="C119" s="40" t="s">
        <v>467</v>
      </c>
      <c r="D119" s="28" t="s">
        <v>467</v>
      </c>
      <c r="E119" s="28" t="s">
        <v>468</v>
      </c>
      <c r="F119" s="41">
        <v>8319919</v>
      </c>
      <c r="G119" s="28">
        <v>14</v>
      </c>
      <c r="H119" s="41">
        <v>95998</v>
      </c>
      <c r="I119" s="28">
        <v>15.9</v>
      </c>
      <c r="J119" s="41">
        <v>81765</v>
      </c>
      <c r="K119" s="44">
        <v>5</v>
      </c>
    </row>
    <row r="120" spans="1:11" x14ac:dyDescent="0.25">
      <c r="A120" s="59" t="str">
        <f>VLOOKUP(aéroports_2011[Pays],Pays_Continent!A:B,2,FALSE)</f>
        <v>Asie</v>
      </c>
      <c r="B120" s="39" t="str">
        <f>VLOOKUP(aéroports_2011[[#This Row],[Ville/Nom d''aéroport]],Ville_Pays!A:B,2,FALSE)</f>
        <v>Iran</v>
      </c>
      <c r="C120" s="40" t="s">
        <v>53</v>
      </c>
      <c r="D120" s="28" t="s">
        <v>53</v>
      </c>
      <c r="E120" s="28" t="s">
        <v>1044</v>
      </c>
      <c r="F120" s="41">
        <v>1941016</v>
      </c>
      <c r="G120" s="28">
        <v>2</v>
      </c>
      <c r="H120" s="41">
        <v>17875</v>
      </c>
      <c r="I120" s="28">
        <v>0.9</v>
      </c>
      <c r="J120" s="41">
        <v>18650</v>
      </c>
      <c r="K120" s="44">
        <v>5</v>
      </c>
    </row>
    <row r="121" spans="1:11" x14ac:dyDescent="0.25">
      <c r="A121" s="59" t="str">
        <f>VLOOKUP(aéroports_2011[Pays],Pays_Continent!A:B,2,FALSE)</f>
        <v>Europe</v>
      </c>
      <c r="B121" s="39" t="str">
        <f>VLOOKUP(aéroports_2011[[#This Row],[Ville/Nom d''aéroport]],Ville_Pays!A:B,2,FALSE)</f>
        <v>Turquie</v>
      </c>
      <c r="C121" s="40" t="s">
        <v>124</v>
      </c>
      <c r="D121" s="28" t="s">
        <v>125</v>
      </c>
      <c r="E121" s="28" t="s">
        <v>1073</v>
      </c>
      <c r="F121" s="41">
        <v>37398221</v>
      </c>
      <c r="G121" s="28">
        <v>16.3</v>
      </c>
      <c r="H121" s="41">
        <v>325164</v>
      </c>
      <c r="I121" s="28">
        <v>12.8</v>
      </c>
      <c r="J121" s="41">
        <v>513933</v>
      </c>
      <c r="K121" s="44">
        <v>10.199999999999999</v>
      </c>
    </row>
    <row r="122" spans="1:11" x14ac:dyDescent="0.25">
      <c r="A122" s="59" t="str">
        <f>VLOOKUP(aéroports_2011[Pays],Pays_Continent!A:B,2,FALSE)</f>
        <v>Europe</v>
      </c>
      <c r="B122" s="39" t="str">
        <f>VLOOKUP(aéroports_2011[[#This Row],[Ville/Nom d''aéroport]],Ville_Pays!A:B,2,FALSE)</f>
        <v>Turquie</v>
      </c>
      <c r="C122" s="40" t="s">
        <v>124</v>
      </c>
      <c r="D122" s="28" t="s">
        <v>139</v>
      </c>
      <c r="E122" s="28" t="s">
        <v>1072</v>
      </c>
      <c r="F122" s="41">
        <v>13688979</v>
      </c>
      <c r="G122" s="28">
        <v>18.2</v>
      </c>
      <c r="H122" s="41">
        <v>121412</v>
      </c>
      <c r="I122" s="28">
        <v>14.6</v>
      </c>
      <c r="J122" s="41">
        <v>30877</v>
      </c>
      <c r="K122" s="44">
        <v>6.4</v>
      </c>
    </row>
    <row r="123" spans="1:11" x14ac:dyDescent="0.25">
      <c r="A123" s="59" t="str">
        <f>VLOOKUP(aéroports_2011[Pays],Pays_Continent!A:B,2,FALSE)</f>
        <v>Europe</v>
      </c>
      <c r="B123" s="39" t="str">
        <f>VLOOKUP(aéroports_2011[[#This Row],[Ville/Nom d''aéroport]],Ville_Pays!A:B,2,FALSE)</f>
        <v>Turquie</v>
      </c>
      <c r="C123" s="40" t="s">
        <v>172</v>
      </c>
      <c r="D123" s="28" t="s">
        <v>173</v>
      </c>
      <c r="E123" s="28" t="s">
        <v>1098</v>
      </c>
      <c r="F123" s="41">
        <v>8574021</v>
      </c>
      <c r="G123" s="28">
        <v>14</v>
      </c>
      <c r="H123" s="41">
        <v>70339</v>
      </c>
      <c r="I123" s="28">
        <v>11.3</v>
      </c>
      <c r="J123" s="41">
        <v>17012</v>
      </c>
      <c r="K123" s="44">
        <v>-7.9</v>
      </c>
    </row>
    <row r="124" spans="1:11" ht="25.5" x14ac:dyDescent="0.25">
      <c r="A124" s="59" t="str">
        <f>VLOOKUP(aéroports_2011[Pays],Pays_Continent!A:B,2,FALSE)</f>
        <v>Asie</v>
      </c>
      <c r="B124" s="39" t="str">
        <f>VLOOKUP(aéroports_2011[[#This Row],[Ville/Nom d''aéroport]],Ville_Pays!A:B,2,FALSE)</f>
        <v>Indonésie</v>
      </c>
      <c r="C124" s="40" t="s">
        <v>308</v>
      </c>
      <c r="D124" s="28" t="s">
        <v>330</v>
      </c>
      <c r="E124" s="28" t="s">
        <v>1074</v>
      </c>
      <c r="F124" s="41">
        <v>169143</v>
      </c>
      <c r="G124" s="28">
        <v>-6.8</v>
      </c>
      <c r="H124" s="41">
        <v>15570</v>
      </c>
      <c r="I124" s="28">
        <v>-42</v>
      </c>
      <c r="J124" s="28">
        <v>730</v>
      </c>
      <c r="K124" s="44">
        <v>194.4</v>
      </c>
    </row>
    <row r="125" spans="1:11" x14ac:dyDescent="0.25">
      <c r="A125" s="59" t="str">
        <f>VLOOKUP(aéroports_2011[Pays],Pays_Continent!A:B,2,FALSE)</f>
        <v>Asie</v>
      </c>
      <c r="B125" s="39" t="str">
        <f>VLOOKUP(aéroports_2011[[#This Row],[Ville/Nom d''aéroport]],Ville_Pays!A:B,2,FALSE)</f>
        <v>Indonésie</v>
      </c>
      <c r="C125" s="40" t="s">
        <v>308</v>
      </c>
      <c r="D125" s="28" t="s">
        <v>309</v>
      </c>
      <c r="E125" s="28" t="s">
        <v>984</v>
      </c>
      <c r="F125" s="41">
        <v>52446618</v>
      </c>
      <c r="G125" s="28">
        <v>18.2</v>
      </c>
      <c r="H125" s="41">
        <v>343152</v>
      </c>
      <c r="I125" s="28">
        <v>12.3</v>
      </c>
      <c r="J125" s="41">
        <v>508321</v>
      </c>
      <c r="K125" s="44">
        <v>-2.9</v>
      </c>
    </row>
    <row r="126" spans="1:11" ht="25.5" x14ac:dyDescent="0.25">
      <c r="A126" s="59" t="str">
        <f>VLOOKUP(aéroports_2011[Pays],Pays_Continent!A:B,2,FALSE)</f>
        <v>Asie</v>
      </c>
      <c r="B126" s="39" t="str">
        <f>VLOOKUP(aéroports_2011[[#This Row],[Ville/Nom d''aéroport]],Ville_Pays!A:B,2,FALSE)</f>
        <v>Arabie Saoudite</v>
      </c>
      <c r="C126" s="40" t="s">
        <v>16</v>
      </c>
      <c r="D126" s="28" t="s">
        <v>16</v>
      </c>
      <c r="E126" s="28" t="s">
        <v>618</v>
      </c>
      <c r="F126" s="41">
        <v>20925850</v>
      </c>
      <c r="G126" s="28">
        <v>17</v>
      </c>
      <c r="H126" s="41">
        <v>156661</v>
      </c>
      <c r="I126" s="28">
        <v>6.7</v>
      </c>
      <c r="J126" s="41">
        <v>265628</v>
      </c>
      <c r="K126" s="44">
        <v>15</v>
      </c>
    </row>
    <row r="127" spans="1:11" x14ac:dyDescent="0.25">
      <c r="A127" s="59" t="str">
        <f>VLOOKUP(aéroports_2011[Pays],Pays_Continent!A:B,2,FALSE)</f>
        <v>Asie</v>
      </c>
      <c r="B127" s="39" t="str">
        <f>VLOOKUP(aéroports_2011[[#This Row],[Ville/Nom d''aéroport]],Ville_Pays!A:B,2,FALSE)</f>
        <v>Chine</v>
      </c>
      <c r="C127" s="40" t="s">
        <v>624</v>
      </c>
      <c r="D127" s="28" t="s">
        <v>624</v>
      </c>
      <c r="E127" s="28" t="s">
        <v>1100</v>
      </c>
      <c r="F127" s="41">
        <v>7879707</v>
      </c>
      <c r="G127" s="28">
        <v>14.2</v>
      </c>
      <c r="H127" s="41">
        <v>77856</v>
      </c>
      <c r="I127" s="28">
        <v>12.6</v>
      </c>
      <c r="J127" s="41">
        <v>77624</v>
      </c>
      <c r="K127" s="44">
        <v>10.6</v>
      </c>
    </row>
    <row r="128" spans="1:11" x14ac:dyDescent="0.25">
      <c r="A128" s="59" t="str">
        <f>VLOOKUP(aéroports_2011[Pays],Pays_Continent!A:B,2,FALSE)</f>
        <v>Afrique</v>
      </c>
      <c r="B128" s="39" t="str">
        <f>VLOOKUP(aéroports_2011[[#This Row],[Ville/Nom d''aéroport]],Ville_Pays!A:B,2,FALSE)</f>
        <v>Afrique du Sud</v>
      </c>
      <c r="C128" s="40" t="s">
        <v>19</v>
      </c>
      <c r="D128" s="28" t="s">
        <v>19</v>
      </c>
      <c r="E128" s="28" t="s">
        <v>412</v>
      </c>
      <c r="F128" s="41">
        <v>19114384</v>
      </c>
      <c r="G128" s="28">
        <v>12.3</v>
      </c>
      <c r="H128" s="41">
        <v>212216</v>
      </c>
      <c r="I128" s="28">
        <v>9.6</v>
      </c>
      <c r="J128" s="41">
        <v>320735</v>
      </c>
      <c r="K128" s="44">
        <v>12.1</v>
      </c>
    </row>
    <row r="129" spans="1:11" ht="25.5" x14ac:dyDescent="0.25">
      <c r="A129" s="59" t="str">
        <f>VLOOKUP(aéroports_2011[Pays],Pays_Continent!A:B,2,FALSE)</f>
        <v>Amérique du Nord</v>
      </c>
      <c r="B129" s="39" t="str">
        <f>VLOOKUP(aéroports_2011[[#This Row],[Ville/Nom d''aéroport]],Ville_Pays!A:B,2,FALSE)</f>
        <v>Costa Rica</v>
      </c>
      <c r="C129" s="40" t="s">
        <v>225</v>
      </c>
      <c r="D129" s="28" t="s">
        <v>225</v>
      </c>
      <c r="E129" s="28" t="s">
        <v>1060</v>
      </c>
      <c r="F129" s="41">
        <v>3100000</v>
      </c>
      <c r="G129" s="28">
        <v>-0.7</v>
      </c>
      <c r="H129" s="64" t="s">
        <v>958</v>
      </c>
      <c r="I129" s="28">
        <v>-100</v>
      </c>
      <c r="J129" s="64" t="s">
        <v>958</v>
      </c>
      <c r="K129" s="44">
        <v>-100</v>
      </c>
    </row>
    <row r="130" spans="1:11" ht="25.5" x14ac:dyDescent="0.25">
      <c r="A130" s="59" t="str">
        <f>VLOOKUP(aéroports_2011[Pays],Pays_Continent!A:B,2,FALSE)</f>
        <v>Amérique du Nord</v>
      </c>
      <c r="B130" s="39" t="str">
        <f>VLOOKUP(aéroports_2011[[#This Row],[Ville/Nom d''aéroport]],Ville_Pays!A:B,2,FALSE)</f>
        <v>États-Unis</v>
      </c>
      <c r="C130" s="40" t="s">
        <v>295</v>
      </c>
      <c r="D130" s="28" t="s">
        <v>296</v>
      </c>
      <c r="E130" s="28" t="s">
        <v>919</v>
      </c>
      <c r="F130" s="41">
        <v>10430503</v>
      </c>
      <c r="G130" s="28">
        <v>2.6</v>
      </c>
      <c r="H130" s="41">
        <v>140110</v>
      </c>
      <c r="I130" s="28">
        <v>-4.4000000000000004</v>
      </c>
      <c r="J130" s="41">
        <v>88613</v>
      </c>
      <c r="K130" s="44">
        <v>1.7</v>
      </c>
    </row>
    <row r="131" spans="1:11" x14ac:dyDescent="0.25">
      <c r="A131" s="59" t="str">
        <f>VLOOKUP(aéroports_2011[Pays],Pays_Continent!A:B,2,FALSE)</f>
        <v>Océanie</v>
      </c>
      <c r="B131" s="39" t="str">
        <f>VLOOKUP(aéroports_2011[[#This Row],[Ville/Nom d''aéroport]],Ville_Pays!A:B,2,FALSE)</f>
        <v>Australie</v>
      </c>
      <c r="C131" s="40" t="s">
        <v>392</v>
      </c>
      <c r="D131" s="28" t="s">
        <v>392</v>
      </c>
      <c r="E131" s="28" t="s">
        <v>605</v>
      </c>
      <c r="F131" s="41">
        <v>707123</v>
      </c>
      <c r="G131" s="28">
        <v>12.5</v>
      </c>
      <c r="H131" s="41">
        <v>7642</v>
      </c>
      <c r="I131" s="28">
        <v>6.1</v>
      </c>
      <c r="J131" s="64" t="s">
        <v>958</v>
      </c>
      <c r="K131" s="63" t="s">
        <v>958</v>
      </c>
    </row>
    <row r="132" spans="1:11" x14ac:dyDescent="0.25">
      <c r="A132" s="59" t="str">
        <f>VLOOKUP(aéroports_2011[Pays],Pays_Continent!A:B,2,FALSE)</f>
        <v>Asie</v>
      </c>
      <c r="B132" s="39" t="str">
        <f>VLOOKUP(aéroports_2011[[#This Row],[Ville/Nom d''aéroport]],Ville_Pays!A:B,2,FALSE)</f>
        <v>Iran</v>
      </c>
      <c r="C132" s="40" t="s">
        <v>49</v>
      </c>
      <c r="D132" s="28" t="s">
        <v>49</v>
      </c>
      <c r="E132" s="28" t="s">
        <v>439</v>
      </c>
      <c r="F132" s="41">
        <v>2251000</v>
      </c>
      <c r="G132" s="28">
        <v>-2.9</v>
      </c>
      <c r="H132" s="41">
        <v>20000</v>
      </c>
      <c r="I132" s="28">
        <v>1.6</v>
      </c>
      <c r="J132" s="41">
        <v>24000</v>
      </c>
      <c r="K132" s="44">
        <v>1</v>
      </c>
    </row>
    <row r="133" spans="1:11" x14ac:dyDescent="0.25">
      <c r="A133" s="59" t="str">
        <f>VLOOKUP(aéroports_2011[Pays],Pays_Continent!A:B,2,FALSE)</f>
        <v>Asie</v>
      </c>
      <c r="B133" s="39" t="str">
        <f>VLOOKUP(aéroports_2011[[#This Row],[Ville/Nom d''aéroport]],Ville_Pays!A:B,2,FALSE)</f>
        <v>Malaisie</v>
      </c>
      <c r="C133" s="40" t="s">
        <v>76</v>
      </c>
      <c r="D133" s="28" t="s">
        <v>76</v>
      </c>
      <c r="E133" s="28" t="s">
        <v>455</v>
      </c>
      <c r="F133" s="41">
        <v>37704510</v>
      </c>
      <c r="G133" s="28">
        <v>10.6</v>
      </c>
      <c r="H133" s="41">
        <v>269509</v>
      </c>
      <c r="I133" s="28">
        <v>10.4</v>
      </c>
      <c r="J133" s="41">
        <v>694311</v>
      </c>
      <c r="K133" s="44">
        <v>0</v>
      </c>
    </row>
    <row r="134" spans="1:11" x14ac:dyDescent="0.25">
      <c r="A134" s="59" t="str">
        <f>VLOOKUP(aéroports_2011[Pays],Pays_Continent!A:B,2,FALSE)</f>
        <v>Asie</v>
      </c>
      <c r="B134" s="39" t="str">
        <f>VLOOKUP(aéroports_2011[[#This Row],[Ville/Nom d''aéroport]],Ville_Pays!A:B,2,FALSE)</f>
        <v>Chine</v>
      </c>
      <c r="C134" s="40" t="s">
        <v>82</v>
      </c>
      <c r="D134" s="28" t="s">
        <v>82</v>
      </c>
      <c r="E134" s="28" t="s">
        <v>967</v>
      </c>
      <c r="F134" s="41">
        <v>22270130</v>
      </c>
      <c r="G134" s="28">
        <v>10.3</v>
      </c>
      <c r="H134" s="41">
        <v>191744</v>
      </c>
      <c r="I134" s="28">
        <v>5.7</v>
      </c>
      <c r="J134" s="41">
        <v>272465</v>
      </c>
      <c r="K134" s="44">
        <v>0</v>
      </c>
    </row>
    <row r="135" spans="1:11" x14ac:dyDescent="0.25">
      <c r="A135" s="59" t="str">
        <f>VLOOKUP(aéroports_2011[Pays],Pays_Continent!A:B,2,FALSE)</f>
        <v>Asie</v>
      </c>
      <c r="B135" s="39" t="str">
        <f>VLOOKUP(aéroports_2011[[#This Row],[Ville/Nom d''aéroport]],Ville_Pays!A:B,2,FALSE)</f>
        <v>Koweït</v>
      </c>
      <c r="C135" s="40" t="s">
        <v>22</v>
      </c>
      <c r="D135" s="28" t="s">
        <v>22</v>
      </c>
      <c r="E135" s="28" t="s">
        <v>417</v>
      </c>
      <c r="F135" s="41">
        <v>8900000</v>
      </c>
      <c r="G135" s="28">
        <v>5.9</v>
      </c>
      <c r="H135" s="41">
        <v>95000</v>
      </c>
      <c r="I135" s="28">
        <v>0.8</v>
      </c>
      <c r="J135" s="41">
        <v>200000</v>
      </c>
      <c r="K135" s="44">
        <v>-4.3</v>
      </c>
    </row>
    <row r="136" spans="1:11" x14ac:dyDescent="0.25">
      <c r="A136" s="59" t="str">
        <f>VLOOKUP(aéroports_2011[Pays],Pays_Continent!A:B,2,FALSE)</f>
        <v>Afrique</v>
      </c>
      <c r="B136" s="39" t="str">
        <f>VLOOKUP(aéroports_2011[[#This Row],[Ville/Nom d''aéroport]],Ville_Pays!A:B,2,FALSE)</f>
        <v>Nigéria</v>
      </c>
      <c r="C136" s="40" t="s">
        <v>35</v>
      </c>
      <c r="D136" s="28" t="s">
        <v>35</v>
      </c>
      <c r="E136" s="28" t="s">
        <v>422</v>
      </c>
      <c r="F136" s="41">
        <v>7200000</v>
      </c>
      <c r="G136" s="28">
        <v>17.2</v>
      </c>
      <c r="H136" s="64" t="s">
        <v>958</v>
      </c>
      <c r="I136" s="64" t="s">
        <v>958</v>
      </c>
      <c r="J136" s="64" t="s">
        <v>958</v>
      </c>
      <c r="K136" s="63" t="s">
        <v>958</v>
      </c>
    </row>
    <row r="137" spans="1:11" x14ac:dyDescent="0.25">
      <c r="A137" s="59" t="str">
        <f>VLOOKUP(aéroports_2011[Pays],Pays_Continent!A:B,2,FALSE)</f>
        <v>Europe</v>
      </c>
      <c r="B137" s="39" t="str">
        <f>VLOOKUP(aéroports_2011[[#This Row],[Ville/Nom d''aéroport]],Ville_Pays!A:B,2,FALSE)</f>
        <v>Chypre</v>
      </c>
      <c r="C137" s="40" t="s">
        <v>430</v>
      </c>
      <c r="D137" s="28" t="s">
        <v>430</v>
      </c>
      <c r="E137" s="28" t="s">
        <v>431</v>
      </c>
      <c r="F137" s="41">
        <v>5636426</v>
      </c>
      <c r="G137" s="28">
        <v>2.9</v>
      </c>
      <c r="H137" s="41">
        <v>58076</v>
      </c>
      <c r="I137" s="28">
        <v>2.1</v>
      </c>
      <c r="J137" s="41">
        <v>35733</v>
      </c>
      <c r="K137" s="44">
        <v>-10.6</v>
      </c>
    </row>
    <row r="138" spans="1:11" ht="25.5" x14ac:dyDescent="0.25">
      <c r="A138" s="59" t="str">
        <f>VLOOKUP(aéroports_2011[Pays],Pays_Continent!A:B,2,FALSE)</f>
        <v>Amérique du Nord</v>
      </c>
      <c r="B138" s="39" t="str">
        <f>VLOOKUP(aéroports_2011[[#This Row],[Ville/Nom d''aéroport]],Ville_Pays!A:B,2,FALSE)</f>
        <v>États-Unis</v>
      </c>
      <c r="C138" s="40" t="s">
        <v>253</v>
      </c>
      <c r="D138" s="28" t="s">
        <v>254</v>
      </c>
      <c r="E138" s="28" t="s">
        <v>545</v>
      </c>
      <c r="F138" s="41">
        <v>41479814</v>
      </c>
      <c r="G138" s="28">
        <v>4.3</v>
      </c>
      <c r="H138" s="41">
        <v>531538</v>
      </c>
      <c r="I138" s="28">
        <v>5.0999999999999996</v>
      </c>
      <c r="J138" s="41">
        <v>85467</v>
      </c>
      <c r="K138" s="44">
        <v>-3.4</v>
      </c>
    </row>
    <row r="139" spans="1:11" x14ac:dyDescent="0.25">
      <c r="A139" s="59" t="str">
        <f>VLOOKUP(aéroports_2011[Pays],Pays_Continent!A:B,2,FALSE)</f>
        <v>Océanie</v>
      </c>
      <c r="B139" s="39" t="str">
        <f>VLOOKUP(aéroports_2011[[#This Row],[Ville/Nom d''aéroport]],Ville_Pays!A:B,2,FALSE)</f>
        <v>Australie</v>
      </c>
      <c r="C139" s="40" t="s">
        <v>346</v>
      </c>
      <c r="D139" s="28" t="s">
        <v>346</v>
      </c>
      <c r="E139" s="28" t="s">
        <v>600</v>
      </c>
      <c r="F139" s="41">
        <v>1125614</v>
      </c>
      <c r="G139" s="28">
        <v>-2.8</v>
      </c>
      <c r="H139" s="41">
        <v>12703</v>
      </c>
      <c r="I139" s="28">
        <v>-1.4</v>
      </c>
      <c r="J139" s="64" t="s">
        <v>958</v>
      </c>
      <c r="K139" s="63" t="s">
        <v>958</v>
      </c>
    </row>
    <row r="140" spans="1:11" ht="25.5" x14ac:dyDescent="0.25">
      <c r="A140" s="59" t="str">
        <f>VLOOKUP(aéroports_2011[Pays],Pays_Continent!A:B,2,FALSE)</f>
        <v>Océanie</v>
      </c>
      <c r="B140" s="39" t="str">
        <f>VLOOKUP(aéroports_2011[[#This Row],[Ville/Nom d''aéroport]],Ville_Pays!A:B,2,FALSE)</f>
        <v>Nouvelle-Calédonie</v>
      </c>
      <c r="C140" s="40" t="s">
        <v>657</v>
      </c>
      <c r="D140" s="28" t="s">
        <v>657</v>
      </c>
      <c r="E140" s="28" t="s">
        <v>658</v>
      </c>
      <c r="F140" s="41">
        <v>135132</v>
      </c>
      <c r="G140" s="28">
        <v>-4.9000000000000004</v>
      </c>
      <c r="H140" s="41">
        <v>3678</v>
      </c>
      <c r="I140" s="28">
        <v>1.7</v>
      </c>
      <c r="J140" s="28">
        <v>545</v>
      </c>
      <c r="K140" s="44">
        <v>5.8</v>
      </c>
    </row>
    <row r="141" spans="1:11" ht="25.5" x14ac:dyDescent="0.25">
      <c r="A141" s="59" t="str">
        <f>VLOOKUP(aéroports_2011[Pays],Pays_Continent!A:B,2,FALSE)</f>
        <v>Amérique du Sud</v>
      </c>
      <c r="B141" s="39" t="str">
        <f>VLOOKUP(aéroports_2011[[#This Row],[Ville/Nom d''aéroport]],Ville_Pays!A:B,2,FALSE)</f>
        <v>Pérou</v>
      </c>
      <c r="C141" s="40" t="s">
        <v>194</v>
      </c>
      <c r="D141" s="28" t="s">
        <v>194</v>
      </c>
      <c r="E141" s="28" t="s">
        <v>504</v>
      </c>
      <c r="F141" s="41">
        <v>11794818</v>
      </c>
      <c r="G141" s="28">
        <v>14.7</v>
      </c>
      <c r="H141" s="41">
        <v>135083</v>
      </c>
      <c r="I141" s="28">
        <v>12.1</v>
      </c>
      <c r="J141" s="41">
        <v>286641</v>
      </c>
      <c r="K141" s="44">
        <v>5.5</v>
      </c>
    </row>
    <row r="142" spans="1:11" x14ac:dyDescent="0.25">
      <c r="A142" s="59" t="str">
        <f>VLOOKUP(aéroports_2011[Pays],Pays_Continent!A:B,2,FALSE)</f>
        <v>Europe</v>
      </c>
      <c r="B142" s="39" t="str">
        <f>VLOOKUP(aéroports_2011[[#This Row],[Ville/Nom d''aéroport]],Ville_Pays!A:B,2,FALSE)</f>
        <v>Portugal</v>
      </c>
      <c r="C142" s="40" t="s">
        <v>158</v>
      </c>
      <c r="D142" s="28" t="s">
        <v>158</v>
      </c>
      <c r="E142" s="28" t="s">
        <v>483</v>
      </c>
      <c r="F142" s="41">
        <v>14805624</v>
      </c>
      <c r="G142" s="28">
        <v>5.3</v>
      </c>
      <c r="H142" s="41">
        <v>143331</v>
      </c>
      <c r="I142" s="28">
        <v>0.5</v>
      </c>
      <c r="J142" s="41">
        <v>105037</v>
      </c>
      <c r="K142" s="44">
        <v>-0.3</v>
      </c>
    </row>
    <row r="143" spans="1:11" x14ac:dyDescent="0.25">
      <c r="A143" s="59" t="str">
        <f>VLOOKUP(aéroports_2011[Pays],Pays_Continent!A:B,2,FALSE)</f>
        <v>Europe</v>
      </c>
      <c r="B143" s="39" t="str">
        <f>VLOOKUP(aéroports_2011[[#This Row],[Ville/Nom d''aéroport]],Ville_Pays!A:B,2,FALSE)</f>
        <v>Royaume-Uni</v>
      </c>
      <c r="C143" s="40" t="s">
        <v>120</v>
      </c>
      <c r="D143" s="28" t="s">
        <v>133</v>
      </c>
      <c r="E143" s="28" t="s">
        <v>999</v>
      </c>
      <c r="F143" s="41">
        <v>33674264</v>
      </c>
      <c r="G143" s="28">
        <v>7.3</v>
      </c>
      <c r="H143" s="41">
        <v>251053</v>
      </c>
      <c r="I143" s="28">
        <v>4.4000000000000004</v>
      </c>
      <c r="J143" s="41">
        <v>92231</v>
      </c>
      <c r="K143" s="44">
        <v>-15.1</v>
      </c>
    </row>
    <row r="144" spans="1:11" x14ac:dyDescent="0.25">
      <c r="A144" s="59" t="str">
        <f>VLOOKUP(aéroports_2011[Pays],Pays_Continent!A:B,2,FALSE)</f>
        <v>Europe</v>
      </c>
      <c r="B144" s="39" t="str">
        <f>VLOOKUP(aéroports_2011[[#This Row],[Ville/Nom d''aéroport]],Ville_Pays!A:B,2,FALSE)</f>
        <v>Royaume-Uni</v>
      </c>
      <c r="C144" s="40" t="s">
        <v>120</v>
      </c>
      <c r="D144" s="28" t="s">
        <v>121</v>
      </c>
      <c r="E144" s="28" t="s">
        <v>1000</v>
      </c>
      <c r="F144" s="41">
        <v>69433230</v>
      </c>
      <c r="G144" s="28">
        <v>5.4</v>
      </c>
      <c r="H144" s="41">
        <v>480870</v>
      </c>
      <c r="I144" s="28">
        <v>5.7</v>
      </c>
      <c r="J144" s="41">
        <v>1569304</v>
      </c>
      <c r="K144" s="44">
        <v>1.2</v>
      </c>
    </row>
    <row r="145" spans="1:11" x14ac:dyDescent="0.25">
      <c r="A145" s="59" t="str">
        <f>VLOOKUP(aéroports_2011[Pays],Pays_Continent!A:B,2,FALSE)</f>
        <v>Europe</v>
      </c>
      <c r="B145" s="39" t="str">
        <f>VLOOKUP(aéroports_2011[[#This Row],[Ville/Nom d''aéroport]],Ville_Pays!A:B,2,FALSE)</f>
        <v>Royaume-Uni</v>
      </c>
      <c r="C145" s="40" t="s">
        <v>171</v>
      </c>
      <c r="D145" s="28" t="s">
        <v>171</v>
      </c>
      <c r="E145" s="27" t="s">
        <v>1086</v>
      </c>
      <c r="F145" s="41">
        <v>9513704</v>
      </c>
      <c r="G145" s="28">
        <v>8.9</v>
      </c>
      <c r="H145" s="41">
        <v>97568</v>
      </c>
      <c r="I145" s="28">
        <v>3.2</v>
      </c>
      <c r="J145" s="41">
        <v>27905</v>
      </c>
      <c r="K145" s="44">
        <v>-2.9</v>
      </c>
    </row>
    <row r="146" spans="1:11" x14ac:dyDescent="0.25">
      <c r="A146" s="59" t="str">
        <f>VLOOKUP(aéroports_2011[Pays],Pays_Continent!A:B,2,FALSE)</f>
        <v>Europe</v>
      </c>
      <c r="B146" s="39" t="str">
        <f>VLOOKUP(aéroports_2011[[#This Row],[Ville/Nom d''aéroport]],Ville_Pays!A:B,2,FALSE)</f>
        <v>Royaume-Uni</v>
      </c>
      <c r="C146" s="40" t="s">
        <v>120</v>
      </c>
      <c r="D146" s="28" t="s">
        <v>154</v>
      </c>
      <c r="E146" s="28" t="s">
        <v>1001</v>
      </c>
      <c r="F146" s="41">
        <v>18052843</v>
      </c>
      <c r="G146" s="28">
        <v>-2.8</v>
      </c>
      <c r="H146" s="41">
        <v>148223</v>
      </c>
      <c r="I146" s="28">
        <v>-4.5</v>
      </c>
      <c r="J146" s="41">
        <v>230255</v>
      </c>
      <c r="K146" s="44">
        <v>0.1</v>
      </c>
    </row>
    <row r="147" spans="1:11" ht="25.5" x14ac:dyDescent="0.25">
      <c r="A147" s="59" t="str">
        <f>VLOOKUP(aéroports_2011[Pays],Pays_Continent!A:B,2,FALSE)</f>
        <v>Amérique du Nord</v>
      </c>
      <c r="B147" s="39" t="str">
        <f>VLOOKUP(aéroports_2011[[#This Row],[Ville/Nom d''aéroport]],Ville_Pays!A:B,2,FALSE)</f>
        <v>États-Unis</v>
      </c>
      <c r="C147" s="40" t="s">
        <v>245</v>
      </c>
      <c r="D147" s="28" t="s">
        <v>246</v>
      </c>
      <c r="E147" s="28" t="s">
        <v>1065</v>
      </c>
      <c r="F147" s="41">
        <v>61862052</v>
      </c>
      <c r="G147" s="28">
        <v>4.7</v>
      </c>
      <c r="H147" s="41">
        <v>590620</v>
      </c>
      <c r="I147" s="28">
        <v>4.3</v>
      </c>
      <c r="J147" s="41">
        <v>1681612</v>
      </c>
      <c r="K147" s="44">
        <v>-3.8</v>
      </c>
    </row>
    <row r="148" spans="1:11" ht="25.5" x14ac:dyDescent="0.25">
      <c r="A148" s="59" t="str">
        <f>VLOOKUP(aéroports_2011[Pays],Pays_Continent!A:B,2,FALSE)</f>
        <v>Amérique du Nord</v>
      </c>
      <c r="B148" s="39" t="str">
        <f>VLOOKUP(aéroports_2011[[#This Row],[Ville/Nom d''aéroport]],Ville_Pays!A:B,2,FALSE)</f>
        <v>Mexique</v>
      </c>
      <c r="C148" s="40" t="s">
        <v>227</v>
      </c>
      <c r="D148" s="28" t="s">
        <v>227</v>
      </c>
      <c r="E148" s="28" t="s">
        <v>531</v>
      </c>
      <c r="F148" s="41">
        <v>2820564</v>
      </c>
      <c r="G148" s="28">
        <v>2.1</v>
      </c>
      <c r="H148" s="41">
        <v>34288</v>
      </c>
      <c r="I148" s="28">
        <v>-5.2</v>
      </c>
      <c r="J148" s="41">
        <v>1527</v>
      </c>
      <c r="K148" s="44">
        <v>-4.3</v>
      </c>
    </row>
    <row r="149" spans="1:11" x14ac:dyDescent="0.25">
      <c r="A149" s="59" t="str">
        <f>VLOOKUP(aéroports_2011[Pays],Pays_Continent!A:B,2,FALSE)</f>
        <v>Océanie</v>
      </c>
      <c r="B149" s="39" t="str">
        <f>VLOOKUP(aéroports_2011[[#This Row],[Ville/Nom d''aéroport]],Ville_Pays!A:B,2,FALSE)</f>
        <v>Australie</v>
      </c>
      <c r="C149" s="40" t="s">
        <v>353</v>
      </c>
      <c r="D149" s="28" t="s">
        <v>353</v>
      </c>
      <c r="E149" s="28" t="s">
        <v>603</v>
      </c>
      <c r="F149" s="41">
        <v>1073989</v>
      </c>
      <c r="G149" s="28">
        <v>10.3</v>
      </c>
      <c r="H149" s="41">
        <v>35644</v>
      </c>
      <c r="I149" s="28">
        <v>-6.1</v>
      </c>
      <c r="J149" s="41">
        <v>2491</v>
      </c>
      <c r="K149" s="44">
        <v>12</v>
      </c>
    </row>
    <row r="150" spans="1:11" ht="25.5" x14ac:dyDescent="0.25">
      <c r="A150" s="59" t="str">
        <f>VLOOKUP(aéroports_2011[Pays],Pays_Continent!A:B,2,FALSE)</f>
        <v>Asie</v>
      </c>
      <c r="B150" s="39" t="str">
        <f>VLOOKUP(aéroports_2011[[#This Row],[Ville/Nom d''aéroport]],Ville_Pays!A:B,2,FALSE)</f>
        <v>Arabie Saoudite</v>
      </c>
      <c r="C150" s="40" t="s">
        <v>40</v>
      </c>
      <c r="D150" s="28" t="s">
        <v>40</v>
      </c>
      <c r="E150" s="28" t="s">
        <v>435</v>
      </c>
      <c r="F150" s="41">
        <v>2998947</v>
      </c>
      <c r="G150" s="28">
        <v>12.3</v>
      </c>
      <c r="H150" s="41">
        <v>30138</v>
      </c>
      <c r="I150" s="28">
        <v>6.2</v>
      </c>
      <c r="J150" s="41">
        <v>4189</v>
      </c>
      <c r="K150" s="44">
        <v>10</v>
      </c>
    </row>
    <row r="151" spans="1:11" x14ac:dyDescent="0.25">
      <c r="A151" s="59" t="str">
        <f>VLOOKUP(aéroports_2011[Pays],Pays_Continent!A:B,2,FALSE)</f>
        <v>Asie</v>
      </c>
      <c r="B151" s="39" t="str">
        <f>VLOOKUP(aéroports_2011[[#This Row],[Ville/Nom d''aéroport]],Ville_Pays!A:B,2,FALSE)</f>
        <v>Inde</v>
      </c>
      <c r="C151" s="40" t="s">
        <v>110</v>
      </c>
      <c r="D151" s="28" t="s">
        <v>110</v>
      </c>
      <c r="E151" s="28" t="s">
        <v>462</v>
      </c>
      <c r="F151" s="41">
        <v>12770884</v>
      </c>
      <c r="G151" s="28">
        <v>9.1999999999999993</v>
      </c>
      <c r="H151" s="41">
        <v>123658</v>
      </c>
      <c r="I151" s="28">
        <v>6.7</v>
      </c>
      <c r="J151" s="41">
        <v>373738</v>
      </c>
      <c r="K151" s="44">
        <v>-3</v>
      </c>
    </row>
    <row r="152" spans="1:11" x14ac:dyDescent="0.25">
      <c r="A152" s="59" t="str">
        <f>VLOOKUP(aéroports_2011[Pays],Pays_Continent!A:B,2,FALSE)</f>
        <v>Europe</v>
      </c>
      <c r="B152" s="39" t="str">
        <f>VLOOKUP(aéroports_2011[[#This Row],[Ville/Nom d''aéroport]],Ville_Pays!A:B,2,FALSE)</f>
        <v>Espagne</v>
      </c>
      <c r="C152" s="40" t="s">
        <v>128</v>
      </c>
      <c r="D152" s="28" t="s">
        <v>129</v>
      </c>
      <c r="E152" s="28" t="s">
        <v>471</v>
      </c>
      <c r="F152" s="41">
        <v>49635303</v>
      </c>
      <c r="G152" s="28">
        <v>-0.4</v>
      </c>
      <c r="H152" s="41">
        <v>423347</v>
      </c>
      <c r="I152" s="28">
        <v>-0.9</v>
      </c>
      <c r="J152" s="41">
        <v>422166</v>
      </c>
      <c r="K152" s="44">
        <v>5.0999999999999996</v>
      </c>
    </row>
    <row r="153" spans="1:11" x14ac:dyDescent="0.25">
      <c r="A153" s="59" t="str">
        <f>VLOOKUP(aéroports_2011[Pays],Pays_Continent!A:B,2,FALSE)</f>
        <v>Europe</v>
      </c>
      <c r="B153" s="39" t="str">
        <f>VLOOKUP(aéroports_2011[[#This Row],[Ville/Nom d''aéroport]],Ville_Pays!A:B,2,FALSE)</f>
        <v>Espagne</v>
      </c>
      <c r="C153" s="40" t="s">
        <v>167</v>
      </c>
      <c r="D153" s="28" t="s">
        <v>167</v>
      </c>
      <c r="E153" s="28" t="s">
        <v>487</v>
      </c>
      <c r="F153" s="41">
        <v>12801343</v>
      </c>
      <c r="G153" s="28">
        <v>6.3</v>
      </c>
      <c r="H153" s="41">
        <v>107398</v>
      </c>
      <c r="I153" s="28">
        <v>1.7</v>
      </c>
      <c r="J153" s="41">
        <v>3314</v>
      </c>
      <c r="K153" s="44">
        <v>4.0999999999999996</v>
      </c>
    </row>
    <row r="154" spans="1:11" ht="25.5" x14ac:dyDescent="0.25">
      <c r="A154" s="59" t="str">
        <f>VLOOKUP(aéroports_2011[Pays],Pays_Continent!A:B,2,FALSE)</f>
        <v>Amérique du Sud</v>
      </c>
      <c r="B154" s="39" t="str">
        <f>VLOOKUP(aéroports_2011[[#This Row],[Ville/Nom d''aéroport]],Ville_Pays!A:B,2,FALSE)</f>
        <v>Brésil</v>
      </c>
      <c r="C154" s="40" t="s">
        <v>231</v>
      </c>
      <c r="D154" s="28" t="s">
        <v>231</v>
      </c>
      <c r="E154" s="28" t="s">
        <v>526</v>
      </c>
      <c r="F154" s="41">
        <v>3016921</v>
      </c>
      <c r="G154" s="28">
        <v>6.6</v>
      </c>
      <c r="H154" s="41">
        <v>56298</v>
      </c>
      <c r="I154" s="28">
        <v>7.2</v>
      </c>
      <c r="J154" s="41">
        <v>176271</v>
      </c>
      <c r="K154" s="44">
        <v>12.2</v>
      </c>
    </row>
    <row r="155" spans="1:11" x14ac:dyDescent="0.25">
      <c r="A155" s="59" t="str">
        <f>VLOOKUP(aéroports_2011[Pays],Pays_Continent!A:B,2,FALSE)</f>
        <v>Europe</v>
      </c>
      <c r="B155" s="39" t="str">
        <f>VLOOKUP(aéroports_2011[[#This Row],[Ville/Nom d''aéroport]],Ville_Pays!A:B,2,FALSE)</f>
        <v>Royaume-Uni</v>
      </c>
      <c r="C155" s="40" t="s">
        <v>152</v>
      </c>
      <c r="D155" s="28" t="s">
        <v>152</v>
      </c>
      <c r="E155" s="28" t="s">
        <v>480</v>
      </c>
      <c r="F155" s="41">
        <v>18990176</v>
      </c>
      <c r="G155" s="28">
        <v>6.2</v>
      </c>
      <c r="H155" s="41">
        <v>167351</v>
      </c>
      <c r="I155" s="28">
        <v>5.2</v>
      </c>
      <c r="J155" s="41">
        <v>109250</v>
      </c>
      <c r="K155" s="44">
        <v>-6.7</v>
      </c>
    </row>
    <row r="156" spans="1:11" x14ac:dyDescent="0.25">
      <c r="A156" s="59" t="str">
        <f>VLOOKUP(aéroports_2011[Pays],Pays_Continent!A:B,2,FALSE)</f>
        <v>Asie</v>
      </c>
      <c r="B156" s="39" t="str">
        <f>VLOOKUP(aéroports_2011[[#This Row],[Ville/Nom d''aéroport]],Ville_Pays!A:B,2,FALSE)</f>
        <v>Philippines</v>
      </c>
      <c r="C156" s="40" t="s">
        <v>84</v>
      </c>
      <c r="D156" s="28" t="s">
        <v>84</v>
      </c>
      <c r="E156" s="28" t="s">
        <v>457</v>
      </c>
      <c r="F156" s="41">
        <v>29551394</v>
      </c>
      <c r="G156" s="28">
        <v>8.9</v>
      </c>
      <c r="H156" s="41">
        <v>255154</v>
      </c>
      <c r="I156" s="28">
        <v>8.1</v>
      </c>
      <c r="J156" s="41">
        <v>410924</v>
      </c>
      <c r="K156" s="44">
        <v>-3</v>
      </c>
    </row>
    <row r="157" spans="1:11" x14ac:dyDescent="0.25">
      <c r="A157" s="59" t="str">
        <f>VLOOKUP(aéroports_2011[Pays],Pays_Continent!A:B,2,FALSE)</f>
        <v>Afrique</v>
      </c>
      <c r="B157" s="39" t="str">
        <f>VLOOKUP(aéroports_2011[[#This Row],[Ville/Nom d''aéroport]],Ville_Pays!A:B,2,FALSE)</f>
        <v>Maroc</v>
      </c>
      <c r="C157" s="40" t="s">
        <v>44</v>
      </c>
      <c r="D157" s="28" t="s">
        <v>44</v>
      </c>
      <c r="E157" s="28" t="s">
        <v>437</v>
      </c>
      <c r="F157" s="41">
        <v>3430174</v>
      </c>
      <c r="G157" s="28">
        <v>0.1</v>
      </c>
      <c r="H157" s="41">
        <v>33651</v>
      </c>
      <c r="I157" s="28">
        <v>-0.7</v>
      </c>
      <c r="J157" s="41">
        <v>1436</v>
      </c>
      <c r="K157" s="44">
        <v>14.3</v>
      </c>
    </row>
    <row r="158" spans="1:11" x14ac:dyDescent="0.25">
      <c r="A158" s="59" t="str">
        <f>VLOOKUP(aéroports_2011[Pays],Pays_Continent!A:B,2,FALSE)</f>
        <v>Asie</v>
      </c>
      <c r="B158" s="39" t="str">
        <f>VLOOKUP(aéroports_2011[[#This Row],[Ville/Nom d''aéroport]],Ville_Pays!A:B,2,FALSE)</f>
        <v>Iran</v>
      </c>
      <c r="C158" s="40" t="s">
        <v>28</v>
      </c>
      <c r="D158" s="28" t="s">
        <v>28</v>
      </c>
      <c r="E158" s="28" t="s">
        <v>424</v>
      </c>
      <c r="F158" s="41">
        <v>6074457</v>
      </c>
      <c r="G158" s="28">
        <v>1.5</v>
      </c>
      <c r="H158" s="41">
        <v>43426</v>
      </c>
      <c r="I158" s="28">
        <v>-3</v>
      </c>
      <c r="J158" s="41">
        <v>52107</v>
      </c>
      <c r="K158" s="44">
        <v>-8</v>
      </c>
    </row>
    <row r="159" spans="1:11" x14ac:dyDescent="0.25">
      <c r="A159" s="59" t="str">
        <f>VLOOKUP(aéroports_2011[Pays],Pays_Continent!A:B,2,FALSE)</f>
        <v>Afrique</v>
      </c>
      <c r="B159" s="39" t="str">
        <f>VLOOKUP(aéroports_2011[[#This Row],[Ville/Nom d''aéroport]],Ville_Pays!A:B,2,FALSE)</f>
        <v>Ile Maurice</v>
      </c>
      <c r="C159" s="40" t="s">
        <v>46</v>
      </c>
      <c r="D159" s="28" t="s">
        <v>46</v>
      </c>
      <c r="E159" s="28" t="s">
        <v>438</v>
      </c>
      <c r="F159" s="41">
        <v>2666391</v>
      </c>
      <c r="G159" s="28">
        <v>3</v>
      </c>
      <c r="H159" s="41">
        <v>19768</v>
      </c>
      <c r="I159" s="28">
        <v>1.3</v>
      </c>
      <c r="J159" s="41">
        <v>45658</v>
      </c>
      <c r="K159" s="44">
        <v>5.3</v>
      </c>
    </row>
    <row r="160" spans="1:11" ht="25.5" x14ac:dyDescent="0.25">
      <c r="A160" s="59" t="str">
        <f>VLOOKUP(aéroports_2011[Pays],Pays_Continent!A:B,2,FALSE)</f>
        <v>Amérique du Sud</v>
      </c>
      <c r="B160" s="39" t="str">
        <f>VLOOKUP(aéroports_2011[[#This Row],[Ville/Nom d''aéroport]],Ville_Pays!A:B,2,FALSE)</f>
        <v>Colombie</v>
      </c>
      <c r="C160" s="40" t="s">
        <v>214</v>
      </c>
      <c r="D160" s="28" t="s">
        <v>360</v>
      </c>
      <c r="E160" s="28" t="s">
        <v>517</v>
      </c>
      <c r="F160" s="41">
        <v>3746629</v>
      </c>
      <c r="G160" s="28">
        <v>4.7</v>
      </c>
      <c r="H160" s="41">
        <v>55901</v>
      </c>
      <c r="I160" s="28">
        <v>13.9</v>
      </c>
      <c r="J160" s="41">
        <v>104372</v>
      </c>
      <c r="K160" s="44">
        <v>-0.8</v>
      </c>
    </row>
    <row r="161" spans="1:11" x14ac:dyDescent="0.25">
      <c r="A161" s="59" t="str">
        <f>VLOOKUP(aéroports_2011[Pays],Pays_Continent!A:B,2,FALSE)</f>
        <v>Océanie</v>
      </c>
      <c r="B161" s="39" t="str">
        <f>VLOOKUP(aéroports_2011[[#This Row],[Ville/Nom d''aéroport]],Ville_Pays!A:B,2,FALSE)</f>
        <v>Australie</v>
      </c>
      <c r="C161" s="40" t="s">
        <v>311</v>
      </c>
      <c r="D161" s="28" t="s">
        <v>311</v>
      </c>
      <c r="E161" s="28" t="s">
        <v>580</v>
      </c>
      <c r="F161" s="41">
        <v>27607163</v>
      </c>
      <c r="G161" s="28">
        <v>0.8</v>
      </c>
      <c r="H161" s="41">
        <v>203499</v>
      </c>
      <c r="I161" s="28">
        <v>1.1000000000000001</v>
      </c>
      <c r="J161" s="64" t="s">
        <v>958</v>
      </c>
      <c r="K161" s="63" t="s">
        <v>958</v>
      </c>
    </row>
    <row r="162" spans="1:11" ht="25.5" x14ac:dyDescent="0.25">
      <c r="A162" s="59" t="str">
        <f>VLOOKUP(aéroports_2011[Pays],Pays_Continent!A:B,2,FALSE)</f>
        <v>Amérique du Nord</v>
      </c>
      <c r="B162" s="39" t="str">
        <f>VLOOKUP(aéroports_2011[[#This Row],[Ville/Nom d''aéroport]],Ville_Pays!A:B,2,FALSE)</f>
        <v>États-Unis</v>
      </c>
      <c r="C162" s="40" t="s">
        <v>577</v>
      </c>
      <c r="D162" s="28" t="s">
        <v>577</v>
      </c>
      <c r="E162" s="28" t="s">
        <v>578</v>
      </c>
      <c r="F162" s="41">
        <v>8737641</v>
      </c>
      <c r="G162" s="28">
        <v>-12.7</v>
      </c>
      <c r="H162" s="41">
        <v>311791</v>
      </c>
      <c r="I162" s="28">
        <v>-7.2</v>
      </c>
      <c r="J162" s="41">
        <v>3916411</v>
      </c>
      <c r="K162" s="44">
        <v>0</v>
      </c>
    </row>
    <row r="163" spans="1:11" ht="25.5" x14ac:dyDescent="0.25">
      <c r="A163" s="59" t="str">
        <f>VLOOKUP(aéroports_2011[Pays],Pays_Continent!A:B,2,FALSE)</f>
        <v>Amérique du Nord</v>
      </c>
      <c r="B163" s="39" t="str">
        <f>VLOOKUP(aéroports_2011[[#This Row],[Ville/Nom d''aéroport]],Ville_Pays!A:B,2,FALSE)</f>
        <v>Mexique</v>
      </c>
      <c r="C163" s="40" t="s">
        <v>187</v>
      </c>
      <c r="D163" s="28" t="s">
        <v>187</v>
      </c>
      <c r="E163" s="28" t="s">
        <v>498</v>
      </c>
      <c r="F163" s="41">
        <v>26368861</v>
      </c>
      <c r="G163" s="28">
        <v>9.3000000000000007</v>
      </c>
      <c r="H163" s="41">
        <v>350032</v>
      </c>
      <c r="I163" s="28">
        <v>3</v>
      </c>
      <c r="J163" s="41">
        <v>414951</v>
      </c>
      <c r="K163" s="44">
        <v>4.5</v>
      </c>
    </row>
    <row r="164" spans="1:11" ht="25.5" x14ac:dyDescent="0.25">
      <c r="A164" s="59" t="str">
        <f>VLOOKUP(aéroports_2011[Pays],Pays_Continent!A:B,2,FALSE)</f>
        <v>Amérique du Nord</v>
      </c>
      <c r="B164" s="39" t="str">
        <f>VLOOKUP(aéroports_2011[[#This Row],[Ville/Nom d''aéroport]],Ville_Pays!A:B,2,FALSE)</f>
        <v>États-Unis</v>
      </c>
      <c r="C164" s="40" t="s">
        <v>256</v>
      </c>
      <c r="D164" s="28" t="s">
        <v>256</v>
      </c>
      <c r="E164" s="28" t="s">
        <v>547</v>
      </c>
      <c r="F164" s="41">
        <v>38314389</v>
      </c>
      <c r="G164" s="28">
        <v>7.3</v>
      </c>
      <c r="H164" s="41">
        <v>394572</v>
      </c>
      <c r="I164" s="28">
        <v>4.9000000000000004</v>
      </c>
      <c r="J164" s="41">
        <v>1840231</v>
      </c>
      <c r="K164" s="44">
        <v>0.2</v>
      </c>
    </row>
    <row r="165" spans="1:11" x14ac:dyDescent="0.25">
      <c r="A165" s="59" t="str">
        <f>VLOOKUP(aéroports_2011[Pays],Pays_Continent!A:B,2,FALSE)</f>
        <v>Europe</v>
      </c>
      <c r="B165" s="39" t="str">
        <f>VLOOKUP(aéroports_2011[[#This Row],[Ville/Nom d''aéroport]],Ville_Pays!A:B,2,FALSE)</f>
        <v>Italie</v>
      </c>
      <c r="C165" s="40" t="s">
        <v>159</v>
      </c>
      <c r="D165" s="28" t="s">
        <v>387</v>
      </c>
      <c r="E165" s="28" t="s">
        <v>1080</v>
      </c>
      <c r="F165" s="41">
        <v>9063827</v>
      </c>
      <c r="G165" s="28">
        <v>9.1999999999999993</v>
      </c>
      <c r="H165" s="41">
        <v>122974</v>
      </c>
      <c r="I165" s="28">
        <v>2.5</v>
      </c>
      <c r="J165" s="41">
        <v>19591</v>
      </c>
      <c r="K165" s="44">
        <v>2.8</v>
      </c>
    </row>
    <row r="166" spans="1:11" x14ac:dyDescent="0.25">
      <c r="A166" s="59" t="str">
        <f>VLOOKUP(aéroports_2011[Pays],Pays_Continent!A:B,2,FALSE)</f>
        <v>Europe</v>
      </c>
      <c r="B166" s="39" t="str">
        <f>VLOOKUP(aéroports_2011[[#This Row],[Ville/Nom d''aéroport]],Ville_Pays!A:B,2,FALSE)</f>
        <v>Italie</v>
      </c>
      <c r="C166" s="40" t="s">
        <v>159</v>
      </c>
      <c r="D166" s="28" t="s">
        <v>160</v>
      </c>
      <c r="E166" s="28" t="s">
        <v>998</v>
      </c>
      <c r="F166" s="41">
        <v>19291427</v>
      </c>
      <c r="G166" s="28">
        <v>1.8</v>
      </c>
      <c r="H166" s="41">
        <v>190838</v>
      </c>
      <c r="I166" s="28">
        <v>-1.5</v>
      </c>
      <c r="J166" s="41">
        <v>450446</v>
      </c>
      <c r="K166" s="44">
        <v>4.0999999999999996</v>
      </c>
    </row>
    <row r="167" spans="1:11" ht="25.5" x14ac:dyDescent="0.25">
      <c r="A167" s="59" t="str">
        <f>VLOOKUP(aéroports_2011[Pays],Pays_Continent!A:B,2,FALSE)</f>
        <v>Amérique du Nord</v>
      </c>
      <c r="B167" s="39" t="str">
        <f>VLOOKUP(aéroports_2011[[#This Row],[Ville/Nom d''aéroport]],Ville_Pays!A:B,2,FALSE)</f>
        <v>États-Unis</v>
      </c>
      <c r="C167" s="40" t="s">
        <v>573</v>
      </c>
      <c r="D167" s="28" t="s">
        <v>574</v>
      </c>
      <c r="E167" s="28" t="s">
        <v>1066</v>
      </c>
      <c r="F167" s="41">
        <v>9522456</v>
      </c>
      <c r="G167" s="28">
        <v>-3.3</v>
      </c>
      <c r="H167" s="41">
        <v>173017</v>
      </c>
      <c r="I167" s="28">
        <v>-9.6999999999999993</v>
      </c>
      <c r="J167" s="41">
        <v>76615</v>
      </c>
      <c r="K167" s="44">
        <v>-2.1</v>
      </c>
    </row>
    <row r="168" spans="1:11" x14ac:dyDescent="0.25">
      <c r="A168" s="59" t="str">
        <f>VLOOKUP(aéroports_2011[Pays],Pays_Continent!A:B,2,FALSE)</f>
        <v>Asie</v>
      </c>
      <c r="B168" s="39" t="str">
        <f>VLOOKUP(aéroports_2011[[#This Row],[Ville/Nom d''aéroport]],Ville_Pays!A:B,2,FALSE)</f>
        <v>Indonésie</v>
      </c>
      <c r="C168" s="40" t="s">
        <v>328</v>
      </c>
      <c r="D168" s="28" t="s">
        <v>328</v>
      </c>
      <c r="E168" s="28" t="s">
        <v>1057</v>
      </c>
      <c r="F168" s="41">
        <v>1968872</v>
      </c>
      <c r="G168" s="28">
        <v>0</v>
      </c>
      <c r="H168" s="41">
        <v>13592</v>
      </c>
      <c r="I168" s="28">
        <v>0</v>
      </c>
      <c r="J168" s="41">
        <v>8936</v>
      </c>
      <c r="K168" s="44">
        <v>0</v>
      </c>
    </row>
    <row r="169" spans="1:11" ht="25.5" x14ac:dyDescent="0.25">
      <c r="A169" s="59" t="str">
        <f>VLOOKUP(aéroports_2011[Pays],Pays_Continent!A:B,2,FALSE)</f>
        <v>Amérique du Nord</v>
      </c>
      <c r="B169" s="39" t="str">
        <f>VLOOKUP(aéroports_2011[[#This Row],[Ville/Nom d''aéroport]],Ville_Pays!A:B,2,FALSE)</f>
        <v>États-Unis</v>
      </c>
      <c r="C169" s="40" t="s">
        <v>267</v>
      </c>
      <c r="D169" s="28" t="s">
        <v>267</v>
      </c>
      <c r="E169" s="28" t="s">
        <v>550</v>
      </c>
      <c r="F169" s="41">
        <v>33074443</v>
      </c>
      <c r="G169" s="28">
        <v>0.7</v>
      </c>
      <c r="H169" s="41">
        <v>434401</v>
      </c>
      <c r="I169" s="28">
        <v>-0.5</v>
      </c>
      <c r="J169" s="41">
        <v>215166</v>
      </c>
      <c r="K169" s="44">
        <v>1.6</v>
      </c>
    </row>
    <row r="170" spans="1:11" x14ac:dyDescent="0.25">
      <c r="A170" s="59" t="str">
        <f>VLOOKUP(aéroports_2011[Pays],Pays_Continent!A:B,2,FALSE)</f>
        <v>Afrique</v>
      </c>
      <c r="B170" s="39" t="str">
        <f>VLOOKUP(aéroports_2011[[#This Row],[Ville/Nom d''aéroport]],Ville_Pays!A:B,2,FALSE)</f>
        <v>Kenya</v>
      </c>
      <c r="C170" s="40" t="s">
        <v>383</v>
      </c>
      <c r="D170" s="28" t="s">
        <v>383</v>
      </c>
      <c r="E170" s="28" t="s">
        <v>452</v>
      </c>
      <c r="F170" s="41">
        <v>1471919</v>
      </c>
      <c r="G170" s="28">
        <v>15.8</v>
      </c>
      <c r="H170" s="41">
        <v>27835</v>
      </c>
      <c r="I170" s="28">
        <v>9.6</v>
      </c>
      <c r="J170" s="41">
        <v>7903</v>
      </c>
      <c r="K170" s="44">
        <v>-3</v>
      </c>
    </row>
    <row r="171" spans="1:11" x14ac:dyDescent="0.25">
      <c r="A171" s="59" t="str">
        <f>VLOOKUP(aéroports_2011[Pays],Pays_Continent!A:B,2,FALSE)</f>
        <v>Afrique</v>
      </c>
      <c r="B171" s="39" t="str">
        <f>VLOOKUP(aéroports_2011[[#This Row],[Ville/Nom d''aéroport]],Ville_Pays!A:B,2,FALSE)</f>
        <v>Tunisie</v>
      </c>
      <c r="C171" s="40" t="s">
        <v>619</v>
      </c>
      <c r="D171" s="28" t="s">
        <v>619</v>
      </c>
      <c r="E171" s="28" t="s">
        <v>620</v>
      </c>
      <c r="F171" s="41">
        <v>3461925</v>
      </c>
      <c r="G171" s="28">
        <v>-9.6999999999999993</v>
      </c>
      <c r="H171" s="41">
        <v>27657</v>
      </c>
      <c r="I171" s="28">
        <v>-9</v>
      </c>
      <c r="J171" s="28">
        <v>516</v>
      </c>
      <c r="K171" s="44">
        <v>-9.8000000000000007</v>
      </c>
    </row>
    <row r="172" spans="1:11" ht="25.5" x14ac:dyDescent="0.25">
      <c r="A172" s="59" t="str">
        <f>VLOOKUP(aéroports_2011[Pays],Pays_Continent!A:B,2,FALSE)</f>
        <v>Amérique du Nord</v>
      </c>
      <c r="B172" s="39" t="str">
        <f>VLOOKUP(aéroports_2011[[#This Row],[Ville/Nom d''aéroport]],Ville_Pays!A:B,2,FALSE)</f>
        <v>Jamaïque</v>
      </c>
      <c r="C172" s="40" t="s">
        <v>223</v>
      </c>
      <c r="D172" s="28" t="s">
        <v>223</v>
      </c>
      <c r="E172" s="28" t="s">
        <v>525</v>
      </c>
      <c r="F172" s="41">
        <v>3316931</v>
      </c>
      <c r="G172" s="28">
        <v>2.1</v>
      </c>
      <c r="H172" s="41">
        <v>39694</v>
      </c>
      <c r="I172" s="28">
        <v>0.8</v>
      </c>
      <c r="J172" s="41">
        <v>4802</v>
      </c>
      <c r="K172" s="44">
        <v>-2.2999999999999998</v>
      </c>
    </row>
    <row r="173" spans="1:11" ht="25.5" x14ac:dyDescent="0.25">
      <c r="A173" s="59" t="str">
        <f>VLOOKUP(aéroports_2011[Pays],Pays_Continent!A:B,2,FALSE)</f>
        <v>Amérique du Nord</v>
      </c>
      <c r="B173" s="39" t="str">
        <f>VLOOKUP(aéroports_2011[[#This Row],[Ville/Nom d''aéroport]],Ville_Pays!A:B,2,FALSE)</f>
        <v>Mexique</v>
      </c>
      <c r="C173" s="40" t="s">
        <v>209</v>
      </c>
      <c r="D173" s="28" t="s">
        <v>209</v>
      </c>
      <c r="E173" s="28" t="s">
        <v>515</v>
      </c>
      <c r="F173" s="41">
        <v>5641916</v>
      </c>
      <c r="G173" s="28">
        <v>3.3</v>
      </c>
      <c r="H173" s="41">
        <v>86071</v>
      </c>
      <c r="I173" s="28">
        <v>-4.5999999999999996</v>
      </c>
      <c r="J173" s="41">
        <v>46707</v>
      </c>
      <c r="K173" s="44">
        <v>-4.0999999999999996</v>
      </c>
    </row>
    <row r="174" spans="1:11" ht="25.5" x14ac:dyDescent="0.25">
      <c r="A174" s="59" t="str">
        <f>VLOOKUP(aéroports_2011[Pays],Pays_Continent!A:B,2,FALSE)</f>
        <v>Amérique du Sud</v>
      </c>
      <c r="B174" s="39" t="str">
        <f>VLOOKUP(aéroports_2011[[#This Row],[Ville/Nom d''aéroport]],Ville_Pays!A:B,2,FALSE)</f>
        <v>Uruguay</v>
      </c>
      <c r="C174" s="40" t="s">
        <v>635</v>
      </c>
      <c r="D174" s="28" t="s">
        <v>635</v>
      </c>
      <c r="E174" s="28" t="s">
        <v>636</v>
      </c>
      <c r="F174" s="41">
        <v>1916310</v>
      </c>
      <c r="G174" s="28">
        <v>15.8</v>
      </c>
      <c r="H174" s="41">
        <v>32808</v>
      </c>
      <c r="I174" s="28">
        <v>10.6</v>
      </c>
      <c r="J174" s="41">
        <v>30982</v>
      </c>
      <c r="K174" s="44">
        <v>13.1</v>
      </c>
    </row>
    <row r="175" spans="1:11" ht="25.5" x14ac:dyDescent="0.25">
      <c r="A175" s="59" t="str">
        <f>VLOOKUP(aéroports_2011[Pays],Pays_Continent!A:B,2,FALSE)</f>
        <v>Amérique du Nord</v>
      </c>
      <c r="B175" s="39" t="str">
        <f>VLOOKUP(aéroports_2011[[#This Row],[Ville/Nom d''aéroport]],Ville_Pays!A:B,2,FALSE)</f>
        <v>Canada</v>
      </c>
      <c r="C175" s="40" t="s">
        <v>285</v>
      </c>
      <c r="D175" s="28" t="s">
        <v>286</v>
      </c>
      <c r="E175" s="28" t="s">
        <v>563</v>
      </c>
      <c r="F175" s="41">
        <v>13660862</v>
      </c>
      <c r="G175" s="28">
        <v>5.3</v>
      </c>
      <c r="H175" s="41">
        <v>230929</v>
      </c>
      <c r="I175" s="28">
        <v>6.4</v>
      </c>
      <c r="J175" s="64" t="s">
        <v>958</v>
      </c>
      <c r="K175" s="63" t="s">
        <v>958</v>
      </c>
    </row>
    <row r="176" spans="1:11" x14ac:dyDescent="0.25">
      <c r="A176" s="59" t="str">
        <f>VLOOKUP(aéroports_2011[Pays],Pays_Continent!A:B,2,FALSE)</f>
        <v>Océanie</v>
      </c>
      <c r="B176" s="39" t="str">
        <f>VLOOKUP(aéroports_2011[[#This Row],[Ville/Nom d''aéroport]],Ville_Pays!A:B,2,FALSE)</f>
        <v>Polynésie</v>
      </c>
      <c r="C176" s="40" t="s">
        <v>659</v>
      </c>
      <c r="D176" s="28" t="s">
        <v>659</v>
      </c>
      <c r="E176" s="28" t="s">
        <v>660</v>
      </c>
      <c r="F176" s="41">
        <v>99001</v>
      </c>
      <c r="G176" s="28">
        <v>-31.5</v>
      </c>
      <c r="H176" s="41">
        <v>3265</v>
      </c>
      <c r="I176" s="28">
        <v>-64.7</v>
      </c>
      <c r="J176" s="28">
        <v>25</v>
      </c>
      <c r="K176" s="44">
        <v>-26.5</v>
      </c>
    </row>
    <row r="177" spans="1:11" x14ac:dyDescent="0.25">
      <c r="A177" s="59" t="str">
        <f>VLOOKUP(aéroports_2011[Pays],Pays_Continent!A:B,2,FALSE)</f>
        <v>Asie</v>
      </c>
      <c r="B177" s="39" t="str">
        <f>VLOOKUP(aéroports_2011[[#This Row],[Ville/Nom d''aéroport]],Ville_Pays!A:B,2,FALSE)</f>
        <v>Russie</v>
      </c>
      <c r="C177" s="40" t="s">
        <v>135</v>
      </c>
      <c r="D177" s="28" t="s">
        <v>137</v>
      </c>
      <c r="E177" s="28" t="s">
        <v>991</v>
      </c>
      <c r="F177" s="41">
        <v>25701610</v>
      </c>
      <c r="G177" s="28">
        <v>15.1</v>
      </c>
      <c r="H177" s="41">
        <v>243198</v>
      </c>
      <c r="I177" s="28">
        <v>14.8</v>
      </c>
      <c r="J177" s="41">
        <v>181209</v>
      </c>
      <c r="K177" s="44">
        <v>14.4</v>
      </c>
    </row>
    <row r="178" spans="1:11" x14ac:dyDescent="0.25">
      <c r="A178" s="59" t="str">
        <f>VLOOKUP(aéroports_2011[Pays],Pays_Continent!A:B,2,FALSE)</f>
        <v>Asie</v>
      </c>
      <c r="B178" s="39" t="str">
        <f>VLOOKUP(aéroports_2011[[#This Row],[Ville/Nom d''aéroport]],Ville_Pays!A:B,2,FALSE)</f>
        <v>Russie</v>
      </c>
      <c r="C178" s="40" t="s">
        <v>135</v>
      </c>
      <c r="D178" s="28" t="s">
        <v>136</v>
      </c>
      <c r="E178" s="28" t="s">
        <v>992</v>
      </c>
      <c r="F178" s="41">
        <v>22555309</v>
      </c>
      <c r="G178" s="28">
        <v>16.7</v>
      </c>
      <c r="H178" s="41">
        <v>210740</v>
      </c>
      <c r="I178" s="28">
        <v>14.2</v>
      </c>
      <c r="J178" s="41">
        <v>141211</v>
      </c>
      <c r="K178" s="44">
        <v>0.7</v>
      </c>
    </row>
    <row r="179" spans="1:11" x14ac:dyDescent="0.25">
      <c r="A179" s="59" t="str">
        <f>VLOOKUP(aéroports_2011[Pays],Pays_Continent!A:B,2,FALSE)</f>
        <v>Océanie</v>
      </c>
      <c r="B179" s="39" t="str">
        <f>VLOOKUP(aéroports_2011[[#This Row],[Ville/Nom d''aéroport]],Ville_Pays!A:B,2,FALSE)</f>
        <v>Australie</v>
      </c>
      <c r="C179" s="40" t="s">
        <v>647</v>
      </c>
      <c r="D179" s="28" t="s">
        <v>647</v>
      </c>
      <c r="E179" s="28" t="s">
        <v>648</v>
      </c>
      <c r="F179" s="41">
        <v>233709</v>
      </c>
      <c r="G179" s="28">
        <v>11</v>
      </c>
      <c r="H179" s="41">
        <v>18096</v>
      </c>
      <c r="I179" s="28">
        <v>4.0999999999999996</v>
      </c>
      <c r="J179" s="64" t="s">
        <v>958</v>
      </c>
      <c r="K179" s="63" t="s">
        <v>958</v>
      </c>
    </row>
    <row r="180" spans="1:11" x14ac:dyDescent="0.25">
      <c r="A180" s="59" t="str">
        <f>VLOOKUP(aéroports_2011[Pays],Pays_Continent!A:B,2,FALSE)</f>
        <v>Europe</v>
      </c>
      <c r="B180" s="39" t="str">
        <f>VLOOKUP(aéroports_2011[[#This Row],[Ville/Nom d''aéroport]],Ville_Pays!A:B,2,FALSE)</f>
        <v>Allemagne</v>
      </c>
      <c r="C180" s="40" t="s">
        <v>130</v>
      </c>
      <c r="D180" s="28" t="s">
        <v>130</v>
      </c>
      <c r="E180" s="28" t="s">
        <v>472</v>
      </c>
      <c r="F180" s="41">
        <v>37763701</v>
      </c>
      <c r="G180" s="28">
        <v>8.8000000000000007</v>
      </c>
      <c r="H180" s="41">
        <v>409956</v>
      </c>
      <c r="I180" s="28">
        <v>5.0999999999999996</v>
      </c>
      <c r="J180" s="41">
        <v>303655</v>
      </c>
      <c r="K180" s="44">
        <v>5.9</v>
      </c>
    </row>
    <row r="181" spans="1:11" x14ac:dyDescent="0.25">
      <c r="A181" s="59" t="str">
        <f>VLOOKUP(aéroports_2011[Pays],Pays_Continent!A:B,2,FALSE)</f>
        <v>Asie</v>
      </c>
      <c r="B181" s="39" t="str">
        <f>VLOOKUP(aéroports_2011[[#This Row],[Ville/Nom d''aéroport]],Ville_Pays!A:B,2,FALSE)</f>
        <v>Oman</v>
      </c>
      <c r="C181" s="40" t="s">
        <v>23</v>
      </c>
      <c r="D181" s="28" t="s">
        <v>23</v>
      </c>
      <c r="E181" s="28" t="s">
        <v>420</v>
      </c>
      <c r="F181" s="41">
        <v>6479860</v>
      </c>
      <c r="G181" s="28">
        <v>12.7</v>
      </c>
      <c r="H181" s="41">
        <v>68696</v>
      </c>
      <c r="I181" s="28">
        <v>2.2999999999999998</v>
      </c>
      <c r="J181" s="41">
        <v>98780</v>
      </c>
      <c r="K181" s="44">
        <v>2.5</v>
      </c>
    </row>
    <row r="182" spans="1:11" x14ac:dyDescent="0.25">
      <c r="A182" s="59" t="str">
        <f>VLOOKUP(aéroports_2011[Pays],Pays_Continent!A:B,2,FALSE)</f>
        <v>Océanie</v>
      </c>
      <c r="B182" s="39" t="str">
        <f>VLOOKUP(aéroports_2011[[#This Row],[Ville/Nom d''aéroport]],Ville_Pays!A:B,2,FALSE)</f>
        <v>Fidji</v>
      </c>
      <c r="C182" s="40" t="s">
        <v>338</v>
      </c>
      <c r="D182" s="28" t="s">
        <v>338</v>
      </c>
      <c r="E182" s="28" t="s">
        <v>593</v>
      </c>
      <c r="F182" s="41">
        <v>2231172</v>
      </c>
      <c r="G182" s="28">
        <v>11.9</v>
      </c>
      <c r="H182" s="41">
        <v>71994</v>
      </c>
      <c r="I182" s="28">
        <v>-11.1</v>
      </c>
      <c r="J182" s="64" t="s">
        <v>958</v>
      </c>
      <c r="K182" s="63" t="s">
        <v>958</v>
      </c>
    </row>
    <row r="183" spans="1:11" x14ac:dyDescent="0.25">
      <c r="A183" s="59" t="str">
        <f>VLOOKUP(aéroports_2011[Pays],Pays_Continent!A:B,2,FALSE)</f>
        <v>Asie</v>
      </c>
      <c r="B183" s="39" t="str">
        <f>VLOOKUP(aéroports_2011[[#This Row],[Ville/Nom d''aéroport]],Ville_Pays!A:B,2,FALSE)</f>
        <v>Japon</v>
      </c>
      <c r="C183" s="40" t="s">
        <v>385</v>
      </c>
      <c r="D183" s="28" t="s">
        <v>385</v>
      </c>
      <c r="E183" s="28" t="s">
        <v>466</v>
      </c>
      <c r="F183" s="41">
        <v>8789738</v>
      </c>
      <c r="G183" s="28">
        <v>-6.7</v>
      </c>
      <c r="H183" s="41">
        <v>81369</v>
      </c>
      <c r="I183" s="28">
        <v>-3.9</v>
      </c>
      <c r="J183" s="41">
        <v>148214</v>
      </c>
      <c r="K183" s="44">
        <v>-6.1</v>
      </c>
    </row>
    <row r="184" spans="1:11" x14ac:dyDescent="0.25">
      <c r="A184" s="59" t="str">
        <f>VLOOKUP(aéroports_2011[Pays],Pays_Continent!A:B,2,FALSE)</f>
        <v>Afrique</v>
      </c>
      <c r="B184" s="39" t="str">
        <f>VLOOKUP(aéroports_2011[[#This Row],[Ville/Nom d''aéroport]],Ville_Pays!A:B,2,FALSE)</f>
        <v>Kenya</v>
      </c>
      <c r="C184" s="40" t="s">
        <v>38</v>
      </c>
      <c r="D184" s="28" t="s">
        <v>38</v>
      </c>
      <c r="E184" s="28" t="s">
        <v>426</v>
      </c>
      <c r="F184" s="41">
        <v>6291192</v>
      </c>
      <c r="G184" s="28">
        <v>14.7</v>
      </c>
      <c r="H184" s="41">
        <v>98009</v>
      </c>
      <c r="I184" s="28">
        <v>12.2</v>
      </c>
      <c r="J184" s="41">
        <v>288282</v>
      </c>
      <c r="K184" s="44">
        <v>25.4</v>
      </c>
    </row>
    <row r="185" spans="1:11" x14ac:dyDescent="0.25">
      <c r="A185" s="59" t="str">
        <f>VLOOKUP(aéroports_2011[Pays],Pays_Continent!A:B,2,FALSE)</f>
        <v>Asie</v>
      </c>
      <c r="B185" s="39" t="str">
        <f>VLOOKUP(aéroports_2011[[#This Row],[Ville/Nom d''aéroport]],Ville_Pays!A:B,2,FALSE)</f>
        <v>Chine</v>
      </c>
      <c r="C185" s="40" t="s">
        <v>99</v>
      </c>
      <c r="D185" s="28" t="s">
        <v>99</v>
      </c>
      <c r="E185" s="28" t="s">
        <v>969</v>
      </c>
      <c r="F185" s="41">
        <v>13074097</v>
      </c>
      <c r="G185" s="28">
        <v>4.3</v>
      </c>
      <c r="H185" s="41">
        <v>120534</v>
      </c>
      <c r="I185" s="28">
        <v>3.8</v>
      </c>
      <c r="J185" s="41">
        <v>246572</v>
      </c>
      <c r="K185" s="44">
        <v>5.2</v>
      </c>
    </row>
    <row r="186" spans="1:11" ht="25.5" x14ac:dyDescent="0.25">
      <c r="A186" s="59" t="str">
        <f>VLOOKUP(aéroports_2011[Pays],Pays_Continent!A:B,2,FALSE)</f>
        <v>Amérique du Nord</v>
      </c>
      <c r="B186" s="39" t="str">
        <f>VLOOKUP(aéroports_2011[[#This Row],[Ville/Nom d''aéroport]],Ville_Pays!A:B,2,FALSE)</f>
        <v>États-Unis</v>
      </c>
      <c r="C186" s="40" t="s">
        <v>292</v>
      </c>
      <c r="D186" s="28" t="s">
        <v>292</v>
      </c>
      <c r="E186" s="28" t="s">
        <v>1051</v>
      </c>
      <c r="F186" s="41">
        <v>9076503</v>
      </c>
      <c r="G186" s="28">
        <v>0.4</v>
      </c>
      <c r="H186" s="41">
        <v>176782</v>
      </c>
      <c r="I186" s="28">
        <v>0.7</v>
      </c>
      <c r="J186" s="41">
        <v>43200</v>
      </c>
      <c r="K186" s="44">
        <v>7.1</v>
      </c>
    </row>
    <row r="187" spans="1:11" ht="25.5" x14ac:dyDescent="0.25">
      <c r="A187" s="59" t="str">
        <f>VLOOKUP(aéroports_2011[Pays],Pays_Continent!A:B,2,FALSE)</f>
        <v>Amérique du Nord</v>
      </c>
      <c r="B187" s="39" t="str">
        <f>VLOOKUP(aéroports_2011[[#This Row],[Ville/Nom d''aéroport]],Ville_Pays!A:B,2,FALSE)</f>
        <v>Bahamas</v>
      </c>
      <c r="C187" s="40" t="s">
        <v>234</v>
      </c>
      <c r="D187" s="28" t="s">
        <v>234</v>
      </c>
      <c r="E187" s="28" t="s">
        <v>1049</v>
      </c>
      <c r="F187" s="41">
        <v>3159570</v>
      </c>
      <c r="G187" s="64" t="s">
        <v>958</v>
      </c>
      <c r="H187" s="41">
        <v>64891</v>
      </c>
      <c r="I187" s="64" t="s">
        <v>958</v>
      </c>
      <c r="J187" s="64" t="s">
        <v>958</v>
      </c>
      <c r="K187" s="63" t="s">
        <v>958</v>
      </c>
    </row>
    <row r="188" spans="1:11" ht="25.5" x14ac:dyDescent="0.25">
      <c r="A188" s="59" t="str">
        <f>VLOOKUP(aéroports_2011[Pays],Pays_Continent!A:B,2,FALSE)</f>
        <v>Amérique du Sud</v>
      </c>
      <c r="B188" s="39" t="str">
        <f>VLOOKUP(aéroports_2011[[#This Row],[Ville/Nom d''aéroport]],Ville_Pays!A:B,2,FALSE)</f>
        <v>Brésil</v>
      </c>
      <c r="C188" s="40" t="s">
        <v>388</v>
      </c>
      <c r="D188" s="28" t="s">
        <v>388</v>
      </c>
      <c r="E188" s="28" t="s">
        <v>534</v>
      </c>
      <c r="F188" s="41">
        <v>2580990</v>
      </c>
      <c r="G188" s="28">
        <v>-5.2</v>
      </c>
      <c r="H188" s="41">
        <v>30315</v>
      </c>
      <c r="I188" s="28">
        <v>5.9</v>
      </c>
      <c r="J188" s="41">
        <v>7099</v>
      </c>
      <c r="K188" s="44">
        <v>0.7</v>
      </c>
    </row>
    <row r="189" spans="1:11" ht="25.5" x14ac:dyDescent="0.25">
      <c r="A189" s="59" t="str">
        <f>VLOOKUP(aéroports_2011[Pays],Pays_Continent!A:B,2,FALSE)</f>
        <v>Amérique du Nord</v>
      </c>
      <c r="B189" s="39" t="str">
        <f>VLOOKUP(aéroports_2011[[#This Row],[Ville/Nom d''aéroport]],Ville_Pays!A:B,2,FALSE)</f>
        <v>États-Unis</v>
      </c>
      <c r="C189" s="40" t="s">
        <v>294</v>
      </c>
      <c r="D189" s="28" t="s">
        <v>294</v>
      </c>
      <c r="E189" s="28" t="s">
        <v>570</v>
      </c>
      <c r="F189" s="41">
        <v>8579037</v>
      </c>
      <c r="G189" s="28">
        <v>4.5999999999999996</v>
      </c>
      <c r="H189" s="41">
        <v>113296</v>
      </c>
      <c r="I189" s="28">
        <v>3.8</v>
      </c>
      <c r="J189" s="41">
        <v>48464</v>
      </c>
      <c r="K189" s="44">
        <v>-7.9</v>
      </c>
    </row>
    <row r="190" spans="1:11" ht="30" x14ac:dyDescent="0.25">
      <c r="A190" s="59" t="str">
        <f>VLOOKUP(aéroports_2011[Pays],Pays_Continent!A:B,2,FALSE)</f>
        <v>Amérique du Nord</v>
      </c>
      <c r="B190" s="39" t="str">
        <f>VLOOKUP(aéroports_2011[[#This Row],[Ville/Nom d''aéroport]],Ville_Pays!A:B,2,FALSE)</f>
        <v>États-Unis</v>
      </c>
      <c r="C190" s="40" t="s">
        <v>249</v>
      </c>
      <c r="D190" s="28" t="s">
        <v>250</v>
      </c>
      <c r="E190" s="32" t="s">
        <v>1052</v>
      </c>
      <c r="F190" s="41">
        <v>47683529</v>
      </c>
      <c r="G190" s="28">
        <v>2.5</v>
      </c>
      <c r="H190" s="41">
        <v>412506</v>
      </c>
      <c r="I190" s="28">
        <v>3.3</v>
      </c>
      <c r="J190" s="41">
        <v>1348992</v>
      </c>
      <c r="K190" s="44">
        <v>0.4</v>
      </c>
    </row>
    <row r="191" spans="1:11" ht="25.5" x14ac:dyDescent="0.25">
      <c r="A191" s="59" t="str">
        <f>VLOOKUP(aéroports_2011[Pays],Pays_Continent!A:B,2,FALSE)</f>
        <v>Amérique du Nord</v>
      </c>
      <c r="B191" s="39" t="str">
        <f>VLOOKUP(aéroports_2011[[#This Row],[Ville/Nom d''aéroport]],Ville_Pays!A:B,2,FALSE)</f>
        <v>États-Unis</v>
      </c>
      <c r="C191" s="40" t="s">
        <v>249</v>
      </c>
      <c r="D191" s="28" t="s">
        <v>272</v>
      </c>
      <c r="E191" s="28" t="s">
        <v>554</v>
      </c>
      <c r="F191" s="41">
        <v>24122478</v>
      </c>
      <c r="G191" s="28">
        <v>0.6</v>
      </c>
      <c r="H191" s="41">
        <v>366308</v>
      </c>
      <c r="I191" s="28">
        <v>1.3</v>
      </c>
      <c r="J191" s="41">
        <v>7318</v>
      </c>
      <c r="K191" s="44">
        <v>0.3</v>
      </c>
    </row>
    <row r="192" spans="1:11" ht="25.5" x14ac:dyDescent="0.25">
      <c r="A192" s="59" t="str">
        <f>VLOOKUP(aéroports_2011[Pays],Pays_Continent!A:B,2,FALSE)</f>
        <v>Amérique du Nord</v>
      </c>
      <c r="B192" s="39" t="str">
        <f>VLOOKUP(aéroports_2011[[#This Row],[Ville/Nom d''aéroport]],Ville_Pays!A:B,2,FALSE)</f>
        <v>États-Unis</v>
      </c>
      <c r="C192" s="40" t="s">
        <v>249</v>
      </c>
      <c r="D192" s="28" t="s">
        <v>266</v>
      </c>
      <c r="E192" s="28" t="s">
        <v>1053</v>
      </c>
      <c r="F192" s="41">
        <v>33107041</v>
      </c>
      <c r="G192" s="28">
        <v>-1</v>
      </c>
      <c r="H192" s="41">
        <v>403746</v>
      </c>
      <c r="I192" s="28">
        <v>-2.1</v>
      </c>
      <c r="J192" s="41">
        <v>910839</v>
      </c>
      <c r="K192" s="44">
        <v>16.899999999999999</v>
      </c>
    </row>
    <row r="193" spans="1:11" x14ac:dyDescent="0.25">
      <c r="A193" s="59" t="str">
        <f>VLOOKUP(aéroports_2011[Pays],Pays_Continent!A:B,2,FALSE)</f>
        <v>Océanie</v>
      </c>
      <c r="B193" s="39" t="str">
        <f>VLOOKUP(aéroports_2011[[#This Row],[Ville/Nom d''aéroport]],Ville_Pays!A:B,2,FALSE)</f>
        <v>Australie</v>
      </c>
      <c r="C193" s="40" t="s">
        <v>349</v>
      </c>
      <c r="D193" s="28" t="s">
        <v>349</v>
      </c>
      <c r="E193" s="28" t="s">
        <v>599</v>
      </c>
      <c r="F193" s="41">
        <v>1191159</v>
      </c>
      <c r="G193" s="28">
        <v>0.4</v>
      </c>
      <c r="H193" s="41">
        <v>15079</v>
      </c>
      <c r="I193" s="28">
        <v>5.3</v>
      </c>
      <c r="J193" s="64" t="s">
        <v>958</v>
      </c>
      <c r="K193" s="63" t="s">
        <v>958</v>
      </c>
    </row>
    <row r="194" spans="1:11" x14ac:dyDescent="0.25">
      <c r="A194" s="59" t="str">
        <f>VLOOKUP(aéroports_2011[Pays],Pays_Continent!A:B,2,FALSE)</f>
        <v>Europe</v>
      </c>
      <c r="B194" s="39" t="str">
        <f>VLOOKUP(aéroports_2011[[#This Row],[Ville/Nom d''aéroport]],Ville_Pays!A:B,2,FALSE)</f>
        <v>France</v>
      </c>
      <c r="C194" s="40" t="s">
        <v>175</v>
      </c>
      <c r="D194" s="28" t="s">
        <v>175</v>
      </c>
      <c r="E194" s="28" t="s">
        <v>995</v>
      </c>
      <c r="F194" s="41">
        <v>10422073</v>
      </c>
      <c r="G194" s="28">
        <v>8.5</v>
      </c>
      <c r="H194" s="41">
        <v>170576</v>
      </c>
      <c r="I194" s="28">
        <v>5.7</v>
      </c>
      <c r="J194" s="41">
        <v>17168</v>
      </c>
      <c r="K194" s="44">
        <v>-4.0999999999999996</v>
      </c>
    </row>
    <row r="195" spans="1:11" x14ac:dyDescent="0.25">
      <c r="A195" s="59" t="str">
        <f>VLOOKUP(aéroports_2011[Pays],Pays_Continent!A:B,2,FALSE)</f>
        <v>Asie</v>
      </c>
      <c r="B195" s="39" t="str">
        <f>VLOOKUP(aéroports_2011[[#This Row],[Ville/Nom d''aéroport]],Ville_Pays!A:B,2,FALSE)</f>
        <v>Vietnam</v>
      </c>
      <c r="C195" s="40" t="s">
        <v>107</v>
      </c>
      <c r="D195" s="28" t="s">
        <v>107</v>
      </c>
      <c r="E195" s="28" t="s">
        <v>1096</v>
      </c>
      <c r="F195" s="41">
        <v>10597923</v>
      </c>
      <c r="G195" s="28">
        <v>11.3</v>
      </c>
      <c r="H195" s="41">
        <v>78644</v>
      </c>
      <c r="I195" s="28">
        <v>19.600000000000001</v>
      </c>
      <c r="J195" s="41">
        <v>242002</v>
      </c>
      <c r="K195" s="44">
        <v>12</v>
      </c>
    </row>
    <row r="196" spans="1:11" ht="25.5" x14ac:dyDescent="0.25">
      <c r="A196" s="59" t="str">
        <f>VLOOKUP(aéroports_2011[Pays],Pays_Continent!A:B,2,FALSE)</f>
        <v>Océanie</v>
      </c>
      <c r="B196" s="39" t="str">
        <f>VLOOKUP(aéroports_2011[[#This Row],[Ville/Nom d''aéroport]],Ville_Pays!A:B,2,FALSE)</f>
        <v>Nouvelle-Calédonie</v>
      </c>
      <c r="C196" s="40" t="s">
        <v>396</v>
      </c>
      <c r="D196" s="28" t="s">
        <v>397</v>
      </c>
      <c r="E196" s="28" t="s">
        <v>611</v>
      </c>
      <c r="F196" s="41">
        <v>492830</v>
      </c>
      <c r="G196" s="28">
        <v>2.7</v>
      </c>
      <c r="H196" s="41">
        <v>7085</v>
      </c>
      <c r="I196" s="28">
        <v>-13.2</v>
      </c>
      <c r="J196" s="41">
        <v>7330</v>
      </c>
      <c r="K196" s="44">
        <v>0.7</v>
      </c>
    </row>
    <row r="197" spans="1:11" ht="25.5" x14ac:dyDescent="0.25">
      <c r="A197" s="59" t="str">
        <f>VLOOKUP(aéroports_2011[Pays],Pays_Continent!A:B,2,FALSE)</f>
        <v>Océanie</v>
      </c>
      <c r="B197" s="39" t="str">
        <f>VLOOKUP(aéroports_2011[[#This Row],[Ville/Nom d''aéroport]],Ville_Pays!A:B,2,FALSE)</f>
        <v>Nouvelle-Calédonie</v>
      </c>
      <c r="C197" s="40" t="s">
        <v>396</v>
      </c>
      <c r="D197" s="28" t="s">
        <v>640</v>
      </c>
      <c r="E197" s="28" t="s">
        <v>1081</v>
      </c>
      <c r="F197" s="41">
        <v>344141</v>
      </c>
      <c r="G197" s="28">
        <v>-6.3</v>
      </c>
      <c r="H197" s="41">
        <v>19150</v>
      </c>
      <c r="I197" s="28">
        <v>1</v>
      </c>
      <c r="J197" s="41">
        <v>1478</v>
      </c>
      <c r="K197" s="44">
        <v>6.9</v>
      </c>
    </row>
    <row r="198" spans="1:11" ht="25.5" x14ac:dyDescent="0.25">
      <c r="A198" s="59" t="str">
        <f>VLOOKUP(aéroports_2011[Pays],Pays_Continent!A:B,2,FALSE)</f>
        <v>Amérique du Nord</v>
      </c>
      <c r="B198" s="39" t="str">
        <f>VLOOKUP(aéroports_2011[[#This Row],[Ville/Nom d''aéroport]],Ville_Pays!A:B,2,FALSE)</f>
        <v>États-Unis</v>
      </c>
      <c r="C198" s="40" t="s">
        <v>293</v>
      </c>
      <c r="D198" s="28" t="s">
        <v>293</v>
      </c>
      <c r="E198" s="28" t="s">
        <v>566</v>
      </c>
      <c r="F198" s="41">
        <v>9266558</v>
      </c>
      <c r="G198" s="28">
        <v>-6</v>
      </c>
      <c r="H198" s="64" t="s">
        <v>958</v>
      </c>
      <c r="I198" s="64" t="s">
        <v>958</v>
      </c>
      <c r="J198" s="41">
        <v>499365</v>
      </c>
      <c r="K198" s="44">
        <v>-2.2999999999999998</v>
      </c>
    </row>
    <row r="199" spans="1:11" x14ac:dyDescent="0.25">
      <c r="A199" s="59" t="str">
        <f>VLOOKUP(aéroports_2011[Pays],Pays_Continent!A:B,2,FALSE)</f>
        <v>Asie</v>
      </c>
      <c r="B199" s="39" t="str">
        <f>VLOOKUP(aéroports_2011[[#This Row],[Ville/Nom d''aéroport]],Ville_Pays!A:B,2,FALSE)</f>
        <v>Japon</v>
      </c>
      <c r="C199" s="40" t="s">
        <v>104</v>
      </c>
      <c r="D199" s="28" t="s">
        <v>104</v>
      </c>
      <c r="E199" s="28" t="s">
        <v>623</v>
      </c>
      <c r="F199" s="41">
        <v>13725680</v>
      </c>
      <c r="G199" s="28">
        <v>-5.5</v>
      </c>
      <c r="H199" s="41">
        <v>131292</v>
      </c>
      <c r="I199" s="28">
        <v>0.3</v>
      </c>
      <c r="J199" s="41">
        <v>373384</v>
      </c>
      <c r="K199" s="44">
        <v>-3.9</v>
      </c>
    </row>
    <row r="200" spans="1:11" x14ac:dyDescent="0.25">
      <c r="A200" s="59" t="str">
        <f>VLOOKUP(aéroports_2011[Pays],Pays_Continent!A:B,2,FALSE)</f>
        <v>Asie</v>
      </c>
      <c r="B200" s="39" t="str">
        <f>VLOOKUP(aéroports_2011[[#This Row],[Ville/Nom d''aéroport]],Ville_Pays!A:B,2,FALSE)</f>
        <v>Indonésie</v>
      </c>
      <c r="C200" s="40" t="s">
        <v>297</v>
      </c>
      <c r="D200" s="28" t="s">
        <v>297</v>
      </c>
      <c r="E200" s="28" t="s">
        <v>569</v>
      </c>
      <c r="F200" s="41">
        <v>8609008</v>
      </c>
      <c r="G200" s="28">
        <v>-0.6</v>
      </c>
      <c r="H200" s="41">
        <v>227015</v>
      </c>
      <c r="I200" s="28">
        <v>13.3</v>
      </c>
      <c r="J200" s="41">
        <v>14296</v>
      </c>
      <c r="K200" s="44">
        <v>5.5</v>
      </c>
    </row>
    <row r="201" spans="1:11" ht="25.5" x14ac:dyDescent="0.25">
      <c r="A201" s="59" t="str">
        <f>VLOOKUP(aéroports_2011[Pays],Pays_Continent!A:B,2,FALSE)</f>
        <v>Amérique du Nord</v>
      </c>
      <c r="B201" s="39" t="str">
        <f>VLOOKUP(aéroports_2011[[#This Row],[Ville/Nom d''aéroport]],Ville_Pays!A:B,2,FALSE)</f>
        <v>États-Unis</v>
      </c>
      <c r="C201" s="40" t="s">
        <v>264</v>
      </c>
      <c r="D201" s="28" t="s">
        <v>265</v>
      </c>
      <c r="E201" s="28" t="s">
        <v>920</v>
      </c>
      <c r="F201" s="41">
        <v>35426006</v>
      </c>
      <c r="G201" s="28">
        <v>1.6</v>
      </c>
      <c r="H201" s="41">
        <v>309882</v>
      </c>
      <c r="I201" s="28">
        <v>0.7</v>
      </c>
      <c r="J201" s="41">
        <v>169775</v>
      </c>
      <c r="K201" s="44">
        <v>8.6</v>
      </c>
    </row>
    <row r="202" spans="1:11" x14ac:dyDescent="0.25">
      <c r="A202" s="59" t="str">
        <f>VLOOKUP(aéroports_2011[Pays],Pays_Continent!A:B,2,FALSE)</f>
        <v>Asie</v>
      </c>
      <c r="B202" s="39" t="str">
        <f>VLOOKUP(aéroports_2011[[#This Row],[Ville/Nom d''aéroport]],Ville_Pays!A:B,2,FALSE)</f>
        <v>Japon</v>
      </c>
      <c r="C202" s="40" t="s">
        <v>92</v>
      </c>
      <c r="D202" s="28" t="s">
        <v>111</v>
      </c>
      <c r="E202" s="28" t="s">
        <v>988</v>
      </c>
      <c r="F202" s="41">
        <v>12775797</v>
      </c>
      <c r="G202" s="28">
        <v>-13.6</v>
      </c>
      <c r="H202" s="41">
        <v>119908</v>
      </c>
      <c r="I202" s="28">
        <v>-6.3</v>
      </c>
      <c r="J202" s="41">
        <v>123035</v>
      </c>
      <c r="K202" s="44">
        <v>-9.1999999999999993</v>
      </c>
    </row>
    <row r="203" spans="1:11" x14ac:dyDescent="0.25">
      <c r="A203" s="59" t="str">
        <f>VLOOKUP(aéroports_2011[Pays],Pays_Continent!A:B,2,FALSE)</f>
        <v>Asie</v>
      </c>
      <c r="B203" s="39" t="str">
        <f>VLOOKUP(aéroports_2011[[#This Row],[Ville/Nom d''aéroport]],Ville_Pays!A:B,2,FALSE)</f>
        <v>Japon</v>
      </c>
      <c r="C203" s="40" t="s">
        <v>92</v>
      </c>
      <c r="D203" s="28" t="s">
        <v>93</v>
      </c>
      <c r="E203" s="28" t="s">
        <v>989</v>
      </c>
      <c r="F203" s="41">
        <v>13492782</v>
      </c>
      <c r="G203" s="28">
        <v>-6</v>
      </c>
      <c r="H203" s="41">
        <v>106001</v>
      </c>
      <c r="I203" s="28">
        <v>-0.8</v>
      </c>
      <c r="J203" s="41">
        <v>742976</v>
      </c>
      <c r="K203" s="44">
        <v>-2.1</v>
      </c>
    </row>
    <row r="204" spans="1:11" x14ac:dyDescent="0.25">
      <c r="A204" s="59" t="str">
        <f>VLOOKUP(aéroports_2011[Pays],Pays_Continent!A:B,2,FALSE)</f>
        <v>Europe</v>
      </c>
      <c r="B204" s="39" t="str">
        <f>VLOOKUP(aéroports_2011[[#This Row],[Ville/Nom d''aéroport]],Ville_Pays!A:B,2,FALSE)</f>
        <v>Norvège</v>
      </c>
      <c r="C204" s="40" t="s">
        <v>144</v>
      </c>
      <c r="D204" s="28" t="s">
        <v>144</v>
      </c>
      <c r="E204" s="28" t="s">
        <v>478</v>
      </c>
      <c r="F204" s="41">
        <v>21103199</v>
      </c>
      <c r="G204" s="28">
        <v>10.5</v>
      </c>
      <c r="H204" s="41">
        <v>232349</v>
      </c>
      <c r="I204" s="28">
        <v>5</v>
      </c>
      <c r="J204" s="41">
        <v>97802</v>
      </c>
      <c r="K204" s="44">
        <v>12.4</v>
      </c>
    </row>
    <row r="205" spans="1:11" x14ac:dyDescent="0.25">
      <c r="A205" s="59" t="str">
        <f>VLOOKUP(aéroports_2011[Pays],Pays_Continent!A:B,2,FALSE)</f>
        <v>Asie</v>
      </c>
      <c r="B205" s="39" t="str">
        <f>VLOOKUP(aéroports_2011[[#This Row],[Ville/Nom d''aéroport]],Ville_Pays!A:B,2,FALSE)</f>
        <v>Indonésie</v>
      </c>
      <c r="C205" s="40" t="s">
        <v>327</v>
      </c>
      <c r="D205" s="28" t="s">
        <v>327</v>
      </c>
      <c r="E205" s="28" t="s">
        <v>598</v>
      </c>
      <c r="F205" s="41">
        <v>2570806</v>
      </c>
      <c r="G205" s="28">
        <v>21.9</v>
      </c>
      <c r="H205" s="41">
        <v>19825</v>
      </c>
      <c r="I205" s="28">
        <v>20</v>
      </c>
      <c r="J205" s="41">
        <v>12242</v>
      </c>
      <c r="K205" s="44">
        <v>16.899999999999999</v>
      </c>
    </row>
    <row r="206" spans="1:11" x14ac:dyDescent="0.25">
      <c r="A206" s="59" t="str">
        <f>VLOOKUP(aéroports_2011[Pays],Pays_Continent!A:B,2,FALSE)</f>
        <v>Europe</v>
      </c>
      <c r="B206" s="39" t="str">
        <f>VLOOKUP(aéroports_2011[[#This Row],[Ville/Nom d''aéroport]],Ville_Pays!A:B,2,FALSE)</f>
        <v>Espagne</v>
      </c>
      <c r="C206" s="40" t="s">
        <v>146</v>
      </c>
      <c r="D206" s="28" t="s">
        <v>147</v>
      </c>
      <c r="E206" s="28" t="s">
        <v>625</v>
      </c>
      <c r="F206" s="41">
        <v>22724324</v>
      </c>
      <c r="G206" s="28">
        <v>7.6</v>
      </c>
      <c r="H206" s="41">
        <v>180139</v>
      </c>
      <c r="I206" s="28">
        <v>3.2</v>
      </c>
      <c r="J206" s="41">
        <v>16678</v>
      </c>
      <c r="K206" s="44">
        <v>-3.5</v>
      </c>
    </row>
    <row r="207" spans="1:11" ht="25.5" x14ac:dyDescent="0.25">
      <c r="A207" s="59" t="str">
        <f>VLOOKUP(aéroports_2011[Pays],Pays_Continent!A:B,2,FALSE)</f>
        <v>Amérique du Nord</v>
      </c>
      <c r="B207" s="39" t="str">
        <f>VLOOKUP(aéroports_2011[[#This Row],[Ville/Nom d''aéroport]],Ville_Pays!A:B,2,FALSE)</f>
        <v>Panama</v>
      </c>
      <c r="C207" s="40" t="s">
        <v>206</v>
      </c>
      <c r="D207" s="28" t="s">
        <v>206</v>
      </c>
      <c r="E207" s="28" t="s">
        <v>512</v>
      </c>
      <c r="F207" s="41">
        <v>5844561</v>
      </c>
      <c r="G207" s="28">
        <v>-17.8</v>
      </c>
      <c r="H207" s="41">
        <v>94291</v>
      </c>
      <c r="I207" s="28">
        <v>12.5</v>
      </c>
      <c r="J207" s="41">
        <v>110950</v>
      </c>
      <c r="K207" s="44">
        <v>12.2</v>
      </c>
    </row>
    <row r="208" spans="1:11" x14ac:dyDescent="0.25">
      <c r="A208" s="59" t="str">
        <f>VLOOKUP(aéroports_2011[Pays],Pays_Continent!A:B,2,FALSE)</f>
        <v>Océanie</v>
      </c>
      <c r="B208" s="39" t="str">
        <f>VLOOKUP(aéroports_2011[[#This Row],[Ville/Nom d''aéroport]],Ville_Pays!A:B,2,FALSE)</f>
        <v>Polynésie</v>
      </c>
      <c r="C208" s="40" t="s">
        <v>347</v>
      </c>
      <c r="D208" s="28" t="s">
        <v>347</v>
      </c>
      <c r="E208" s="28" t="s">
        <v>602</v>
      </c>
      <c r="F208" s="41">
        <v>1169819</v>
      </c>
      <c r="G208" s="28">
        <v>-1.1000000000000001</v>
      </c>
      <c r="H208" s="41">
        <v>29159</v>
      </c>
      <c r="I208" s="28">
        <v>-27.4</v>
      </c>
      <c r="J208" s="41">
        <v>11858</v>
      </c>
      <c r="K208" s="44">
        <v>-8</v>
      </c>
    </row>
    <row r="209" spans="1:11" x14ac:dyDescent="0.25">
      <c r="A209" s="59" t="str">
        <f>VLOOKUP(aéroports_2011[Pays],Pays_Continent!A:B,2,FALSE)</f>
        <v>Europe</v>
      </c>
      <c r="B209" s="39" t="str">
        <f>VLOOKUP(aéroports_2011[[#This Row],[Ville/Nom d''aéroport]],Ville_Pays!A:B,2,FALSE)</f>
        <v>Chypre</v>
      </c>
      <c r="C209" s="40" t="s">
        <v>442</v>
      </c>
      <c r="D209" s="28" t="s">
        <v>442</v>
      </c>
      <c r="E209" s="28" t="s">
        <v>443</v>
      </c>
      <c r="F209" s="41">
        <v>1786947</v>
      </c>
      <c r="G209" s="28">
        <v>8.5</v>
      </c>
      <c r="H209" s="41">
        <v>18702</v>
      </c>
      <c r="I209" s="28">
        <v>-2.1</v>
      </c>
      <c r="J209" s="28">
        <v>361</v>
      </c>
      <c r="K209" s="44">
        <v>-11.3</v>
      </c>
    </row>
    <row r="210" spans="1:11" x14ac:dyDescent="0.25">
      <c r="A210" s="59" t="str">
        <f>VLOOKUP(aéroports_2011[Pays],Pays_Continent!A:B,2,FALSE)</f>
        <v>Europe</v>
      </c>
      <c r="B210" s="39" t="str">
        <f>VLOOKUP(aéroports_2011[[#This Row],[Ville/Nom d''aéroport]],Ville_Pays!A:B,2,FALSE)</f>
        <v>France</v>
      </c>
      <c r="C210" s="40" t="s">
        <v>122</v>
      </c>
      <c r="D210" s="28" t="s">
        <v>123</v>
      </c>
      <c r="E210" s="28" t="s">
        <v>897</v>
      </c>
      <c r="F210" s="41">
        <v>60970551</v>
      </c>
      <c r="G210" s="28">
        <v>4.8</v>
      </c>
      <c r="H210" s="41">
        <v>514059</v>
      </c>
      <c r="I210" s="28">
        <v>2.8</v>
      </c>
      <c r="J210" s="41">
        <v>2300063</v>
      </c>
      <c r="K210" s="44">
        <v>-4.0999999999999996</v>
      </c>
    </row>
    <row r="211" spans="1:11" x14ac:dyDescent="0.25">
      <c r="A211" s="59" t="str">
        <f>VLOOKUP(aéroports_2011[Pays],Pays_Continent!A:B,2,FALSE)</f>
        <v>Europe</v>
      </c>
      <c r="B211" s="39" t="str">
        <f>VLOOKUP(aéroports_2011[[#This Row],[Ville/Nom d''aéroport]],Ville_Pays!A:B,2,FALSE)</f>
        <v>France</v>
      </c>
      <c r="C211" s="40" t="s">
        <v>122</v>
      </c>
      <c r="D211" s="28" t="s">
        <v>138</v>
      </c>
      <c r="E211" s="28" t="s">
        <v>996</v>
      </c>
      <c r="F211" s="41">
        <v>27139076</v>
      </c>
      <c r="G211" s="28">
        <v>7.7</v>
      </c>
      <c r="H211" s="41">
        <v>231840</v>
      </c>
      <c r="I211" s="28">
        <v>5.8</v>
      </c>
      <c r="J211" s="41">
        <v>105558</v>
      </c>
      <c r="K211" s="44">
        <v>2.9</v>
      </c>
    </row>
    <row r="212" spans="1:11" x14ac:dyDescent="0.25">
      <c r="A212" s="59" t="str">
        <f>VLOOKUP(aéroports_2011[Pays],Pays_Continent!A:B,2,FALSE)</f>
        <v>Asie</v>
      </c>
      <c r="B212" s="39" t="str">
        <f>VLOOKUP(aéroports_2011[[#This Row],[Ville/Nom d''aéroport]],Ville_Pays!A:B,2,FALSE)</f>
        <v>Indonésie</v>
      </c>
      <c r="C212" s="40" t="s">
        <v>334</v>
      </c>
      <c r="D212" s="28" t="s">
        <v>334</v>
      </c>
      <c r="E212" s="28" t="s">
        <v>591</v>
      </c>
      <c r="F212" s="41">
        <v>2526972</v>
      </c>
      <c r="G212" s="28">
        <v>10.8</v>
      </c>
      <c r="H212" s="41">
        <v>22414</v>
      </c>
      <c r="I212" s="28">
        <v>7.5</v>
      </c>
      <c r="J212" s="41">
        <v>14275</v>
      </c>
      <c r="K212" s="44">
        <v>15.1</v>
      </c>
    </row>
    <row r="213" spans="1:11" x14ac:dyDescent="0.25">
      <c r="A213" s="59" t="str">
        <f>VLOOKUP(aéroports_2011[Pays],Pays_Continent!A:B,2,FALSE)</f>
        <v>Océanie</v>
      </c>
      <c r="B213" s="39" t="str">
        <f>VLOOKUP(aéroports_2011[[#This Row],[Ville/Nom d''aéroport]],Ville_Pays!A:B,2,FALSE)</f>
        <v>Australie</v>
      </c>
      <c r="C213" s="40" t="s">
        <v>316</v>
      </c>
      <c r="D213" s="28" t="s">
        <v>316</v>
      </c>
      <c r="E213" s="28" t="s">
        <v>583</v>
      </c>
      <c r="F213" s="41">
        <v>11328099</v>
      </c>
      <c r="G213" s="28">
        <v>8.4</v>
      </c>
      <c r="H213" s="41">
        <v>89496</v>
      </c>
      <c r="I213" s="28">
        <v>6.4</v>
      </c>
      <c r="J213" s="64" t="s">
        <v>958</v>
      </c>
      <c r="K213" s="63" t="s">
        <v>958</v>
      </c>
    </row>
    <row r="214" spans="1:11" ht="25.5" x14ac:dyDescent="0.25">
      <c r="A214" s="59" t="str">
        <f>VLOOKUP(aéroports_2011[Pays],Pays_Continent!A:B,2,FALSE)</f>
        <v>Amérique du Nord</v>
      </c>
      <c r="B214" s="39" t="str">
        <f>VLOOKUP(aéroports_2011[[#This Row],[Ville/Nom d''aéroport]],Ville_Pays!A:B,2,FALSE)</f>
        <v>États-Unis</v>
      </c>
      <c r="C214" s="40" t="s">
        <v>271</v>
      </c>
      <c r="D214" s="28" t="s">
        <v>271</v>
      </c>
      <c r="E214" s="28" t="s">
        <v>552</v>
      </c>
      <c r="F214" s="41">
        <v>30839130</v>
      </c>
      <c r="G214" s="28">
        <v>0.2</v>
      </c>
      <c r="H214" s="41">
        <v>448129</v>
      </c>
      <c r="I214" s="28">
        <v>-2.7</v>
      </c>
      <c r="J214" s="41">
        <v>415288</v>
      </c>
      <c r="K214" s="44">
        <v>-1.1000000000000001</v>
      </c>
    </row>
    <row r="215" spans="1:11" ht="25.5" x14ac:dyDescent="0.25">
      <c r="A215" s="59" t="str">
        <f>VLOOKUP(aéroports_2011[Pays],Pays_Continent!A:B,2,FALSE)</f>
        <v>Amérique du Nord</v>
      </c>
      <c r="B215" s="39" t="str">
        <f>VLOOKUP(aéroports_2011[[#This Row],[Ville/Nom d''aéroport]],Ville_Pays!A:B,2,FALSE)</f>
        <v>États-Unis</v>
      </c>
      <c r="C215" s="40" t="s">
        <v>257</v>
      </c>
      <c r="D215" s="28" t="s">
        <v>258</v>
      </c>
      <c r="E215" s="28" t="s">
        <v>915</v>
      </c>
      <c r="F215" s="41">
        <v>40591948</v>
      </c>
      <c r="G215" s="28">
        <v>5.3</v>
      </c>
      <c r="H215" s="41">
        <v>459483</v>
      </c>
      <c r="I215" s="28">
        <v>2.8</v>
      </c>
      <c r="J215" s="41">
        <v>274102</v>
      </c>
      <c r="K215" s="44">
        <v>9.3000000000000007</v>
      </c>
    </row>
    <row r="216" spans="1:11" x14ac:dyDescent="0.25">
      <c r="A216" s="59" t="str">
        <f>VLOOKUP(aéroports_2011[Pays],Pays_Continent!A:B,2,FALSE)</f>
        <v>Asie</v>
      </c>
      <c r="B216" s="39" t="str">
        <f>VLOOKUP(aéroports_2011[[#This Row],[Ville/Nom d''aéroport]],Ville_Pays!A:B,2,FALSE)</f>
        <v>Thaïlande</v>
      </c>
      <c r="C216" s="40" t="s">
        <v>116</v>
      </c>
      <c r="D216" s="28" t="s">
        <v>116</v>
      </c>
      <c r="E216" s="28" t="s">
        <v>465</v>
      </c>
      <c r="F216" s="41">
        <v>8467860</v>
      </c>
      <c r="G216" s="28">
        <v>15.8</v>
      </c>
      <c r="H216" s="41">
        <v>57713</v>
      </c>
      <c r="I216" s="28">
        <v>15.6</v>
      </c>
      <c r="J216" s="41">
        <v>26158</v>
      </c>
      <c r="K216" s="44">
        <v>-5.9</v>
      </c>
    </row>
    <row r="217" spans="1:11" ht="25.5" x14ac:dyDescent="0.25">
      <c r="A217" s="59" t="str">
        <f>VLOOKUP(aéroports_2011[Pays],Pays_Continent!A:B,2,FALSE)</f>
        <v>Amérique du Nord</v>
      </c>
      <c r="B217" s="39" t="str">
        <f>VLOOKUP(aéroports_2011[[#This Row],[Ville/Nom d''aéroport]],Ville_Pays!A:B,2,FALSE)</f>
        <v>États-Unis</v>
      </c>
      <c r="C217" s="40" t="s">
        <v>305</v>
      </c>
      <c r="D217" s="28" t="s">
        <v>305</v>
      </c>
      <c r="E217" s="28" t="s">
        <v>572</v>
      </c>
      <c r="F217" s="41">
        <v>8300310</v>
      </c>
      <c r="G217" s="28">
        <v>1.3</v>
      </c>
      <c r="H217" s="41">
        <v>148782</v>
      </c>
      <c r="I217" s="28">
        <v>2.9</v>
      </c>
      <c r="J217" s="41">
        <v>79793</v>
      </c>
      <c r="K217" s="44">
        <v>3.2</v>
      </c>
    </row>
    <row r="218" spans="1:11" x14ac:dyDescent="0.25">
      <c r="A218" s="59" t="str">
        <f>VLOOKUP(aéroports_2011[Pays],Pays_Continent!A:B,2,FALSE)</f>
        <v>Asie</v>
      </c>
      <c r="B218" s="39" t="str">
        <f>VLOOKUP(aéroports_2011[[#This Row],[Ville/Nom d''aéroport]],Ville_Pays!A:B,2,FALSE)</f>
        <v>Indonésie</v>
      </c>
      <c r="C218" s="40" t="s">
        <v>335</v>
      </c>
      <c r="D218" s="28" t="s">
        <v>335</v>
      </c>
      <c r="E218" s="28" t="s">
        <v>592</v>
      </c>
      <c r="F218" s="41">
        <v>2133680</v>
      </c>
      <c r="G218" s="28">
        <v>16.899999999999999</v>
      </c>
      <c r="H218" s="41">
        <v>20043</v>
      </c>
      <c r="I218" s="28">
        <v>-0.9</v>
      </c>
      <c r="J218" s="41">
        <v>10507</v>
      </c>
      <c r="K218" s="44">
        <v>10.5</v>
      </c>
    </row>
    <row r="219" spans="1:11" x14ac:dyDescent="0.25">
      <c r="A219" s="59" t="str">
        <f>VLOOKUP(aéroports_2011[Pays],Pays_Continent!A:B,2,FALSE)</f>
        <v>Afrique</v>
      </c>
      <c r="B219" s="39" t="str">
        <f>VLOOKUP(aéroports_2011[[#This Row],[Ville/Nom d''aéroport]],Ville_Pays!A:B,2,FALSE)</f>
        <v>Afrique du Sud</v>
      </c>
      <c r="C219" s="40" t="s">
        <v>59</v>
      </c>
      <c r="D219" s="28" t="s">
        <v>59</v>
      </c>
      <c r="E219" s="28" t="s">
        <v>622</v>
      </c>
      <c r="F219" s="41">
        <v>1368286</v>
      </c>
      <c r="G219" s="28">
        <v>-2.9</v>
      </c>
      <c r="H219" s="41">
        <v>68386</v>
      </c>
      <c r="I219" s="28">
        <v>-7.2</v>
      </c>
      <c r="J219" s="64" t="s">
        <v>958</v>
      </c>
      <c r="K219" s="63" t="s">
        <v>958</v>
      </c>
    </row>
    <row r="220" spans="1:11" ht="25.5" x14ac:dyDescent="0.25">
      <c r="A220" s="59" t="str">
        <f>VLOOKUP(aéroports_2011[Pays],Pays_Continent!A:B,2,FALSE)</f>
        <v>Amérique du Nord</v>
      </c>
      <c r="B220" s="39" t="str">
        <f>VLOOKUP(aéroports_2011[[#This Row],[Ville/Nom d''aéroport]],Ville_Pays!A:B,2,FALSE)</f>
        <v>Trinidad et Tobago</v>
      </c>
      <c r="C220" s="40" t="s">
        <v>235</v>
      </c>
      <c r="D220" s="28" t="s">
        <v>235</v>
      </c>
      <c r="E220" s="28" t="s">
        <v>535</v>
      </c>
      <c r="F220" s="41">
        <v>2580563</v>
      </c>
      <c r="G220" s="28">
        <v>2.5</v>
      </c>
      <c r="H220" s="41">
        <v>65881</v>
      </c>
      <c r="I220" s="28">
        <v>-0.2</v>
      </c>
      <c r="J220" s="41">
        <v>47348</v>
      </c>
      <c r="K220" s="44">
        <v>6.4</v>
      </c>
    </row>
    <row r="221" spans="1:11" ht="25.5" x14ac:dyDescent="0.25">
      <c r="A221" s="59" t="str">
        <f>VLOOKUP(aéroports_2011[Pays],Pays_Continent!A:B,2,FALSE)</f>
        <v>Amérique du Nord</v>
      </c>
      <c r="B221" s="39" t="str">
        <f>VLOOKUP(aéroports_2011[[#This Row],[Ville/Nom d''aéroport]],Ville_Pays!A:B,2,FALSE)</f>
        <v>États-Unis</v>
      </c>
      <c r="C221" s="40" t="s">
        <v>284</v>
      </c>
      <c r="D221" s="28" t="s">
        <v>284</v>
      </c>
      <c r="E221" s="28" t="s">
        <v>562</v>
      </c>
      <c r="F221" s="41">
        <v>13675924</v>
      </c>
      <c r="G221" s="28">
        <v>3.7</v>
      </c>
      <c r="H221" s="41">
        <v>219197</v>
      </c>
      <c r="I221" s="28">
        <v>-1.7</v>
      </c>
      <c r="J221" s="41">
        <v>194513</v>
      </c>
      <c r="K221" s="44">
        <v>2.2999999999999998</v>
      </c>
    </row>
    <row r="222" spans="1:11" ht="25.5" x14ac:dyDescent="0.25">
      <c r="A222" s="59" t="str">
        <f>VLOOKUP(aéroports_2011[Pays],Pays_Continent!A:B,2,FALSE)</f>
        <v>Amérique du Sud</v>
      </c>
      <c r="B222" s="39" t="str">
        <f>VLOOKUP(aéroports_2011[[#This Row],[Ville/Nom d''aéroport]],Ville_Pays!A:B,2,FALSE)</f>
        <v>Brésil</v>
      </c>
      <c r="C222" s="40" t="s">
        <v>210</v>
      </c>
      <c r="D222" s="28" t="s">
        <v>210</v>
      </c>
      <c r="E222" s="28" t="s">
        <v>509</v>
      </c>
      <c r="F222" s="41">
        <v>7836074</v>
      </c>
      <c r="G222" s="28">
        <v>15.8</v>
      </c>
      <c r="H222" s="41">
        <v>99584</v>
      </c>
      <c r="I222" s="28">
        <v>9.9</v>
      </c>
      <c r="J222" s="41">
        <v>35809</v>
      </c>
      <c r="K222" s="44">
        <v>32.799999999999997</v>
      </c>
    </row>
    <row r="223" spans="1:11" ht="25.5" x14ac:dyDescent="0.25">
      <c r="A223" s="59" t="str">
        <f>VLOOKUP(aéroports_2011[Pays],Pays_Continent!A:B,2,FALSE)</f>
        <v>Europe</v>
      </c>
      <c r="B223" s="39" t="str">
        <f>VLOOKUP(aéroports_2011[[#This Row],[Ville/Nom d''aéroport]],Ville_Pays!A:B,2,FALSE)</f>
        <v>République tchèque</v>
      </c>
      <c r="C223" s="40" t="s">
        <v>174</v>
      </c>
      <c r="D223" s="28" t="s">
        <v>174</v>
      </c>
      <c r="E223" s="28" t="s">
        <v>489</v>
      </c>
      <c r="F223" s="41">
        <v>11788629</v>
      </c>
      <c r="G223" s="28">
        <v>2</v>
      </c>
      <c r="H223" s="41">
        <v>150717</v>
      </c>
      <c r="I223" s="28">
        <v>-3.4</v>
      </c>
      <c r="J223" s="41">
        <v>62690</v>
      </c>
      <c r="K223" s="44">
        <v>7.6</v>
      </c>
    </row>
    <row r="224" spans="1:11" ht="25.5" x14ac:dyDescent="0.25">
      <c r="A224" s="59" t="str">
        <f>VLOOKUP(aéroports_2011[Pays],Pays_Continent!A:B,2,FALSE)</f>
        <v>Amérique du Nord</v>
      </c>
      <c r="B224" s="39" t="str">
        <f>VLOOKUP(aéroports_2011[[#This Row],[Ville/Nom d''aéroport]],Ville_Pays!A:B,2,FALSE)</f>
        <v>Mexique</v>
      </c>
      <c r="C224" s="40" t="s">
        <v>229</v>
      </c>
      <c r="D224" s="28" t="s">
        <v>229</v>
      </c>
      <c r="E224" s="28" t="s">
        <v>536</v>
      </c>
      <c r="F224" s="41">
        <v>2530851</v>
      </c>
      <c r="G224" s="28">
        <v>-7.2</v>
      </c>
      <c r="H224" s="41">
        <v>39689</v>
      </c>
      <c r="I224" s="28">
        <v>-7.1</v>
      </c>
      <c r="J224" s="41">
        <v>1974</v>
      </c>
      <c r="K224" s="44">
        <v>-5.6</v>
      </c>
    </row>
    <row r="225" spans="1:11" ht="25.5" x14ac:dyDescent="0.25">
      <c r="A225" s="59" t="str">
        <f>VLOOKUP(aéroports_2011[Pays],Pays_Continent!A:B,2,FALSE)</f>
        <v>Amérique du Nord</v>
      </c>
      <c r="B225" s="39" t="str">
        <f>VLOOKUP(aéroports_2011[[#This Row],[Ville/Nom d''aéroport]],Ville_Pays!A:B,2,FALSE)</f>
        <v>République dominicaine</v>
      </c>
      <c r="C225" s="40" t="s">
        <v>216</v>
      </c>
      <c r="D225" s="28" t="s">
        <v>216</v>
      </c>
      <c r="E225" s="28" t="s">
        <v>518</v>
      </c>
      <c r="F225" s="41">
        <v>3980227</v>
      </c>
      <c r="G225" s="64" t="s">
        <v>958</v>
      </c>
      <c r="H225" s="41">
        <v>47529</v>
      </c>
      <c r="I225" s="64" t="s">
        <v>958</v>
      </c>
      <c r="J225" s="64" t="s">
        <v>958</v>
      </c>
      <c r="K225" s="63" t="s">
        <v>958</v>
      </c>
    </row>
    <row r="226" spans="1:11" x14ac:dyDescent="0.25">
      <c r="A226" s="59" t="str">
        <f>VLOOKUP(aéroports_2011[Pays],Pays_Continent!A:B,2,FALSE)</f>
        <v>Asie</v>
      </c>
      <c r="B226" s="39" t="str">
        <f>VLOOKUP(aéroports_2011[[#This Row],[Ville/Nom d''aéroport]],Ville_Pays!A:B,2,FALSE)</f>
        <v>Corée du Sud</v>
      </c>
      <c r="C226" s="40" t="s">
        <v>118</v>
      </c>
      <c r="D226" s="28" t="s">
        <v>118</v>
      </c>
      <c r="E226" s="28" t="s">
        <v>1040</v>
      </c>
      <c r="F226" s="41">
        <v>8752845</v>
      </c>
      <c r="G226" s="28">
        <v>7.2</v>
      </c>
      <c r="H226" s="41">
        <v>69693</v>
      </c>
      <c r="I226" s="28">
        <v>3.9</v>
      </c>
      <c r="J226" s="41">
        <v>59128</v>
      </c>
      <c r="K226" s="44">
        <v>-1.4</v>
      </c>
    </row>
    <row r="227" spans="1:11" x14ac:dyDescent="0.25">
      <c r="A227" s="59" t="str">
        <f>VLOOKUP(aéroports_2011[Pays],Pays_Continent!A:B,2,FALSE)</f>
        <v>Asie</v>
      </c>
      <c r="B227" s="39" t="str">
        <f>VLOOKUP(aéroports_2011[[#This Row],[Ville/Nom d''aéroport]],Ville_Pays!A:B,2,FALSE)</f>
        <v>Chine</v>
      </c>
      <c r="C227" s="40" t="s">
        <v>103</v>
      </c>
      <c r="D227" s="28" t="s">
        <v>103</v>
      </c>
      <c r="E227" s="28" t="s">
        <v>975</v>
      </c>
      <c r="F227" s="41">
        <v>11716361</v>
      </c>
      <c r="G227" s="28">
        <v>5.5</v>
      </c>
      <c r="H227" s="41">
        <v>105835</v>
      </c>
      <c r="I227" s="28">
        <v>1.8</v>
      </c>
      <c r="J227" s="41">
        <v>166533</v>
      </c>
      <c r="K227" s="44">
        <v>1.7</v>
      </c>
    </row>
    <row r="228" spans="1:11" ht="25.5" x14ac:dyDescent="0.25">
      <c r="A228" s="59" t="str">
        <f>VLOOKUP(aéroports_2011[Pays],Pays_Continent!A:B,2,FALSE)</f>
        <v>Océanie</v>
      </c>
      <c r="B228" s="39" t="str">
        <f>VLOOKUP(aéroports_2011[[#This Row],[Ville/Nom d''aéroport]],Ville_Pays!A:B,2,FALSE)</f>
        <v>Nouvelle-Zélande</v>
      </c>
      <c r="C228" s="40" t="s">
        <v>344</v>
      </c>
      <c r="D228" s="28" t="s">
        <v>344</v>
      </c>
      <c r="E228" s="28" t="s">
        <v>601</v>
      </c>
      <c r="F228" s="41">
        <v>966574</v>
      </c>
      <c r="G228" s="28">
        <v>10.1</v>
      </c>
      <c r="H228" s="41">
        <v>21121</v>
      </c>
      <c r="I228" s="28">
        <v>-0.4</v>
      </c>
      <c r="J228" s="64" t="s">
        <v>958</v>
      </c>
      <c r="K228" s="63" t="s">
        <v>958</v>
      </c>
    </row>
    <row r="229" spans="1:11" ht="25.5" x14ac:dyDescent="0.25">
      <c r="A229" s="59" t="str">
        <f>VLOOKUP(aéroports_2011[Pays],Pays_Continent!A:B,2,FALSE)</f>
        <v>Amérique du Sud</v>
      </c>
      <c r="B229" s="39" t="str">
        <f>VLOOKUP(aéroports_2011[[#This Row],[Ville/Nom d''aéroport]],Ville_Pays!A:B,2,FALSE)</f>
        <v>Equateur</v>
      </c>
      <c r="C229" s="40" t="s">
        <v>217</v>
      </c>
      <c r="D229" s="28" t="s">
        <v>217</v>
      </c>
      <c r="E229" s="28" t="s">
        <v>516</v>
      </c>
      <c r="F229" s="41">
        <v>5404958</v>
      </c>
      <c r="G229" s="28">
        <v>5.7</v>
      </c>
      <c r="H229" s="41">
        <v>82458</v>
      </c>
      <c r="I229" s="28">
        <v>-1.6</v>
      </c>
      <c r="J229" s="41">
        <v>180560</v>
      </c>
      <c r="K229" s="44">
        <v>6.5</v>
      </c>
    </row>
    <row r="230" spans="1:11" x14ac:dyDescent="0.25">
      <c r="A230" s="59" t="str">
        <f>VLOOKUP(aéroports_2011[Pays],Pays_Continent!A:B,2,FALSE)</f>
        <v>Océanie</v>
      </c>
      <c r="B230" s="39" t="str">
        <f>VLOOKUP(aéroports_2011[[#This Row],[Ville/Nom d''aéroport]],Ville_Pays!A:B,2,FALSE)</f>
        <v>Polynésie</v>
      </c>
      <c r="C230" s="40" t="s">
        <v>653</v>
      </c>
      <c r="D230" s="28" t="s">
        <v>653</v>
      </c>
      <c r="E230" s="28" t="s">
        <v>654</v>
      </c>
      <c r="F230" s="41">
        <v>202643</v>
      </c>
      <c r="G230" s="28">
        <v>2.7</v>
      </c>
      <c r="H230" s="41">
        <v>5566</v>
      </c>
      <c r="I230" s="28">
        <v>2.8</v>
      </c>
      <c r="J230" s="28">
        <v>299</v>
      </c>
      <c r="K230" s="44">
        <v>-13.1</v>
      </c>
    </row>
    <row r="231" spans="1:11" ht="25.5" x14ac:dyDescent="0.25">
      <c r="A231" s="59" t="str">
        <f>VLOOKUP(aéroports_2011[Pays],Pays_Continent!A:B,2,FALSE)</f>
        <v>Amérique du Nord</v>
      </c>
      <c r="B231" s="39" t="str">
        <f>VLOOKUP(aéroports_2011[[#This Row],[Ville/Nom d''aéroport]],Ville_Pays!A:B,2,FALSE)</f>
        <v>États-Unis</v>
      </c>
      <c r="C231" s="40" t="s">
        <v>298</v>
      </c>
      <c r="D231" s="28" t="s">
        <v>298</v>
      </c>
      <c r="E231" s="28" t="s">
        <v>568</v>
      </c>
      <c r="F231" s="41">
        <v>9161279</v>
      </c>
      <c r="G231" s="28">
        <v>0.7</v>
      </c>
      <c r="H231" s="41">
        <v>193359</v>
      </c>
      <c r="I231" s="28">
        <v>-2.5</v>
      </c>
      <c r="J231" s="41">
        <v>80399</v>
      </c>
      <c r="K231" s="44">
        <v>-13</v>
      </c>
    </row>
    <row r="232" spans="1:11" x14ac:dyDescent="0.25">
      <c r="A232" s="59" t="str">
        <f>VLOOKUP(aéroports_2011[Pays],Pays_Continent!A:B,2,FALSE)</f>
        <v>Océanie</v>
      </c>
      <c r="B232" s="39" t="str">
        <f>VLOOKUP(aéroports_2011[[#This Row],[Ville/Nom d''aéroport]],Ville_Pays!A:B,2,FALSE)</f>
        <v>Iles Cook</v>
      </c>
      <c r="C232" s="40" t="s">
        <v>641</v>
      </c>
      <c r="D232" s="28" t="s">
        <v>641</v>
      </c>
      <c r="E232" s="28" t="s">
        <v>642</v>
      </c>
      <c r="F232" s="41">
        <v>320331</v>
      </c>
      <c r="G232" s="28">
        <v>5.9</v>
      </c>
      <c r="H232" s="41">
        <v>7268</v>
      </c>
      <c r="I232" s="28">
        <v>-15.1</v>
      </c>
      <c r="J232" s="64" t="s">
        <v>958</v>
      </c>
      <c r="K232" s="63" t="s">
        <v>958</v>
      </c>
    </row>
    <row r="233" spans="1:11" ht="25.5" x14ac:dyDescent="0.25">
      <c r="A233" s="59" t="str">
        <f>VLOOKUP(aéroports_2011[Pays],Pays_Continent!A:B,2,FALSE)</f>
        <v>Amérique du Sud</v>
      </c>
      <c r="B233" s="39" t="str">
        <f>VLOOKUP(aéroports_2011[[#This Row],[Ville/Nom d''aéroport]],Ville_Pays!A:B,2,FALSE)</f>
        <v>Brésil</v>
      </c>
      <c r="C233" s="40" t="s">
        <v>213</v>
      </c>
      <c r="D233" s="28" t="s">
        <v>213</v>
      </c>
      <c r="E233" s="28" t="s">
        <v>513</v>
      </c>
      <c r="F233" s="41">
        <v>6360868</v>
      </c>
      <c r="G233" s="28">
        <v>-0.1</v>
      </c>
      <c r="H233" s="41">
        <v>83638</v>
      </c>
      <c r="I233" s="28">
        <v>8.1999999999999993</v>
      </c>
      <c r="J233" s="41">
        <v>59082</v>
      </c>
      <c r="K233" s="44">
        <v>55.4</v>
      </c>
    </row>
    <row r="234" spans="1:11" ht="25.5" x14ac:dyDescent="0.25">
      <c r="A234" s="59" t="str">
        <f>VLOOKUP(aéroports_2011[Pays],Pays_Continent!A:B,2,FALSE)</f>
        <v>Amérique du Sud</v>
      </c>
      <c r="B234" s="39" t="str">
        <f>VLOOKUP(aéroports_2011[[#This Row],[Ville/Nom d''aéroport]],Ville_Pays!A:B,2,FALSE)</f>
        <v>Brésil</v>
      </c>
      <c r="C234" s="40" t="s">
        <v>195</v>
      </c>
      <c r="D234" s="28" t="s">
        <v>196</v>
      </c>
      <c r="E234" s="28" t="s">
        <v>1075</v>
      </c>
      <c r="F234" s="41">
        <v>14926615</v>
      </c>
      <c r="G234" s="28">
        <v>18.399999999999999</v>
      </c>
      <c r="H234" s="41">
        <v>139441</v>
      </c>
      <c r="I234" s="28">
        <v>13.4</v>
      </c>
      <c r="J234" s="41">
        <v>136116</v>
      </c>
      <c r="K234" s="44">
        <v>25.6</v>
      </c>
    </row>
    <row r="235" spans="1:11" ht="25.5" x14ac:dyDescent="0.25">
      <c r="A235" s="59" t="str">
        <f>VLOOKUP(aéroports_2011[Pays],Pays_Continent!A:B,2,FALSE)</f>
        <v>Amérique du Sud</v>
      </c>
      <c r="B235" s="39" t="str">
        <f>VLOOKUP(aéroports_2011[[#This Row],[Ville/Nom d''aéroport]],Ville_Pays!A:B,2,FALSE)</f>
        <v>Brésil</v>
      </c>
      <c r="C235" s="40" t="s">
        <v>195</v>
      </c>
      <c r="D235" s="28" t="s">
        <v>203</v>
      </c>
      <c r="E235" s="28" t="s">
        <v>1076</v>
      </c>
      <c r="F235" s="41">
        <v>8522225</v>
      </c>
      <c r="G235" s="28">
        <v>8.8000000000000007</v>
      </c>
      <c r="H235" s="41">
        <v>130026</v>
      </c>
      <c r="I235" s="28">
        <v>2.8</v>
      </c>
      <c r="J235" s="41">
        <v>5406</v>
      </c>
      <c r="K235" s="44">
        <v>60.6</v>
      </c>
    </row>
    <row r="236" spans="1:11" ht="25.5" x14ac:dyDescent="0.25">
      <c r="A236" s="59" t="str">
        <f>VLOOKUP(aéroports_2011[Pays],Pays_Continent!A:B,2,FALSE)</f>
        <v>Asie</v>
      </c>
      <c r="B236" s="39" t="str">
        <f>VLOOKUP(aéroports_2011[[#This Row],[Ville/Nom d''aéroport]],Ville_Pays!A:B,2,FALSE)</f>
        <v>Arabie Saoudite</v>
      </c>
      <c r="C236" s="40" t="s">
        <v>18</v>
      </c>
      <c r="D236" s="28" t="s">
        <v>18</v>
      </c>
      <c r="E236" s="28" t="s">
        <v>413</v>
      </c>
      <c r="F236" s="41">
        <v>15432944</v>
      </c>
      <c r="G236" s="28">
        <v>8.9</v>
      </c>
      <c r="H236" s="41">
        <v>135757</v>
      </c>
      <c r="I236" s="28">
        <v>4.7</v>
      </c>
      <c r="J236" s="41">
        <v>263887</v>
      </c>
      <c r="K236" s="44">
        <v>15.2</v>
      </c>
    </row>
    <row r="237" spans="1:11" x14ac:dyDescent="0.25">
      <c r="A237" s="59" t="str">
        <f>VLOOKUP(aéroports_2011[Pays],Pays_Continent!A:B,2,FALSE)</f>
        <v>Océanie</v>
      </c>
      <c r="B237" s="39" t="str">
        <f>VLOOKUP(aéroports_2011[[#This Row],[Ville/Nom d''aéroport]],Ville_Pays!A:B,2,FALSE)</f>
        <v>Australie</v>
      </c>
      <c r="C237" s="40" t="s">
        <v>358</v>
      </c>
      <c r="D237" s="28" t="s">
        <v>358</v>
      </c>
      <c r="E237" s="28" t="s">
        <v>608</v>
      </c>
      <c r="F237" s="41">
        <v>701062</v>
      </c>
      <c r="G237" s="28">
        <v>-9.8000000000000007</v>
      </c>
      <c r="H237" s="41">
        <v>12606</v>
      </c>
      <c r="I237" s="28">
        <v>-6</v>
      </c>
      <c r="J237" s="64" t="s">
        <v>958</v>
      </c>
      <c r="K237" s="63" t="s">
        <v>958</v>
      </c>
    </row>
    <row r="238" spans="1:11" x14ac:dyDescent="0.25">
      <c r="A238" s="59" t="str">
        <f>VLOOKUP(aéroports_2011[Pays],Pays_Continent!A:B,2,FALSE)</f>
        <v>Europe</v>
      </c>
      <c r="B238" s="39" t="str">
        <f>VLOOKUP(aéroports_2011[[#This Row],[Ville/Nom d''aéroport]],Ville_Pays!A:B,2,FALSE)</f>
        <v>Italie</v>
      </c>
      <c r="C238" s="40" t="s">
        <v>131</v>
      </c>
      <c r="D238" s="28" t="s">
        <v>132</v>
      </c>
      <c r="E238" s="28" t="s">
        <v>997</v>
      </c>
      <c r="F238" s="41">
        <v>37651222</v>
      </c>
      <c r="G238" s="28">
        <v>3.6</v>
      </c>
      <c r="H238" s="41">
        <v>324314</v>
      </c>
      <c r="I238" s="28">
        <v>-1.5</v>
      </c>
      <c r="J238" s="41">
        <v>151867</v>
      </c>
      <c r="K238" s="44">
        <v>-7.7</v>
      </c>
    </row>
    <row r="239" spans="1:11" ht="25.5" x14ac:dyDescent="0.25">
      <c r="A239" s="59" t="str">
        <f>VLOOKUP(aéroports_2011[Pays],Pays_Continent!A:B,2,FALSE)</f>
        <v>Amérique du Nord</v>
      </c>
      <c r="B239" s="39" t="str">
        <f>VLOOKUP(aéroports_2011[[#This Row],[Ville/Nom d''aéroport]],Ville_Pays!A:B,2,FALSE)</f>
        <v>États-Unis</v>
      </c>
      <c r="C239" s="40" t="s">
        <v>300</v>
      </c>
      <c r="D239" s="28" t="s">
        <v>301</v>
      </c>
      <c r="E239" s="28" t="s">
        <v>933</v>
      </c>
      <c r="F239" s="41">
        <v>8718847</v>
      </c>
      <c r="G239" s="28">
        <v>-1.5</v>
      </c>
      <c r="H239" s="41">
        <v>117502</v>
      </c>
      <c r="I239" s="28">
        <v>-6.8</v>
      </c>
      <c r="J239" s="41">
        <v>65326</v>
      </c>
      <c r="K239" s="44">
        <v>-2.5</v>
      </c>
    </row>
    <row r="240" spans="1:11" ht="25.5" x14ac:dyDescent="0.25">
      <c r="A240" s="59" t="str">
        <f>VLOOKUP(aéroports_2011[Pays],Pays_Continent!A:B,2,FALSE)</f>
        <v>Amérique du Nord</v>
      </c>
      <c r="B240" s="39" t="str">
        <f>VLOOKUP(aéroports_2011[[#This Row],[Ville/Nom d''aéroport]],Ville_Pays!A:B,2,FALSE)</f>
        <v>États-Unis</v>
      </c>
      <c r="C240" s="40" t="s">
        <v>278</v>
      </c>
      <c r="D240" s="28" t="s">
        <v>278</v>
      </c>
      <c r="E240" s="28" t="s">
        <v>557</v>
      </c>
      <c r="F240" s="41">
        <v>20440913</v>
      </c>
      <c r="G240" s="28">
        <v>-2.7</v>
      </c>
      <c r="H240" s="41">
        <v>357314</v>
      </c>
      <c r="I240" s="28">
        <v>-1.5</v>
      </c>
      <c r="J240" s="41">
        <v>158056</v>
      </c>
      <c r="K240" s="44">
        <v>8.6999999999999993</v>
      </c>
    </row>
    <row r="241" spans="1:11" ht="25.5" x14ac:dyDescent="0.25">
      <c r="A241" s="59" t="str">
        <f>VLOOKUP(aéroports_2011[Pays],Pays_Continent!A:B,2,FALSE)</f>
        <v>Amérique du Sud</v>
      </c>
      <c r="B241" s="39" t="str">
        <f>VLOOKUP(aéroports_2011[[#This Row],[Ville/Nom d''aéroport]],Ville_Pays!A:B,2,FALSE)</f>
        <v>Brésil</v>
      </c>
      <c r="C241" s="40" t="s">
        <v>204</v>
      </c>
      <c r="D241" s="28" t="s">
        <v>204</v>
      </c>
      <c r="E241" s="28" t="s">
        <v>505</v>
      </c>
      <c r="F241" s="41">
        <v>8310651</v>
      </c>
      <c r="G241" s="28">
        <v>-0.7</v>
      </c>
      <c r="H241" s="41">
        <v>125992</v>
      </c>
      <c r="I241" s="28">
        <v>9.6</v>
      </c>
      <c r="J241" s="41">
        <v>69759</v>
      </c>
      <c r="K241" s="44">
        <v>43</v>
      </c>
    </row>
    <row r="242" spans="1:11" ht="25.5" x14ac:dyDescent="0.25">
      <c r="A242" s="59" t="str">
        <f>VLOOKUP(aéroports_2011[Pays],Pays_Continent!A:B,2,FALSE)</f>
        <v>Amérique du Nord</v>
      </c>
      <c r="B242" s="39" t="str">
        <f>VLOOKUP(aéroports_2011[[#This Row],[Ville/Nom d''aéroport]],Ville_Pays!A:B,2,FALSE)</f>
        <v>États-Unis</v>
      </c>
      <c r="C242" s="40" t="s">
        <v>302</v>
      </c>
      <c r="D242" s="28" t="s">
        <v>302</v>
      </c>
      <c r="E242" s="28" t="s">
        <v>638</v>
      </c>
      <c r="F242" s="41">
        <v>8171824</v>
      </c>
      <c r="G242" s="28">
        <v>1.7</v>
      </c>
      <c r="H242" s="41">
        <v>77894</v>
      </c>
      <c r="I242" s="28">
        <v>1.1000000000000001</v>
      </c>
      <c r="J242" s="41">
        <v>121516</v>
      </c>
      <c r="K242" s="44">
        <v>-1.9</v>
      </c>
    </row>
    <row r="243" spans="1:11" ht="25.5" x14ac:dyDescent="0.25">
      <c r="A243" s="59" t="str">
        <f>VLOOKUP(aéroports_2011[Pays],Pays_Continent!A:B,2,FALSE)</f>
        <v>Amérique du Nord</v>
      </c>
      <c r="B243" s="39" t="str">
        <f>VLOOKUP(aéroports_2011[[#This Row],[Ville/Nom d''aéroport]],Ville_Pays!A:B,2,FALSE)</f>
        <v>États-Unis</v>
      </c>
      <c r="C243" s="40" t="s">
        <v>281</v>
      </c>
      <c r="D243" s="28" t="s">
        <v>281</v>
      </c>
      <c r="E243" s="28" t="s">
        <v>560</v>
      </c>
      <c r="F243" s="41">
        <v>16836027</v>
      </c>
      <c r="G243" s="28">
        <v>-0.3</v>
      </c>
      <c r="H243" s="41">
        <v>198274</v>
      </c>
      <c r="I243" s="28">
        <v>4.3</v>
      </c>
      <c r="J243" s="41">
        <v>128282</v>
      </c>
      <c r="K243" s="44">
        <v>11.2</v>
      </c>
    </row>
    <row r="244" spans="1:11" ht="25.5" x14ac:dyDescent="0.25">
      <c r="A244" s="59" t="str">
        <f>VLOOKUP(aéroports_2011[Pays],Pays_Continent!A:B,2,FALSE)</f>
        <v>Amérique du Sud</v>
      </c>
      <c r="B244" s="39" t="str">
        <f>VLOOKUP(aéroports_2011[[#This Row],[Ville/Nom d''aéroport]],Ville_Pays!A:B,2,FALSE)</f>
        <v>Vénézuela</v>
      </c>
      <c r="C244" s="40" t="s">
        <v>252</v>
      </c>
      <c r="D244" s="28" t="s">
        <v>252</v>
      </c>
      <c r="E244" s="28" t="s">
        <v>544</v>
      </c>
      <c r="F244" s="41">
        <v>40917997</v>
      </c>
      <c r="G244" s="28">
        <v>4.2</v>
      </c>
      <c r="H244" s="41">
        <v>400924</v>
      </c>
      <c r="I244" s="28">
        <v>4.3</v>
      </c>
      <c r="J244" s="41">
        <v>382019</v>
      </c>
      <c r="K244" s="44">
        <v>-10.5</v>
      </c>
    </row>
    <row r="245" spans="1:11" ht="25.5" x14ac:dyDescent="0.25">
      <c r="A245" s="59" t="str">
        <f>VLOOKUP(aéroports_2011[Pays],Pays_Continent!A:B,2,FALSE)</f>
        <v>Amérique du Nord</v>
      </c>
      <c r="B245" s="39" t="str">
        <f>VLOOKUP(aéroports_2011[[#This Row],[Ville/Nom d''aéroport]],Ville_Pays!A:B,2,FALSE)</f>
        <v>États-Unis</v>
      </c>
      <c r="C245" s="40" t="s">
        <v>299</v>
      </c>
      <c r="D245" s="28" t="s">
        <v>299</v>
      </c>
      <c r="E245" s="28" t="s">
        <v>528</v>
      </c>
      <c r="F245" s="41">
        <v>8357384</v>
      </c>
      <c r="G245" s="28">
        <v>1.3</v>
      </c>
      <c r="H245" s="41">
        <v>120712</v>
      </c>
      <c r="I245" s="28">
        <v>-2.2000000000000002</v>
      </c>
      <c r="J245" s="41">
        <v>37559</v>
      </c>
      <c r="K245" s="44">
        <v>-16.100000000000001</v>
      </c>
    </row>
    <row r="246" spans="1:11" ht="25.5" x14ac:dyDescent="0.25">
      <c r="A246" s="59" t="str">
        <f>VLOOKUP(aéroports_2011[Pays],Pays_Continent!A:B,2,FALSE)</f>
        <v>Amérique du Nord</v>
      </c>
      <c r="B246" s="39" t="str">
        <f>VLOOKUP(aéroports_2011[[#This Row],[Ville/Nom d''aéroport]],Ville_Pays!A:B,2,FALSE)</f>
        <v>États-Unis</v>
      </c>
      <c r="C246" s="40" t="s">
        <v>207</v>
      </c>
      <c r="D246" s="28" t="s">
        <v>207</v>
      </c>
      <c r="E246" s="28" t="s">
        <v>508</v>
      </c>
      <c r="F246" s="41">
        <v>7968639</v>
      </c>
      <c r="G246" s="28">
        <v>-5.7</v>
      </c>
      <c r="H246" s="41">
        <v>154993</v>
      </c>
      <c r="I246" s="28">
        <v>-2.9</v>
      </c>
      <c r="J246" s="41">
        <v>173642</v>
      </c>
      <c r="K246" s="44">
        <v>-4.4000000000000004</v>
      </c>
    </row>
    <row r="247" spans="1:11" ht="25.5" x14ac:dyDescent="0.25">
      <c r="A247" s="59" t="str">
        <f>VLOOKUP(aéroports_2011[Pays],Pays_Continent!A:B,2,FALSE)</f>
        <v>Amérique du Sud</v>
      </c>
      <c r="B247" s="39" t="str">
        <f>VLOOKUP(aéroports_2011[[#This Row],[Ville/Nom d''aéroport]],Ville_Pays!A:B,2,FALSE)</f>
        <v>Chili</v>
      </c>
      <c r="C247" s="40" t="s">
        <v>193</v>
      </c>
      <c r="D247" s="28" t="s">
        <v>193</v>
      </c>
      <c r="E247" s="28" t="s">
        <v>503</v>
      </c>
      <c r="F247" s="41">
        <v>12105524</v>
      </c>
      <c r="G247" s="28">
        <v>17.399999999999999</v>
      </c>
      <c r="H247" s="41">
        <v>116968</v>
      </c>
      <c r="I247" s="28">
        <v>13.1</v>
      </c>
      <c r="J247" s="41">
        <v>288233</v>
      </c>
      <c r="K247" s="44">
        <v>1</v>
      </c>
    </row>
    <row r="248" spans="1:11" ht="25.5" x14ac:dyDescent="0.25">
      <c r="A248" s="59" t="str">
        <f>VLOOKUP(aéroports_2011[Pays],Pays_Continent!A:B,2,FALSE)</f>
        <v>Amérique du Nord</v>
      </c>
      <c r="B248" s="39" t="str">
        <f>VLOOKUP(aéroports_2011[[#This Row],[Ville/Nom d''aéroport]],Ville_Pays!A:B,2,FALSE)</f>
        <v>République dominicaine</v>
      </c>
      <c r="C248" s="40" t="s">
        <v>226</v>
      </c>
      <c r="D248" s="28" t="s">
        <v>226</v>
      </c>
      <c r="E248" s="28" t="s">
        <v>527</v>
      </c>
      <c r="F248" s="41">
        <v>3204984</v>
      </c>
      <c r="G248" s="28">
        <v>-1.4</v>
      </c>
      <c r="H248" s="41">
        <v>37331</v>
      </c>
      <c r="I248" s="28">
        <v>-6.7</v>
      </c>
      <c r="J248" s="41">
        <v>52735</v>
      </c>
      <c r="K248" s="44">
        <v>-12.3</v>
      </c>
    </row>
    <row r="249" spans="1:11" x14ac:dyDescent="0.25">
      <c r="A249" s="59" t="str">
        <f>VLOOKUP(aéroports_2011[Pays],Pays_Continent!A:B,2,FALSE)</f>
        <v>Asie</v>
      </c>
      <c r="B249" s="39" t="str">
        <f>VLOOKUP(aéroports_2011[[#This Row],[Ville/Nom d''aéroport]],Ville_Pays!A:B,2,FALSE)</f>
        <v>Chine</v>
      </c>
      <c r="C249" s="40" t="s">
        <v>108</v>
      </c>
      <c r="D249" s="28" t="s">
        <v>108</v>
      </c>
      <c r="E249" s="28" t="s">
        <v>973</v>
      </c>
      <c r="F249" s="41">
        <v>10361821</v>
      </c>
      <c r="G249" s="28">
        <v>11.5</v>
      </c>
      <c r="H249" s="41">
        <v>74392</v>
      </c>
      <c r="I249" s="28">
        <v>5.4</v>
      </c>
      <c r="J249" s="41">
        <v>48291</v>
      </c>
      <c r="K249" s="44">
        <v>6.7</v>
      </c>
    </row>
    <row r="250" spans="1:11" ht="25.5" x14ac:dyDescent="0.25">
      <c r="A250" s="59" t="str">
        <f>VLOOKUP(aéroports_2011[Pays],Pays_Continent!A:B,2,FALSE)</f>
        <v>Amérique du Sud</v>
      </c>
      <c r="B250" s="39" t="str">
        <f>VLOOKUP(aéroports_2011[[#This Row],[Ville/Nom d''aéroport]],Ville_Pays!A:B,2,FALSE)</f>
        <v>Brésil</v>
      </c>
      <c r="C250" s="40" t="s">
        <v>185</v>
      </c>
      <c r="D250" s="28" t="s">
        <v>191</v>
      </c>
      <c r="E250" s="28" t="s">
        <v>500</v>
      </c>
      <c r="F250" s="41">
        <v>16753567</v>
      </c>
      <c r="G250" s="28">
        <v>8.5</v>
      </c>
      <c r="H250" s="41">
        <v>209156</v>
      </c>
      <c r="I250" s="28">
        <v>2.1</v>
      </c>
      <c r="J250" s="41">
        <v>44882</v>
      </c>
      <c r="K250" s="44">
        <v>91.9</v>
      </c>
    </row>
    <row r="251" spans="1:11" ht="25.5" x14ac:dyDescent="0.25">
      <c r="A251" s="59" t="str">
        <f>VLOOKUP(aéroports_2011[Pays],Pays_Continent!A:B,2,FALSE)</f>
        <v>Amérique du Sud</v>
      </c>
      <c r="B251" s="39" t="str">
        <f>VLOOKUP(aéroports_2011[[#This Row],[Ville/Nom d''aéroport]],Ville_Pays!A:B,2,FALSE)</f>
        <v>Brésil</v>
      </c>
      <c r="C251" s="40" t="s">
        <v>185</v>
      </c>
      <c r="D251" s="28" t="s">
        <v>186</v>
      </c>
      <c r="E251" s="28" t="s">
        <v>497</v>
      </c>
      <c r="F251" s="41">
        <v>29964108</v>
      </c>
      <c r="G251" s="28">
        <v>9.1999999999999993</v>
      </c>
      <c r="H251" s="41">
        <v>270601</v>
      </c>
      <c r="I251" s="28">
        <v>8</v>
      </c>
      <c r="J251" s="41">
        <v>533222</v>
      </c>
      <c r="K251" s="44">
        <v>23.8</v>
      </c>
    </row>
    <row r="252" spans="1:11" ht="25.5" x14ac:dyDescent="0.25">
      <c r="A252" s="59" t="str">
        <f>VLOOKUP(aéroports_2011[Pays],Pays_Continent!A:B,2,FALSE)</f>
        <v>Amérique du Sud</v>
      </c>
      <c r="B252" s="39" t="str">
        <f>VLOOKUP(aéroports_2011[[#This Row],[Ville/Nom d''aéroport]],Ville_Pays!A:B,2,FALSE)</f>
        <v>Brésil</v>
      </c>
      <c r="C252" s="40" t="s">
        <v>185</v>
      </c>
      <c r="D252" s="28" t="s">
        <v>201</v>
      </c>
      <c r="E252" s="28" t="s">
        <v>506</v>
      </c>
      <c r="F252" s="41">
        <v>7757060</v>
      </c>
      <c r="G252" s="28">
        <v>38.700000000000003</v>
      </c>
      <c r="H252" s="41">
        <v>99982</v>
      </c>
      <c r="I252" s="28">
        <v>34.299999999999997</v>
      </c>
      <c r="J252" s="41">
        <v>265239</v>
      </c>
      <c r="K252" s="44">
        <v>4</v>
      </c>
    </row>
    <row r="253" spans="1:11" x14ac:dyDescent="0.25">
      <c r="A253" s="59" t="str">
        <f>VLOOKUP(aéroports_2011[Pays],Pays_Continent!A:B,2,FALSE)</f>
        <v>Asie</v>
      </c>
      <c r="B253" s="39" t="str">
        <f>VLOOKUP(aéroports_2011[[#This Row],[Ville/Nom d''aéroport]],Ville_Pays!A:B,2,FALSE)</f>
        <v>Japon</v>
      </c>
      <c r="C253" s="40" t="s">
        <v>97</v>
      </c>
      <c r="D253" s="28" t="s">
        <v>98</v>
      </c>
      <c r="E253" s="28" t="s">
        <v>986</v>
      </c>
      <c r="F253" s="41">
        <v>15773073</v>
      </c>
      <c r="G253" s="28">
        <v>-5.8</v>
      </c>
      <c r="H253" s="41">
        <v>109881</v>
      </c>
      <c r="I253" s="28">
        <v>3.6</v>
      </c>
      <c r="J253" s="41">
        <v>233613</v>
      </c>
      <c r="K253" s="44">
        <v>2</v>
      </c>
    </row>
    <row r="254" spans="1:11" ht="25.5" x14ac:dyDescent="0.25">
      <c r="A254" s="59" t="str">
        <f>VLOOKUP(aéroports_2011[Pays],Pays_Continent!A:B,2,FALSE)</f>
        <v>Amérique du Nord</v>
      </c>
      <c r="B254" s="39" t="str">
        <f>VLOOKUP(aéroports_2011[[#This Row],[Ville/Nom d''aéroport]],Ville_Pays!A:B,2,FALSE)</f>
        <v>États-Unis</v>
      </c>
      <c r="C254" s="40" t="s">
        <v>261</v>
      </c>
      <c r="D254" s="28" t="s">
        <v>261</v>
      </c>
      <c r="E254" s="28" t="s">
        <v>549</v>
      </c>
      <c r="F254" s="41">
        <v>32820060</v>
      </c>
      <c r="G254" s="28">
        <v>4</v>
      </c>
      <c r="H254" s="41">
        <v>314947</v>
      </c>
      <c r="I254" s="28">
        <v>0.3</v>
      </c>
      <c r="J254" s="41">
        <v>278035</v>
      </c>
      <c r="K254" s="44">
        <v>-1.9</v>
      </c>
    </row>
    <row r="255" spans="1:11" x14ac:dyDescent="0.25">
      <c r="A255" s="59" t="str">
        <f>VLOOKUP(aéroports_2011[Pays],Pays_Continent!A:B,2,FALSE)</f>
        <v>Asie</v>
      </c>
      <c r="B255" s="39" t="str">
        <f>VLOOKUP(aéroports_2011[[#This Row],[Ville/Nom d''aéroport]],Ville_Pays!A:B,2,FALSE)</f>
        <v>Corée du Sud</v>
      </c>
      <c r="C255" s="40" t="s">
        <v>384</v>
      </c>
      <c r="D255" s="28" t="s">
        <v>94</v>
      </c>
      <c r="E255" s="28" t="s">
        <v>982</v>
      </c>
      <c r="F255" s="41">
        <v>18513982</v>
      </c>
      <c r="G255" s="28">
        <v>5.4</v>
      </c>
      <c r="H255" s="41">
        <v>141732</v>
      </c>
      <c r="I255" s="28">
        <v>7</v>
      </c>
      <c r="J255" s="41">
        <v>152533</v>
      </c>
      <c r="K255" s="44">
        <v>17.2</v>
      </c>
    </row>
    <row r="256" spans="1:11" x14ac:dyDescent="0.25">
      <c r="A256" s="59" t="str">
        <f>VLOOKUP(aéroports_2011[Pays],Pays_Continent!A:B,2,FALSE)</f>
        <v>Asie</v>
      </c>
      <c r="B256" s="39" t="str">
        <f>VLOOKUP(aéroports_2011[[#This Row],[Ville/Nom d''aéroport]],Ville_Pays!A:B,2,FALSE)</f>
        <v>Corée du Sud</v>
      </c>
      <c r="C256" s="40" t="s">
        <v>384</v>
      </c>
      <c r="D256" s="28" t="s">
        <v>75</v>
      </c>
      <c r="E256" s="28" t="s">
        <v>983</v>
      </c>
      <c r="F256" s="41">
        <v>35191825</v>
      </c>
      <c r="G256" s="28">
        <v>4.7</v>
      </c>
      <c r="H256" s="41">
        <v>232721</v>
      </c>
      <c r="I256" s="28">
        <v>7.1</v>
      </c>
      <c r="J256" s="41">
        <v>2539222</v>
      </c>
      <c r="K256" s="44">
        <v>-5</v>
      </c>
    </row>
    <row r="257" spans="1:11" x14ac:dyDescent="0.25">
      <c r="A257" s="59" t="str">
        <f>VLOOKUP(aéroports_2011[Pays],Pays_Continent!A:B,2,FALSE)</f>
        <v>Asie</v>
      </c>
      <c r="B257" s="39" t="str">
        <f>VLOOKUP(aéroports_2011[[#This Row],[Ville/Nom d''aéroport]],Ville_Pays!A:B,2,FALSE)</f>
        <v>Chine</v>
      </c>
      <c r="C257" s="40" t="s">
        <v>69</v>
      </c>
      <c r="D257" s="28" t="s">
        <v>80</v>
      </c>
      <c r="E257" s="28" t="s">
        <v>981</v>
      </c>
      <c r="F257" s="41">
        <v>33112442</v>
      </c>
      <c r="G257" s="28">
        <v>5.8</v>
      </c>
      <c r="H257" s="41">
        <v>229846</v>
      </c>
      <c r="I257" s="28">
        <v>5</v>
      </c>
      <c r="J257" s="41">
        <v>454069</v>
      </c>
      <c r="K257" s="44">
        <v>-5</v>
      </c>
    </row>
    <row r="258" spans="1:11" x14ac:dyDescent="0.25">
      <c r="A258" s="59" t="str">
        <f>VLOOKUP(aéroports_2011[Pays],Pays_Continent!A:B,2,FALSE)</f>
        <v>Asie</v>
      </c>
      <c r="B258" s="39" t="str">
        <f>VLOOKUP(aéroports_2011[[#This Row],[Ville/Nom d''aéroport]],Ville_Pays!A:B,2,FALSE)</f>
        <v>Chine</v>
      </c>
      <c r="C258" s="40" t="s">
        <v>69</v>
      </c>
      <c r="D258" s="28" t="s">
        <v>70</v>
      </c>
      <c r="E258" s="28" t="s">
        <v>971</v>
      </c>
      <c r="F258" s="41">
        <v>41447730</v>
      </c>
      <c r="G258" s="28">
        <v>2.1</v>
      </c>
      <c r="H258" s="41">
        <v>344086</v>
      </c>
      <c r="I258" s="28">
        <v>3.6</v>
      </c>
      <c r="J258" s="41">
        <v>3085268</v>
      </c>
      <c r="K258" s="44">
        <v>-4.4000000000000004</v>
      </c>
    </row>
    <row r="259" spans="1:11" ht="25.5" x14ac:dyDescent="0.25">
      <c r="A259" s="59" t="str">
        <f>VLOOKUP(aéroports_2011[Pays],Pays_Continent!A:B,2,FALSE)</f>
        <v>Asie</v>
      </c>
      <c r="B259" s="39" t="str">
        <f>VLOOKUP(aéroports_2011[[#This Row],[Ville/Nom d''aéroport]],Ville_Pays!A:B,2,FALSE)</f>
        <v>Emirats Arabes Unis</v>
      </c>
      <c r="C259" s="40" t="s">
        <v>24</v>
      </c>
      <c r="D259" s="28" t="s">
        <v>24</v>
      </c>
      <c r="E259" s="28" t="s">
        <v>421</v>
      </c>
      <c r="F259" s="41">
        <v>6634570</v>
      </c>
      <c r="G259" s="28">
        <v>5.2</v>
      </c>
      <c r="H259" s="41">
        <v>67349</v>
      </c>
      <c r="I259" s="28">
        <v>-1.1000000000000001</v>
      </c>
      <c r="J259" s="41">
        <v>493116</v>
      </c>
      <c r="K259" s="44">
        <v>-4.2</v>
      </c>
    </row>
    <row r="260" spans="1:11" x14ac:dyDescent="0.25">
      <c r="A260" s="59" t="str">
        <f>VLOOKUP(aéroports_2011[Pays],Pays_Continent!A:B,2,FALSE)</f>
        <v>Afrique</v>
      </c>
      <c r="B260" s="39" t="str">
        <f>VLOOKUP(aéroports_2011[[#This Row],[Ville/Nom d''aéroport]],Ville_Pays!A:B,2,FALSE)</f>
        <v>Egypte</v>
      </c>
      <c r="C260" s="40" t="s">
        <v>39</v>
      </c>
      <c r="D260" s="28" t="s">
        <v>39</v>
      </c>
      <c r="E260" s="28" t="s">
        <v>425</v>
      </c>
      <c r="F260" s="41">
        <v>5472995</v>
      </c>
      <c r="G260" s="28">
        <v>-37</v>
      </c>
      <c r="H260" s="41">
        <v>42704</v>
      </c>
      <c r="I260" s="28">
        <v>-33.6</v>
      </c>
      <c r="J260" s="64" t="s">
        <v>958</v>
      </c>
      <c r="K260" s="63" t="s">
        <v>958</v>
      </c>
    </row>
    <row r="261" spans="1:11" x14ac:dyDescent="0.25">
      <c r="A261" s="59" t="str">
        <f>VLOOKUP(aéroports_2011[Pays],Pays_Continent!A:B,2,FALSE)</f>
        <v>Asie</v>
      </c>
      <c r="B261" s="39" t="str">
        <f>VLOOKUP(aéroports_2011[[#This Row],[Ville/Nom d''aéroport]],Ville_Pays!A:B,2,FALSE)</f>
        <v>Chine</v>
      </c>
      <c r="C261" s="40" t="s">
        <v>117</v>
      </c>
      <c r="D261" s="28" t="s">
        <v>117</v>
      </c>
      <c r="E261" s="28" t="s">
        <v>972</v>
      </c>
      <c r="F261" s="41">
        <v>10231185</v>
      </c>
      <c r="G261" s="28">
        <v>18.7</v>
      </c>
      <c r="H261" s="41">
        <v>77866</v>
      </c>
      <c r="I261" s="28">
        <v>10</v>
      </c>
      <c r="J261" s="41">
        <v>133904</v>
      </c>
      <c r="K261" s="44">
        <v>8.1</v>
      </c>
    </row>
    <row r="262" spans="1:11" x14ac:dyDescent="0.25">
      <c r="A262" s="59" t="str">
        <f>VLOOKUP(aéroports_2011[Pays],Pays_Continent!A:B,2,FALSE)</f>
        <v>Asie</v>
      </c>
      <c r="B262" s="39" t="str">
        <f>VLOOKUP(aéroports_2011[[#This Row],[Ville/Nom d''aéroport]],Ville_Pays!A:B,2,FALSE)</f>
        <v>Chine</v>
      </c>
      <c r="C262" s="40" t="s">
        <v>79</v>
      </c>
      <c r="D262" s="28" t="s">
        <v>79</v>
      </c>
      <c r="E262" s="28" t="s">
        <v>974</v>
      </c>
      <c r="F262" s="41">
        <v>28245738</v>
      </c>
      <c r="G262" s="28">
        <v>5.7</v>
      </c>
      <c r="H262" s="41">
        <v>224329</v>
      </c>
      <c r="I262" s="28">
        <v>3.4</v>
      </c>
      <c r="J262" s="41">
        <v>828376</v>
      </c>
      <c r="K262" s="44">
        <v>2.4</v>
      </c>
    </row>
    <row r="263" spans="1:11" x14ac:dyDescent="0.25">
      <c r="A263" s="59" t="str">
        <f>VLOOKUP(aéroports_2011[Pays],Pays_Continent!A:B,2,FALSE)</f>
        <v>Asie</v>
      </c>
      <c r="B263" s="39" t="str">
        <f>VLOOKUP(aéroports_2011[[#This Row],[Ville/Nom d''aéroport]],Ville_Pays!A:B,2,FALSE)</f>
        <v>Iran</v>
      </c>
      <c r="C263" s="40" t="s">
        <v>50</v>
      </c>
      <c r="D263" s="28" t="s">
        <v>50</v>
      </c>
      <c r="E263" s="28" t="s">
        <v>441</v>
      </c>
      <c r="F263" s="41">
        <v>2404660</v>
      </c>
      <c r="G263" s="28">
        <v>-1.4</v>
      </c>
      <c r="H263" s="41">
        <v>24110</v>
      </c>
      <c r="I263" s="28">
        <v>-0.3</v>
      </c>
      <c r="J263" s="41">
        <v>24803</v>
      </c>
      <c r="K263" s="44">
        <v>-2</v>
      </c>
    </row>
    <row r="264" spans="1:11" x14ac:dyDescent="0.25">
      <c r="A264" s="59" t="str">
        <f>VLOOKUP(aéroports_2011[Pays],Pays_Continent!A:B,2,FALSE)</f>
        <v>Asie</v>
      </c>
      <c r="B264" s="39" t="str">
        <f>VLOOKUP(aéroports_2011[[#This Row],[Ville/Nom d''aéroport]],Ville_Pays!A:B,2,FALSE)</f>
        <v>Singapour</v>
      </c>
      <c r="C264" s="40" t="s">
        <v>71</v>
      </c>
      <c r="D264" s="28" t="s">
        <v>71</v>
      </c>
      <c r="E264" s="28" t="s">
        <v>1037</v>
      </c>
      <c r="F264" s="41">
        <v>46543845</v>
      </c>
      <c r="G264" s="28">
        <v>10.7</v>
      </c>
      <c r="H264" s="41">
        <v>301711</v>
      </c>
      <c r="I264" s="28">
        <v>14.5</v>
      </c>
      <c r="J264" s="41">
        <v>1865252</v>
      </c>
      <c r="K264" s="44">
        <v>2.8</v>
      </c>
    </row>
    <row r="265" spans="1:11" x14ac:dyDescent="0.25">
      <c r="A265" s="59" t="str">
        <f>VLOOKUP(aéroports_2011[Pays],Pays_Continent!A:B,2,FALSE)</f>
        <v>Asie</v>
      </c>
      <c r="B265" s="39" t="str">
        <f>VLOOKUP(aéroports_2011[[#This Row],[Ville/Nom d''aéroport]],Ville_Pays!A:B,2,FALSE)</f>
        <v>Indonésie</v>
      </c>
      <c r="C265" s="40" t="s">
        <v>391</v>
      </c>
      <c r="D265" s="28" t="s">
        <v>391</v>
      </c>
      <c r="E265" s="28" t="s">
        <v>1062</v>
      </c>
      <c r="F265" s="41">
        <v>7008368</v>
      </c>
      <c r="G265" s="28">
        <v>13.2</v>
      </c>
      <c r="H265" s="41">
        <v>60272</v>
      </c>
      <c r="I265" s="28">
        <v>5.4</v>
      </c>
      <c r="J265" s="41">
        <v>47243</v>
      </c>
      <c r="K265" s="44">
        <v>28.2</v>
      </c>
    </row>
    <row r="266" spans="1:11" x14ac:dyDescent="0.25">
      <c r="A266" s="59" t="str">
        <f>VLOOKUP(aéroports_2011[Pays],Pays_Continent!A:B,2,FALSE)</f>
        <v>Europe</v>
      </c>
      <c r="B266" s="39" t="str">
        <f>VLOOKUP(aéroports_2011[[#This Row],[Ville/Nom d''aéroport]],Ville_Pays!A:B,2,FALSE)</f>
        <v>France</v>
      </c>
      <c r="C266" s="40" t="s">
        <v>55</v>
      </c>
      <c r="D266" s="28" t="s">
        <v>55</v>
      </c>
      <c r="E266" s="28" t="s">
        <v>446</v>
      </c>
      <c r="F266" s="41">
        <v>2138533</v>
      </c>
      <c r="G266" s="28">
        <v>8.5</v>
      </c>
      <c r="H266" s="41">
        <v>39719</v>
      </c>
      <c r="I266" s="28">
        <v>3.9</v>
      </c>
      <c r="J266" s="41">
        <v>34833</v>
      </c>
      <c r="K266" s="44">
        <v>-0.4</v>
      </c>
    </row>
    <row r="267" spans="1:11" ht="25.5" x14ac:dyDescent="0.25">
      <c r="A267" s="59" t="str">
        <f>VLOOKUP(aéroports_2011[Pays],Pays_Continent!A:B,2,FALSE)</f>
        <v>Amérique du Nord</v>
      </c>
      <c r="B267" s="39" t="str">
        <f>VLOOKUP(aéroports_2011[[#This Row],[Ville/Nom d''aéroport]],Ville_Pays!A:B,2,FALSE)</f>
        <v>États-Unis</v>
      </c>
      <c r="C267" s="40" t="s">
        <v>289</v>
      </c>
      <c r="D267" s="28" t="s">
        <v>289</v>
      </c>
      <c r="E267" s="28" t="s">
        <v>565</v>
      </c>
      <c r="F267" s="41">
        <v>12527663</v>
      </c>
      <c r="G267" s="28">
        <v>1.6</v>
      </c>
      <c r="H267" s="41">
        <v>189950</v>
      </c>
      <c r="I267" s="28">
        <v>2.2999999999999998</v>
      </c>
      <c r="J267" s="41">
        <v>69543</v>
      </c>
      <c r="K267" s="44">
        <v>-33</v>
      </c>
    </row>
    <row r="268" spans="1:11" x14ac:dyDescent="0.25">
      <c r="A268" s="59" t="str">
        <f>VLOOKUP(aéroports_2011[Pays],Pays_Continent!A:B,2,FALSE)</f>
        <v>Europe</v>
      </c>
      <c r="B268" s="39" t="str">
        <f>VLOOKUP(aéroports_2011[[#This Row],[Ville/Nom d''aéroport]],Ville_Pays!A:B,2,FALSE)</f>
        <v>Suède</v>
      </c>
      <c r="C268" s="40" t="s">
        <v>150</v>
      </c>
      <c r="D268" s="28" t="s">
        <v>151</v>
      </c>
      <c r="E268" s="28" t="s">
        <v>1084</v>
      </c>
      <c r="F268" s="41">
        <v>19055873</v>
      </c>
      <c r="G268" s="28">
        <v>12.4</v>
      </c>
      <c r="H268" s="41">
        <v>105637</v>
      </c>
      <c r="I268" s="28">
        <v>10.9</v>
      </c>
      <c r="J268" s="41">
        <v>84838</v>
      </c>
      <c r="K268" s="44">
        <v>-16.2</v>
      </c>
    </row>
    <row r="269" spans="1:11" x14ac:dyDescent="0.25">
      <c r="A269" s="59" t="str">
        <f>VLOOKUP(aéroports_2011[Pays],Pays_Continent!A:B,2,FALSE)</f>
        <v>Europe</v>
      </c>
      <c r="B269" s="39" t="str">
        <f>VLOOKUP(aéroports_2011[[#This Row],[Ville/Nom d''aéroport]],Ville_Pays!A:B,2,FALSE)</f>
        <v>Allemagne</v>
      </c>
      <c r="C269" s="40" t="s">
        <v>180</v>
      </c>
      <c r="D269" s="28" t="s">
        <v>180</v>
      </c>
      <c r="E269" s="28" t="s">
        <v>491</v>
      </c>
      <c r="F269" s="41">
        <v>9582265</v>
      </c>
      <c r="G269" s="28">
        <v>4</v>
      </c>
      <c r="H269" s="41">
        <v>136580</v>
      </c>
      <c r="I269" s="28">
        <v>0.9</v>
      </c>
      <c r="J269" s="41">
        <v>30636</v>
      </c>
      <c r="K269" s="44">
        <v>2.4</v>
      </c>
    </row>
    <row r="270" spans="1:11" x14ac:dyDescent="0.25">
      <c r="A270" s="59" t="str">
        <f>VLOOKUP(aéroports_2011[Pays],Pays_Continent!A:B,2,FALSE)</f>
        <v>Océanie</v>
      </c>
      <c r="B270" s="39" t="str">
        <f>VLOOKUP(aéroports_2011[[#This Row],[Ville/Nom d''aéroport]],Ville_Pays!A:B,2,FALSE)</f>
        <v>Australie</v>
      </c>
      <c r="C270" s="40" t="s">
        <v>351</v>
      </c>
      <c r="D270" s="28" t="s">
        <v>351</v>
      </c>
      <c r="E270" s="28" t="s">
        <v>607</v>
      </c>
      <c r="F270" s="41">
        <v>857415</v>
      </c>
      <c r="G270" s="28">
        <v>-0.7</v>
      </c>
      <c r="H270" s="41">
        <v>6237</v>
      </c>
      <c r="I270" s="28">
        <v>-5.5</v>
      </c>
      <c r="J270" s="64" t="s">
        <v>958</v>
      </c>
      <c r="K270" s="63" t="s">
        <v>958</v>
      </c>
    </row>
    <row r="271" spans="1:11" x14ac:dyDescent="0.25">
      <c r="A271" s="59" t="str">
        <f>VLOOKUP(aéroports_2011[Pays],Pays_Continent!A:B,2,FALSE)</f>
        <v>Asie</v>
      </c>
      <c r="B271" s="39" t="str">
        <f>VLOOKUP(aéroports_2011[[#This Row],[Ville/Nom d''aéroport]],Ville_Pays!A:B,2,FALSE)</f>
        <v>Indonésie</v>
      </c>
      <c r="C271" s="40" t="s">
        <v>313</v>
      </c>
      <c r="D271" s="28" t="s">
        <v>313</v>
      </c>
      <c r="E271" s="28" t="s">
        <v>589</v>
      </c>
      <c r="F271" s="41">
        <v>3482867</v>
      </c>
      <c r="G271" s="28">
        <v>0.2</v>
      </c>
      <c r="H271" s="41">
        <v>81272</v>
      </c>
      <c r="I271" s="28">
        <v>4.4000000000000004</v>
      </c>
      <c r="J271" s="41">
        <v>34604</v>
      </c>
      <c r="K271" s="44">
        <v>3.2</v>
      </c>
    </row>
    <row r="272" spans="1:11" x14ac:dyDescent="0.25">
      <c r="A272" s="59" t="str">
        <f>VLOOKUP(aéroports_2011[Pays],Pays_Continent!A:B,2,FALSE)</f>
        <v>Océanie</v>
      </c>
      <c r="B272" s="39" t="str">
        <f>VLOOKUP(aéroports_2011[[#This Row],[Ville/Nom d''aéroport]],Ville_Pays!A:B,2,FALSE)</f>
        <v>Australie</v>
      </c>
      <c r="C272" s="40" t="s">
        <v>310</v>
      </c>
      <c r="D272" s="28" t="s">
        <v>310</v>
      </c>
      <c r="E272" s="28" t="s">
        <v>579</v>
      </c>
      <c r="F272" s="41">
        <v>35624452</v>
      </c>
      <c r="G272" s="28">
        <v>-0.1</v>
      </c>
      <c r="H272" s="41">
        <v>289006</v>
      </c>
      <c r="I272" s="28">
        <v>0.9</v>
      </c>
      <c r="J272" s="64" t="s">
        <v>958</v>
      </c>
      <c r="K272" s="63" t="s">
        <v>958</v>
      </c>
    </row>
    <row r="273" spans="1:11" x14ac:dyDescent="0.25">
      <c r="A273" s="59" t="str">
        <f>VLOOKUP(aéroports_2011[Pays],Pays_Continent!A:B,2,FALSE)</f>
        <v>Asie</v>
      </c>
      <c r="B273" s="39" t="str">
        <f>VLOOKUP(aéroports_2011[[#This Row],[Ville/Nom d''aéroport]],Ville_Pays!A:B,2,FALSE)</f>
        <v>Iran</v>
      </c>
      <c r="C273" s="40" t="s">
        <v>63</v>
      </c>
      <c r="D273" s="28" t="s">
        <v>63</v>
      </c>
      <c r="E273" s="28" t="s">
        <v>935</v>
      </c>
      <c r="F273" s="41">
        <v>1372809</v>
      </c>
      <c r="G273" s="28">
        <v>-0.3</v>
      </c>
      <c r="H273" s="41">
        <v>11552</v>
      </c>
      <c r="I273" s="28">
        <v>-0.3</v>
      </c>
      <c r="J273" s="41">
        <v>11609</v>
      </c>
      <c r="K273" s="44">
        <v>-3.4</v>
      </c>
    </row>
    <row r="274" spans="1:11" x14ac:dyDescent="0.25">
      <c r="A274" s="59" t="str">
        <f>VLOOKUP(aéroports_2011[Pays],Pays_Continent!A:B,2,FALSE)</f>
        <v>Asie</v>
      </c>
      <c r="B274" s="39" t="str">
        <f>VLOOKUP(aéroports_2011[[#This Row],[Ville/Nom d''aéroport]],Ville_Pays!A:B,2,FALSE)</f>
        <v>Taïwan</v>
      </c>
      <c r="C274" s="40" t="s">
        <v>81</v>
      </c>
      <c r="D274" s="28" t="s">
        <v>81</v>
      </c>
      <c r="E274" s="28" t="s">
        <v>458</v>
      </c>
      <c r="F274" s="41">
        <v>24947551</v>
      </c>
      <c r="G274" s="28">
        <v>-0.7</v>
      </c>
      <c r="H274" s="41">
        <v>163200</v>
      </c>
      <c r="I274" s="28">
        <v>4.5999999999999996</v>
      </c>
      <c r="J274" s="41">
        <v>1627461</v>
      </c>
      <c r="K274" s="44">
        <v>-7.9</v>
      </c>
    </row>
    <row r="275" spans="1:11" ht="25.5" x14ac:dyDescent="0.25">
      <c r="A275" s="59" t="str">
        <f>VLOOKUP(aéroports_2011[Pays],Pays_Continent!A:B,2,FALSE)</f>
        <v>Amérique du Nord</v>
      </c>
      <c r="B275" s="39" t="str">
        <f>VLOOKUP(aéroports_2011[[#This Row],[Ville/Nom d''aéroport]],Ville_Pays!A:B,2,FALSE)</f>
        <v>États-Unis</v>
      </c>
      <c r="C275" s="40" t="s">
        <v>283</v>
      </c>
      <c r="D275" s="28" t="s">
        <v>283</v>
      </c>
      <c r="E275" s="28" t="s">
        <v>561</v>
      </c>
      <c r="F275" s="41">
        <v>16732051</v>
      </c>
      <c r="G275" s="28">
        <v>0.5</v>
      </c>
      <c r="H275" s="41">
        <v>191315</v>
      </c>
      <c r="I275" s="28">
        <v>-2.1</v>
      </c>
      <c r="J275" s="41">
        <v>86976</v>
      </c>
      <c r="K275" s="44">
        <v>-1</v>
      </c>
    </row>
    <row r="276" spans="1:11" x14ac:dyDescent="0.25">
      <c r="A276" s="59" t="str">
        <f>VLOOKUP(aéroports_2011[Pays],Pays_Continent!A:B,2,FALSE)</f>
        <v>Asie</v>
      </c>
      <c r="B276" s="39" t="str">
        <f>VLOOKUP(aéroports_2011[[#This Row],[Ville/Nom d''aéroport]],Ville_Pays!A:B,2,FALSE)</f>
        <v>Indonésie</v>
      </c>
      <c r="C276" s="40" t="s">
        <v>649</v>
      </c>
      <c r="D276" s="28" t="s">
        <v>649</v>
      </c>
      <c r="E276" s="28" t="s">
        <v>650</v>
      </c>
      <c r="F276" s="41">
        <v>228113</v>
      </c>
      <c r="G276" s="28">
        <v>39.799999999999997</v>
      </c>
      <c r="H276" s="41">
        <v>2794</v>
      </c>
      <c r="I276" s="28">
        <v>-0.6</v>
      </c>
      <c r="J276" s="41">
        <v>1594</v>
      </c>
      <c r="K276" s="44">
        <v>0</v>
      </c>
    </row>
    <row r="277" spans="1:11" x14ac:dyDescent="0.25">
      <c r="A277" s="59" t="str">
        <f>VLOOKUP(aéroports_2011[Pays],Pays_Continent!A:B,2,FALSE)</f>
        <v>Asie</v>
      </c>
      <c r="B277" s="39" t="str">
        <f>VLOOKUP(aéroports_2011[[#This Row],[Ville/Nom d''aéroport]],Ville_Pays!A:B,2,FALSE)</f>
        <v>Iran</v>
      </c>
      <c r="C277" s="40" t="s">
        <v>30</v>
      </c>
      <c r="D277" s="28" t="s">
        <v>31</v>
      </c>
      <c r="E277" s="28" t="s">
        <v>434</v>
      </c>
      <c r="F277" s="41">
        <v>5021685</v>
      </c>
      <c r="G277" s="28">
        <v>0.7</v>
      </c>
      <c r="H277" s="41">
        <v>33222</v>
      </c>
      <c r="I277" s="28">
        <v>-1</v>
      </c>
      <c r="J277" s="41">
        <v>102945</v>
      </c>
      <c r="K277" s="44">
        <v>-0.9</v>
      </c>
    </row>
    <row r="278" spans="1:11" x14ac:dyDescent="0.25">
      <c r="A278" s="59" t="str">
        <f>VLOOKUP(aéroports_2011[Pays],Pays_Continent!A:B,2,FALSE)</f>
        <v>Asie</v>
      </c>
      <c r="B278" s="39" t="str">
        <f>VLOOKUP(aéroports_2011[[#This Row],[Ville/Nom d''aéroport]],Ville_Pays!A:B,2,FALSE)</f>
        <v>Iran</v>
      </c>
      <c r="C278" s="40" t="s">
        <v>30</v>
      </c>
      <c r="D278" s="28" t="s">
        <v>30</v>
      </c>
      <c r="E278" s="28" t="s">
        <v>416</v>
      </c>
      <c r="F278" s="41">
        <v>13259005</v>
      </c>
      <c r="G278" s="28">
        <v>0.7</v>
      </c>
      <c r="H278" s="41">
        <v>107119</v>
      </c>
      <c r="I278" s="28">
        <v>-1.8</v>
      </c>
      <c r="J278" s="41">
        <v>109892</v>
      </c>
      <c r="K278" s="44">
        <v>-2.2000000000000002</v>
      </c>
    </row>
    <row r="279" spans="1:11" x14ac:dyDescent="0.25">
      <c r="A279" s="59" t="str">
        <f>VLOOKUP(aéroports_2011[Pays],Pays_Continent!A:B,2,FALSE)</f>
        <v>Asie</v>
      </c>
      <c r="B279" s="39" t="str">
        <f>VLOOKUP(aéroports_2011[[#This Row],[Ville/Nom d''aéroport]],Ville_Pays!A:B,2,FALSE)</f>
        <v>Israël</v>
      </c>
      <c r="C279" s="40" t="s">
        <v>20</v>
      </c>
      <c r="D279" s="28" t="s">
        <v>375</v>
      </c>
      <c r="E279" s="28" t="s">
        <v>1083</v>
      </c>
      <c r="F279" s="41">
        <v>12979947</v>
      </c>
      <c r="G279" s="28">
        <v>6.7</v>
      </c>
      <c r="H279" s="41">
        <v>90258</v>
      </c>
      <c r="I279" s="28">
        <v>-5.2</v>
      </c>
      <c r="J279" s="41">
        <v>309277</v>
      </c>
      <c r="K279" s="44">
        <v>2.1</v>
      </c>
    </row>
    <row r="280" spans="1:11" x14ac:dyDescent="0.25">
      <c r="A280" s="59" t="str">
        <f>VLOOKUP(aéroports_2011[Pays],Pays_Continent!A:B,2,FALSE)</f>
        <v>Europe</v>
      </c>
      <c r="B280" s="39" t="str">
        <f>VLOOKUP(aéroports_2011[[#This Row],[Ville/Nom d''aéroport]],Ville_Pays!A:B,2,FALSE)</f>
        <v>Espagne</v>
      </c>
      <c r="C280" s="40" t="s">
        <v>373</v>
      </c>
      <c r="D280" s="28" t="s">
        <v>374</v>
      </c>
      <c r="E280" s="28" t="s">
        <v>1116</v>
      </c>
      <c r="F280" s="41">
        <v>8608801</v>
      </c>
      <c r="G280" s="28">
        <v>17.899999999999999</v>
      </c>
      <c r="H280" s="41">
        <v>58093</v>
      </c>
      <c r="I280" s="28">
        <v>12</v>
      </c>
      <c r="J280" s="41">
        <v>4878</v>
      </c>
      <c r="K280" s="44">
        <v>13.6</v>
      </c>
    </row>
    <row r="281" spans="1:11" ht="25.5" x14ac:dyDescent="0.25">
      <c r="A281" s="59" t="str">
        <f>VLOOKUP(aéroports_2011[Pays],Pays_Continent!A:B,2,FALSE)</f>
        <v>Amérique du Nord</v>
      </c>
      <c r="B281" s="39" t="str">
        <f>VLOOKUP(aéroports_2011[[#This Row],[Ville/Nom d''aéroport]],Ville_Pays!A:B,2,FALSE)</f>
        <v>Mexique</v>
      </c>
      <c r="C281" s="40" t="s">
        <v>219</v>
      </c>
      <c r="D281" s="28" t="s">
        <v>219</v>
      </c>
      <c r="E281" s="28" t="s">
        <v>519</v>
      </c>
      <c r="F281" s="41">
        <v>3534015</v>
      </c>
      <c r="G281" s="28">
        <v>-4.2</v>
      </c>
      <c r="H281" s="41">
        <v>42393</v>
      </c>
      <c r="I281" s="28">
        <v>-8.4</v>
      </c>
      <c r="J281" s="41">
        <v>15256</v>
      </c>
      <c r="K281" s="44">
        <v>6.1</v>
      </c>
    </row>
    <row r="282" spans="1:11" x14ac:dyDescent="0.25">
      <c r="A282" s="59" t="str">
        <f>VLOOKUP(aéroports_2011[Pays],Pays_Continent!A:B,2,FALSE)</f>
        <v>Asie</v>
      </c>
      <c r="B282" s="39" t="str">
        <f>VLOOKUP(aéroports_2011[[#This Row],[Ville/Nom d''aéroport]],Ville_Pays!A:B,2,FALSE)</f>
        <v>Japon</v>
      </c>
      <c r="C282" s="40" t="s">
        <v>66</v>
      </c>
      <c r="D282" s="28" t="s">
        <v>67</v>
      </c>
      <c r="E282" s="28" t="s">
        <v>987</v>
      </c>
      <c r="F282" s="41">
        <v>62584826</v>
      </c>
      <c r="G282" s="28">
        <v>-2.2999999999999998</v>
      </c>
      <c r="H282" s="41">
        <v>189835</v>
      </c>
      <c r="I282" s="28">
        <v>10.8</v>
      </c>
      <c r="J282" s="41">
        <v>873255</v>
      </c>
      <c r="K282" s="44">
        <v>6.8</v>
      </c>
    </row>
    <row r="283" spans="1:11" x14ac:dyDescent="0.25">
      <c r="A283" s="59" t="str">
        <f>VLOOKUP(aéroports_2011[Pays],Pays_Continent!A:B,2,FALSE)</f>
        <v>Asie</v>
      </c>
      <c r="B283" s="39" t="str">
        <f>VLOOKUP(aéroports_2011[[#This Row],[Ville/Nom d''aéroport]],Ville_Pays!A:B,2,FALSE)</f>
        <v>Japon</v>
      </c>
      <c r="C283" s="40" t="s">
        <v>66</v>
      </c>
      <c r="D283" s="28" t="s">
        <v>83</v>
      </c>
      <c r="E283" s="28" t="s">
        <v>990</v>
      </c>
      <c r="F283" s="41">
        <v>28068714</v>
      </c>
      <c r="G283" s="28">
        <v>-17.100000000000001</v>
      </c>
      <c r="H283" s="41">
        <v>183451</v>
      </c>
      <c r="I283" s="28">
        <v>-4.2</v>
      </c>
      <c r="J283" s="41">
        <v>1898885</v>
      </c>
      <c r="K283" s="44">
        <v>13</v>
      </c>
    </row>
    <row r="284" spans="1:11" x14ac:dyDescent="0.25">
      <c r="A284" s="59" t="str">
        <f>VLOOKUP(aéroports_2011[Pays],Pays_Continent!A:B,2,FALSE)</f>
        <v>Océanie</v>
      </c>
      <c r="B284" s="39" t="str">
        <f>VLOOKUP(aéroports_2011[[#This Row],[Ville/Nom d''aéroport]],Ville_Pays!A:B,2,FALSE)</f>
        <v>Tonga</v>
      </c>
      <c r="C284" s="40" t="s">
        <v>651</v>
      </c>
      <c r="D284" s="28" t="s">
        <v>651</v>
      </c>
      <c r="E284" s="28" t="s">
        <v>652</v>
      </c>
      <c r="F284" s="41">
        <v>203658</v>
      </c>
      <c r="G284" s="28">
        <v>-11.3</v>
      </c>
      <c r="H284" s="41">
        <v>5302</v>
      </c>
      <c r="I284" s="28">
        <v>0.1</v>
      </c>
      <c r="J284" s="41">
        <v>1142</v>
      </c>
      <c r="K284" s="44">
        <v>-47.2</v>
      </c>
    </row>
    <row r="285" spans="1:11" ht="25.5" x14ac:dyDescent="0.25">
      <c r="A285" s="59" t="str">
        <f>VLOOKUP(aéroports_2011[Pays],Pays_Continent!A:B,2,FALSE)</f>
        <v>Amérique du Nord</v>
      </c>
      <c r="B285" s="39" t="str">
        <f>VLOOKUP(aéroports_2011[[#This Row],[Ville/Nom d''aéroport]],Ville_Pays!A:B,2,FALSE)</f>
        <v>Canada</v>
      </c>
      <c r="C285" s="40" t="s">
        <v>262</v>
      </c>
      <c r="D285" s="28" t="s">
        <v>263</v>
      </c>
      <c r="E285" s="28" t="s">
        <v>548</v>
      </c>
      <c r="F285" s="41">
        <v>33434199</v>
      </c>
      <c r="G285" s="28">
        <v>4.7</v>
      </c>
      <c r="H285" s="41">
        <v>428312</v>
      </c>
      <c r="I285" s="28">
        <v>2.4</v>
      </c>
      <c r="J285" s="41">
        <v>489654</v>
      </c>
      <c r="K285" s="44">
        <v>1.5</v>
      </c>
    </row>
    <row r="286" spans="1:11" x14ac:dyDescent="0.25">
      <c r="A286" s="59" t="str">
        <f>VLOOKUP(aéroports_2011[Pays],Pays_Continent!A:B,2,FALSE)</f>
        <v>Océanie</v>
      </c>
      <c r="B286" s="39" t="str">
        <f>VLOOKUP(aéroports_2011[[#This Row],[Ville/Nom d''aéroport]],Ville_Pays!A:B,2,FALSE)</f>
        <v>Australie</v>
      </c>
      <c r="C286" s="40" t="s">
        <v>343</v>
      </c>
      <c r="D286" s="28" t="s">
        <v>343</v>
      </c>
      <c r="E286" s="28" t="s">
        <v>597</v>
      </c>
      <c r="F286" s="41">
        <v>1615772</v>
      </c>
      <c r="G286" s="28">
        <v>1.7</v>
      </c>
      <c r="H286" s="41">
        <v>28655</v>
      </c>
      <c r="I286" s="28">
        <v>6.7</v>
      </c>
      <c r="J286" s="64" t="s">
        <v>958</v>
      </c>
      <c r="K286" s="63" t="s">
        <v>958</v>
      </c>
    </row>
    <row r="287" spans="1:11" x14ac:dyDescent="0.25">
      <c r="A287" s="59" t="str">
        <f>VLOOKUP(aéroports_2011[Pays],Pays_Continent!A:B,2,FALSE)</f>
        <v>Afrique</v>
      </c>
      <c r="B287" s="39" t="str">
        <f>VLOOKUP(aéroports_2011[[#This Row],[Ville/Nom d''aéroport]],Ville_Pays!A:B,2,FALSE)</f>
        <v>Tunisie</v>
      </c>
      <c r="C287" s="40" t="s">
        <v>42</v>
      </c>
      <c r="D287" s="28" t="s">
        <v>42</v>
      </c>
      <c r="E287" s="28" t="s">
        <v>432</v>
      </c>
      <c r="F287" s="41">
        <v>4002221</v>
      </c>
      <c r="G287" s="28">
        <v>-13</v>
      </c>
      <c r="H287" s="41">
        <v>53944</v>
      </c>
      <c r="I287" s="28">
        <v>-13.3</v>
      </c>
      <c r="J287" s="41">
        <v>22469</v>
      </c>
      <c r="K287" s="44">
        <v>-1.2</v>
      </c>
    </row>
    <row r="288" spans="1:11" x14ac:dyDescent="0.25">
      <c r="A288" s="59" t="str">
        <f>VLOOKUP(aéroports_2011[Pays],Pays_Continent!A:B,2,FALSE)</f>
        <v>Asie</v>
      </c>
      <c r="B288" s="39" t="str">
        <f>VLOOKUP(aéroports_2011[[#This Row],[Ville/Nom d''aéroport]],Ville_Pays!A:B,2,FALSE)</f>
        <v>Chine</v>
      </c>
      <c r="C288" s="40" t="s">
        <v>102</v>
      </c>
      <c r="D288" s="28" t="s">
        <v>102</v>
      </c>
      <c r="E288" s="28" t="s">
        <v>977</v>
      </c>
      <c r="F288" s="41">
        <v>11078597</v>
      </c>
      <c r="G288" s="28">
        <v>21.1</v>
      </c>
      <c r="H288" s="41">
        <v>97801</v>
      </c>
      <c r="I288" s="28">
        <v>13.1</v>
      </c>
      <c r="J288" s="41">
        <v>107581</v>
      </c>
      <c r="K288" s="44">
        <v>13</v>
      </c>
    </row>
    <row r="289" spans="1:11" ht="25.5" x14ac:dyDescent="0.25">
      <c r="A289" s="59" t="str">
        <f>VLOOKUP(aéroports_2011[Pays],Pays_Continent!A:B,2,FALSE)</f>
        <v>Amérique du Nord</v>
      </c>
      <c r="B289" s="39" t="str">
        <f>VLOOKUP(aéroports_2011[[#This Row],[Ville/Nom d''aéroport]],Ville_Pays!A:B,2,FALSE)</f>
        <v>Canada</v>
      </c>
      <c r="C289" s="40" t="s">
        <v>280</v>
      </c>
      <c r="D289" s="28" t="s">
        <v>280</v>
      </c>
      <c r="E289" s="28" t="s">
        <v>559</v>
      </c>
      <c r="F289" s="41">
        <v>17186331</v>
      </c>
      <c r="G289" s="28">
        <v>1.5</v>
      </c>
      <c r="H289" s="41">
        <v>296942</v>
      </c>
      <c r="I289" s="28">
        <v>0.8</v>
      </c>
      <c r="J289" s="41">
        <v>223878</v>
      </c>
      <c r="K289" s="44">
        <v>-2</v>
      </c>
    </row>
    <row r="290" spans="1:11" x14ac:dyDescent="0.25">
      <c r="A290" s="59" t="str">
        <f>VLOOKUP(aéroports_2011[Pays],Pays_Continent!A:B,2,FALSE)</f>
        <v>Europe</v>
      </c>
      <c r="B290" s="39" t="str">
        <f>VLOOKUP(aéroports_2011[[#This Row],[Ville/Nom d''aéroport]],Ville_Pays!A:B,2,FALSE)</f>
        <v>Italie</v>
      </c>
      <c r="C290" s="40" t="s">
        <v>627</v>
      </c>
      <c r="D290" s="28" t="s">
        <v>627</v>
      </c>
      <c r="E290" s="28" t="s">
        <v>628</v>
      </c>
      <c r="F290" s="41">
        <v>8563274</v>
      </c>
      <c r="G290" s="28">
        <v>24.9</v>
      </c>
      <c r="H290" s="41">
        <v>87138</v>
      </c>
      <c r="I290" s="28">
        <v>16.7</v>
      </c>
      <c r="J290" s="41">
        <v>41887</v>
      </c>
      <c r="K290" s="44">
        <v>11.4</v>
      </c>
    </row>
    <row r="291" spans="1:11" x14ac:dyDescent="0.25">
      <c r="A291" s="59" t="str">
        <f>VLOOKUP(aéroports_2011[Pays],Pays_Continent!A:B,2,FALSE)</f>
        <v>Europe</v>
      </c>
      <c r="B291" s="39" t="str">
        <f>VLOOKUP(aéroports_2011[[#This Row],[Ville/Nom d''aéroport]],Ville_Pays!A:B,2,FALSE)</f>
        <v>Autriche</v>
      </c>
      <c r="C291" s="40" t="s">
        <v>153</v>
      </c>
      <c r="D291" s="28" t="s">
        <v>153</v>
      </c>
      <c r="E291" s="28" t="s">
        <v>477</v>
      </c>
      <c r="F291" s="41">
        <v>21106292</v>
      </c>
      <c r="G291" s="28">
        <v>7.2</v>
      </c>
      <c r="H291" s="41">
        <v>266865</v>
      </c>
      <c r="I291" s="28">
        <v>61.6</v>
      </c>
      <c r="J291" s="41">
        <v>291313</v>
      </c>
      <c r="K291" s="44">
        <v>-5.6</v>
      </c>
    </row>
    <row r="292" spans="1:11" ht="25.5" x14ac:dyDescent="0.25">
      <c r="A292" s="59" t="str">
        <f>VLOOKUP(aéroports_2011[Pays],Pays_Continent!A:B,2,FALSE)</f>
        <v>Amérique du Sud</v>
      </c>
      <c r="B292" s="39" t="str">
        <f>VLOOKUP(aéroports_2011[[#This Row],[Ville/Nom d''aéroport]],Ville_Pays!A:B,2,FALSE)</f>
        <v>Brésil</v>
      </c>
      <c r="C292" s="40" t="s">
        <v>228</v>
      </c>
      <c r="D292" s="28" t="s">
        <v>228</v>
      </c>
      <c r="E292" s="28" t="s">
        <v>522</v>
      </c>
      <c r="F292" s="41">
        <v>3181108</v>
      </c>
      <c r="G292" s="28">
        <v>18</v>
      </c>
      <c r="H292" s="41">
        <v>57293</v>
      </c>
      <c r="I292" s="28">
        <v>7.4</v>
      </c>
      <c r="J292" s="41">
        <v>13609</v>
      </c>
      <c r="K292" s="44">
        <v>22.4</v>
      </c>
    </row>
    <row r="293" spans="1:11" x14ac:dyDescent="0.25">
      <c r="A293" s="59" t="str">
        <f>VLOOKUP(aéroports_2011[Pays],Pays_Continent!A:B,2,FALSE)</f>
        <v>Europe</v>
      </c>
      <c r="B293" s="39" t="str">
        <f>VLOOKUP(aéroports_2011[[#This Row],[Ville/Nom d''aéroport]],Ville_Pays!A:B,2,FALSE)</f>
        <v>Pologne</v>
      </c>
      <c r="C293" s="40" t="s">
        <v>176</v>
      </c>
      <c r="D293" s="28" t="s">
        <v>176</v>
      </c>
      <c r="E293" s="28" t="s">
        <v>492</v>
      </c>
      <c r="F293" s="41">
        <v>9337734</v>
      </c>
      <c r="G293" s="28">
        <v>7.2</v>
      </c>
      <c r="H293" s="41">
        <v>142700</v>
      </c>
      <c r="I293" s="28">
        <v>3</v>
      </c>
      <c r="J293" s="41">
        <v>60625</v>
      </c>
      <c r="K293" s="44">
        <v>6.1</v>
      </c>
    </row>
    <row r="294" spans="1:11" ht="25.5" x14ac:dyDescent="0.25">
      <c r="A294" s="59" t="str">
        <f>VLOOKUP(aéroports_2011[Pays],Pays_Continent!A:B,2,FALSE)</f>
        <v>Amérique du Nord</v>
      </c>
      <c r="B294" s="39" t="str">
        <f>VLOOKUP(aéroports_2011[[#This Row],[Ville/Nom d''aéroport]],Ville_Pays!A:B,2,FALSE)</f>
        <v>États-Unis</v>
      </c>
      <c r="C294" s="40" t="s">
        <v>275</v>
      </c>
      <c r="D294" s="28" t="s">
        <v>279</v>
      </c>
      <c r="E294" s="30" t="s">
        <v>1078</v>
      </c>
      <c r="F294" s="41">
        <v>23056291</v>
      </c>
      <c r="G294" s="28">
        <v>-2.2999999999999998</v>
      </c>
      <c r="H294" s="41">
        <v>327042</v>
      </c>
      <c r="I294" s="28">
        <v>13.5</v>
      </c>
      <c r="J294" s="41">
        <v>302660</v>
      </c>
      <c r="K294" s="44">
        <v>-8.9</v>
      </c>
    </row>
    <row r="295" spans="1:11" ht="25.5" x14ac:dyDescent="0.25">
      <c r="A295" s="59" t="str">
        <f>VLOOKUP(aéroports_2011[Pays],Pays_Continent!A:B,2,FALSE)</f>
        <v>Amérique du Nord</v>
      </c>
      <c r="B295" s="39" t="str">
        <f>VLOOKUP(aéroports_2011[[#This Row],[Ville/Nom d''aéroport]],Ville_Pays!A:B,2,FALSE)</f>
        <v>États-Unis</v>
      </c>
      <c r="C295" s="40" t="s">
        <v>275</v>
      </c>
      <c r="D295" s="28" t="s">
        <v>276</v>
      </c>
      <c r="E295" s="28" t="s">
        <v>1077</v>
      </c>
      <c r="F295" s="41">
        <v>18802394</v>
      </c>
      <c r="G295" s="28">
        <v>3.8</v>
      </c>
      <c r="H295" s="41">
        <v>281154</v>
      </c>
      <c r="I295" s="28">
        <v>6</v>
      </c>
      <c r="J295" s="41">
        <v>6264</v>
      </c>
      <c r="K295" s="44">
        <v>-4.8</v>
      </c>
    </row>
    <row r="296" spans="1:11" ht="25.5" x14ac:dyDescent="0.25">
      <c r="A296" s="59" t="str">
        <f>VLOOKUP(aéroports_2011[Pays],Pays_Continent!A:B,2,FALSE)</f>
        <v>Océanie</v>
      </c>
      <c r="B296" s="39" t="str">
        <f>VLOOKUP(aéroports_2011[[#This Row],[Ville/Nom d''aéroport]],Ville_Pays!A:B,2,FALSE)</f>
        <v>Nouvelle-Zélande</v>
      </c>
      <c r="C296" s="40" t="s">
        <v>323</v>
      </c>
      <c r="D296" s="28" t="s">
        <v>323</v>
      </c>
      <c r="E296" s="28" t="s">
        <v>587</v>
      </c>
      <c r="F296" s="41">
        <v>5141766</v>
      </c>
      <c r="G296" s="28">
        <v>-0.7</v>
      </c>
      <c r="H296" s="41">
        <v>100240</v>
      </c>
      <c r="I296" s="28">
        <v>-1.4</v>
      </c>
      <c r="J296" s="64" t="s">
        <v>958</v>
      </c>
      <c r="K296" s="63" t="s">
        <v>958</v>
      </c>
    </row>
    <row r="297" spans="1:11" x14ac:dyDescent="0.25">
      <c r="A297" s="59" t="str">
        <f>VLOOKUP(aéroports_2011[Pays],Pays_Continent!A:B,2,FALSE)</f>
        <v>Asie</v>
      </c>
      <c r="B297" s="39" t="str">
        <f>VLOOKUP(aéroports_2011[[#This Row],[Ville/Nom d''aéroport]],Ville_Pays!A:B,2,FALSE)</f>
        <v>Chine</v>
      </c>
      <c r="C297" s="40" t="s">
        <v>100</v>
      </c>
      <c r="D297" s="28" t="s">
        <v>100</v>
      </c>
      <c r="E297" s="28" t="s">
        <v>978</v>
      </c>
      <c r="F297" s="41">
        <v>12462016</v>
      </c>
      <c r="G297" s="28">
        <v>7</v>
      </c>
      <c r="H297" s="41">
        <v>117010</v>
      </c>
      <c r="I297" s="28">
        <v>4</v>
      </c>
      <c r="J297" s="41">
        <v>122762</v>
      </c>
      <c r="K297" s="44">
        <v>11</v>
      </c>
    </row>
    <row r="298" spans="1:11" x14ac:dyDescent="0.25">
      <c r="A298" s="59" t="str">
        <f>VLOOKUP(aéroports_2011[Pays],Pays_Continent!A:B,2,FALSE)</f>
        <v>Asie</v>
      </c>
      <c r="B298" s="39" t="str">
        <f>VLOOKUP(aéroports_2011[[#This Row],[Ville/Nom d''aéroport]],Ville_Pays!A:B,2,FALSE)</f>
        <v>Chine</v>
      </c>
      <c r="C298" s="40" t="s">
        <v>85</v>
      </c>
      <c r="D298" s="28" t="s">
        <v>86</v>
      </c>
      <c r="E298" s="28" t="s">
        <v>979</v>
      </c>
      <c r="F298" s="41">
        <v>21163130</v>
      </c>
      <c r="G298" s="28">
        <v>17.5</v>
      </c>
      <c r="H298" s="41">
        <v>185079</v>
      </c>
      <c r="I298" s="28">
        <v>12.6</v>
      </c>
      <c r="J298" s="41">
        <v>172567</v>
      </c>
      <c r="K298" s="44">
        <v>9.1999999999999993</v>
      </c>
    </row>
    <row r="299" spans="1:11" x14ac:dyDescent="0.25">
      <c r="A299" s="59" t="str">
        <f>VLOOKUP(aéroports_2011[Pays],Pays_Continent!A:B,2,FALSE)</f>
        <v>Asie</v>
      </c>
      <c r="B299" s="39" t="str">
        <f>VLOOKUP(aéroports_2011[[#This Row],[Ville/Nom d''aéroport]],Ville_Pays!A:B,2,FALSE)</f>
        <v>Chine</v>
      </c>
      <c r="C299" s="40" t="s">
        <v>95</v>
      </c>
      <c r="D299" s="28" t="s">
        <v>95</v>
      </c>
      <c r="E299" s="28" t="s">
        <v>980</v>
      </c>
      <c r="F299" s="41">
        <v>15757049</v>
      </c>
      <c r="G299" s="28">
        <v>19.3</v>
      </c>
      <c r="H299" s="41">
        <v>135618</v>
      </c>
      <c r="I299" s="28">
        <v>16.3</v>
      </c>
      <c r="J299" s="41">
        <v>260575</v>
      </c>
      <c r="K299" s="44">
        <v>6</v>
      </c>
    </row>
    <row r="300" spans="1:11" x14ac:dyDescent="0.25">
      <c r="A300" s="59" t="str">
        <f>VLOOKUP(aéroports_2011[Pays],Pays_Continent!A:B,2,FALSE)</f>
        <v>Asie</v>
      </c>
      <c r="B300" s="39" t="str">
        <f>VLOOKUP(aéroports_2011[[#This Row],[Ville/Nom d''aéroport]],Ville_Pays!A:B,2,FALSE)</f>
        <v>Chine</v>
      </c>
      <c r="C300" s="40" t="s">
        <v>106</v>
      </c>
      <c r="D300" s="28" t="s">
        <v>106</v>
      </c>
      <c r="E300" s="28" t="s">
        <v>961</v>
      </c>
      <c r="F300" s="41">
        <v>10150075</v>
      </c>
      <c r="G300" s="28">
        <v>16.600000000000001</v>
      </c>
      <c r="H300" s="41">
        <v>93014</v>
      </c>
      <c r="I300" s="28">
        <v>10.5</v>
      </c>
      <c r="J300" s="41">
        <v>102802</v>
      </c>
      <c r="K300" s="44">
        <v>19.8</v>
      </c>
    </row>
    <row r="301" spans="1:11" x14ac:dyDescent="0.25">
      <c r="A301" s="59" t="str">
        <f>VLOOKUP(aéroports_2011[Pays],Pays_Continent!A:B,2,FALSE)</f>
        <v>Europe</v>
      </c>
      <c r="B301" s="39" t="str">
        <f>VLOOKUP(aéroports_2011[[#This Row],[Ville/Nom d''aéroport]],Ville_Pays!A:B,2,FALSE)</f>
        <v>Suisse</v>
      </c>
      <c r="C301" s="45" t="s">
        <v>142</v>
      </c>
      <c r="D301" s="46" t="s">
        <v>142</v>
      </c>
      <c r="E301" s="46" t="s">
        <v>475</v>
      </c>
      <c r="F301" s="47">
        <v>24283941</v>
      </c>
      <c r="G301" s="46">
        <v>6.4</v>
      </c>
      <c r="H301" s="47">
        <v>279001</v>
      </c>
      <c r="I301" s="46">
        <v>3.8</v>
      </c>
      <c r="J301" s="47">
        <v>318879</v>
      </c>
      <c r="K301" s="62">
        <v>1.6</v>
      </c>
    </row>
  </sheetData>
  <conditionalFormatting sqref="C302:C1048576">
    <cfRule type="duplicateValues" dxfId="3" priority="1"/>
  </conditionalFormatting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8F7E0-5BF6-452D-9FA0-E2876DAFB32C}">
  <sheetPr codeName="Feuil12"/>
  <dimension ref="A1:B221"/>
  <sheetViews>
    <sheetView workbookViewId="0">
      <selection activeCell="C33" sqref="C33"/>
    </sheetView>
  </sheetViews>
  <sheetFormatPr baseColWidth="10" defaultRowHeight="15" x14ac:dyDescent="0.25"/>
  <cols>
    <col min="1" max="1" width="26.5703125" customWidth="1"/>
    <col min="2" max="2" width="23" customWidth="1"/>
  </cols>
  <sheetData>
    <row r="1" spans="1:2" x14ac:dyDescent="0.25">
      <c r="A1" s="19" t="s">
        <v>1120</v>
      </c>
      <c r="B1" s="19" t="s">
        <v>1121</v>
      </c>
    </row>
    <row r="2" spans="1:2" x14ac:dyDescent="0.25">
      <c r="A2" s="19" t="s">
        <v>679</v>
      </c>
      <c r="B2" s="19" t="s">
        <v>680</v>
      </c>
    </row>
    <row r="3" spans="1:2" x14ac:dyDescent="0.25">
      <c r="A3" s="19" t="s">
        <v>682</v>
      </c>
      <c r="B3" s="19" t="s">
        <v>680</v>
      </c>
    </row>
    <row r="4" spans="1:2" x14ac:dyDescent="0.25">
      <c r="A4" s="19" t="s">
        <v>699</v>
      </c>
      <c r="B4" s="19" t="s">
        <v>680</v>
      </c>
    </row>
    <row r="5" spans="1:2" x14ac:dyDescent="0.25">
      <c r="A5" s="19" t="s">
        <v>704</v>
      </c>
      <c r="B5" s="19" t="s">
        <v>680</v>
      </c>
    </row>
    <row r="6" spans="1:2" x14ac:dyDescent="0.25">
      <c r="A6" s="19" t="s">
        <v>708</v>
      </c>
      <c r="B6" s="19" t="s">
        <v>680</v>
      </c>
    </row>
    <row r="7" spans="1:2" x14ac:dyDescent="0.25">
      <c r="A7" s="19" t="s">
        <v>709</v>
      </c>
      <c r="B7" s="19" t="s">
        <v>680</v>
      </c>
    </row>
    <row r="8" spans="1:2" x14ac:dyDescent="0.25">
      <c r="A8" s="19" t="s">
        <v>711</v>
      </c>
      <c r="B8" s="19" t="s">
        <v>680</v>
      </c>
    </row>
    <row r="9" spans="1:2" x14ac:dyDescent="0.25">
      <c r="A9" s="19" t="s">
        <v>712</v>
      </c>
      <c r="B9" s="19" t="s">
        <v>680</v>
      </c>
    </row>
    <row r="10" spans="1:2" x14ac:dyDescent="0.25">
      <c r="A10" s="19" t="s">
        <v>714</v>
      </c>
      <c r="B10" s="19" t="s">
        <v>680</v>
      </c>
    </row>
    <row r="11" spans="1:2" x14ac:dyDescent="0.25">
      <c r="A11" s="19" t="s">
        <v>715</v>
      </c>
      <c r="B11" s="19" t="s">
        <v>680</v>
      </c>
    </row>
    <row r="12" spans="1:2" x14ac:dyDescent="0.25">
      <c r="A12" s="19" t="s">
        <v>717</v>
      </c>
      <c r="B12" s="19" t="s">
        <v>680</v>
      </c>
    </row>
    <row r="13" spans="1:2" x14ac:dyDescent="0.25">
      <c r="A13" s="19" t="s">
        <v>718</v>
      </c>
      <c r="B13" s="19" t="s">
        <v>680</v>
      </c>
    </row>
    <row r="14" spans="1:2" x14ac:dyDescent="0.25">
      <c r="A14" s="19" t="s">
        <v>727</v>
      </c>
      <c r="B14" s="19" t="s">
        <v>680</v>
      </c>
    </row>
    <row r="15" spans="1:2" x14ac:dyDescent="0.25">
      <c r="A15" s="19" t="s">
        <v>731</v>
      </c>
      <c r="B15" s="19" t="s">
        <v>680</v>
      </c>
    </row>
    <row r="16" spans="1:2" x14ac:dyDescent="0.25">
      <c r="A16" s="19" t="s">
        <v>733</v>
      </c>
      <c r="B16" s="19" t="s">
        <v>680</v>
      </c>
    </row>
    <row r="17" spans="1:2" x14ac:dyDescent="0.25">
      <c r="A17" s="19" t="s">
        <v>734</v>
      </c>
      <c r="B17" s="19" t="s">
        <v>680</v>
      </c>
    </row>
    <row r="18" spans="1:2" x14ac:dyDescent="0.25">
      <c r="A18" s="19" t="s">
        <v>736</v>
      </c>
      <c r="B18" s="19" t="s">
        <v>680</v>
      </c>
    </row>
    <row r="19" spans="1:2" x14ac:dyDescent="0.25">
      <c r="A19" s="19" t="s">
        <v>743</v>
      </c>
      <c r="B19" s="19" t="s">
        <v>680</v>
      </c>
    </row>
    <row r="20" spans="1:2" x14ac:dyDescent="0.25">
      <c r="A20" s="19" t="s">
        <v>744</v>
      </c>
      <c r="B20" s="19" t="s">
        <v>680</v>
      </c>
    </row>
    <row r="21" spans="1:2" x14ac:dyDescent="0.25">
      <c r="A21" s="19" t="s">
        <v>746</v>
      </c>
      <c r="B21" s="19" t="s">
        <v>680</v>
      </c>
    </row>
    <row r="22" spans="1:2" x14ac:dyDescent="0.25">
      <c r="A22" s="19" t="s">
        <v>754</v>
      </c>
      <c r="B22" s="19" t="s">
        <v>680</v>
      </c>
    </row>
    <row r="23" spans="1:2" x14ac:dyDescent="0.25">
      <c r="A23" s="19" t="s">
        <v>755</v>
      </c>
      <c r="B23" s="19" t="s">
        <v>680</v>
      </c>
    </row>
    <row r="24" spans="1:2" x14ac:dyDescent="0.25">
      <c r="A24" s="19" t="s">
        <v>767</v>
      </c>
      <c r="B24" s="19" t="s">
        <v>680</v>
      </c>
    </row>
    <row r="25" spans="1:2" x14ac:dyDescent="0.25">
      <c r="A25" s="19" t="s">
        <v>881</v>
      </c>
      <c r="B25" s="19" t="s">
        <v>680</v>
      </c>
    </row>
    <row r="26" spans="1:2" x14ac:dyDescent="0.25">
      <c r="A26" s="19" t="s">
        <v>778</v>
      </c>
      <c r="B26" s="19" t="s">
        <v>680</v>
      </c>
    </row>
    <row r="27" spans="1:2" x14ac:dyDescent="0.25">
      <c r="A27" s="19" t="s">
        <v>779</v>
      </c>
      <c r="B27" s="19" t="s">
        <v>680</v>
      </c>
    </row>
    <row r="28" spans="1:2" x14ac:dyDescent="0.25">
      <c r="A28" s="19" t="s">
        <v>780</v>
      </c>
      <c r="B28" s="19" t="s">
        <v>680</v>
      </c>
    </row>
    <row r="29" spans="1:2" x14ac:dyDescent="0.25">
      <c r="A29" s="19" t="s">
        <v>784</v>
      </c>
      <c r="B29" s="19" t="s">
        <v>680</v>
      </c>
    </row>
    <row r="30" spans="1:2" x14ac:dyDescent="0.25">
      <c r="A30" s="19" t="s">
        <v>785</v>
      </c>
      <c r="B30" s="19" t="s">
        <v>680</v>
      </c>
    </row>
    <row r="31" spans="1:2" x14ac:dyDescent="0.25">
      <c r="A31" s="19" t="s">
        <v>788</v>
      </c>
      <c r="B31" s="19" t="s">
        <v>680</v>
      </c>
    </row>
    <row r="32" spans="1:2" x14ac:dyDescent="0.25">
      <c r="A32" s="19" t="s">
        <v>792</v>
      </c>
      <c r="B32" s="19" t="s">
        <v>680</v>
      </c>
    </row>
    <row r="33" spans="1:2" x14ac:dyDescent="0.25">
      <c r="A33" s="19" t="s">
        <v>937</v>
      </c>
      <c r="B33" s="19" t="s">
        <v>680</v>
      </c>
    </row>
    <row r="34" spans="1:2" x14ac:dyDescent="0.25">
      <c r="A34" s="19" t="s">
        <v>798</v>
      </c>
      <c r="B34" s="19" t="s">
        <v>680</v>
      </c>
    </row>
    <row r="35" spans="1:2" x14ac:dyDescent="0.25">
      <c r="A35" s="19" t="s">
        <v>799</v>
      </c>
      <c r="B35" s="19" t="s">
        <v>680</v>
      </c>
    </row>
    <row r="36" spans="1:2" x14ac:dyDescent="0.25">
      <c r="A36" s="19" t="s">
        <v>801</v>
      </c>
      <c r="B36" s="19" t="s">
        <v>680</v>
      </c>
    </row>
    <row r="37" spans="1:2" x14ac:dyDescent="0.25">
      <c r="A37" s="19" t="s">
        <v>806</v>
      </c>
      <c r="B37" s="19" t="s">
        <v>680</v>
      </c>
    </row>
    <row r="38" spans="1:2" x14ac:dyDescent="0.25">
      <c r="A38" s="19" t="s">
        <v>807</v>
      </c>
      <c r="B38" s="19" t="s">
        <v>680</v>
      </c>
    </row>
    <row r="39" spans="1:2" x14ac:dyDescent="0.25">
      <c r="A39" s="19" t="s">
        <v>823</v>
      </c>
      <c r="B39" s="19" t="s">
        <v>680</v>
      </c>
    </row>
    <row r="40" spans="1:2" x14ac:dyDescent="0.25">
      <c r="A40" s="19" t="s">
        <v>825</v>
      </c>
      <c r="B40" s="19" t="s">
        <v>680</v>
      </c>
    </row>
    <row r="41" spans="1:2" x14ac:dyDescent="0.25">
      <c r="A41" s="19" t="s">
        <v>828</v>
      </c>
      <c r="B41" s="19" t="s">
        <v>680</v>
      </c>
    </row>
    <row r="42" spans="1:2" x14ac:dyDescent="0.25">
      <c r="A42" s="19" t="s">
        <v>830</v>
      </c>
      <c r="B42" s="19" t="s">
        <v>680</v>
      </c>
    </row>
    <row r="43" spans="1:2" x14ac:dyDescent="0.25">
      <c r="A43" s="19" t="s">
        <v>831</v>
      </c>
      <c r="B43" s="19" t="s">
        <v>680</v>
      </c>
    </row>
    <row r="44" spans="1:2" x14ac:dyDescent="0.25">
      <c r="A44" s="19" t="s">
        <v>832</v>
      </c>
      <c r="B44" s="19" t="s">
        <v>680</v>
      </c>
    </row>
    <row r="45" spans="1:2" x14ac:dyDescent="0.25">
      <c r="A45" s="19" t="s">
        <v>837</v>
      </c>
      <c r="B45" s="19" t="s">
        <v>680</v>
      </c>
    </row>
    <row r="46" spans="1:2" x14ac:dyDescent="0.25">
      <c r="A46" s="19" t="s">
        <v>838</v>
      </c>
      <c r="B46" s="19" t="s">
        <v>680</v>
      </c>
    </row>
    <row r="47" spans="1:2" x14ac:dyDescent="0.25">
      <c r="A47" s="19" t="s">
        <v>843</v>
      </c>
      <c r="B47" s="19" t="s">
        <v>680</v>
      </c>
    </row>
    <row r="48" spans="1:2" x14ac:dyDescent="0.25">
      <c r="A48" s="19" t="s">
        <v>845</v>
      </c>
      <c r="B48" s="19" t="s">
        <v>680</v>
      </c>
    </row>
    <row r="49" spans="1:2" x14ac:dyDescent="0.25">
      <c r="A49" s="19" t="s">
        <v>851</v>
      </c>
      <c r="B49" s="19" t="s">
        <v>680</v>
      </c>
    </row>
    <row r="50" spans="1:2" x14ac:dyDescent="0.25">
      <c r="A50" s="19" t="s">
        <v>853</v>
      </c>
      <c r="B50" s="19" t="s">
        <v>680</v>
      </c>
    </row>
    <row r="51" spans="1:2" x14ac:dyDescent="0.25">
      <c r="A51" s="19" t="s">
        <v>856</v>
      </c>
      <c r="B51" s="19" t="s">
        <v>680</v>
      </c>
    </row>
    <row r="52" spans="1:2" x14ac:dyDescent="0.25">
      <c r="A52" s="19" t="s">
        <v>862</v>
      </c>
      <c r="B52" s="19" t="s">
        <v>680</v>
      </c>
    </row>
    <row r="53" spans="1:2" x14ac:dyDescent="0.25">
      <c r="A53" s="19" t="s">
        <v>871</v>
      </c>
      <c r="B53" s="19" t="s">
        <v>680</v>
      </c>
    </row>
    <row r="54" spans="1:2" x14ac:dyDescent="0.25">
      <c r="A54" s="19" t="s">
        <v>875</v>
      </c>
      <c r="B54" s="19" t="s">
        <v>680</v>
      </c>
    </row>
    <row r="55" spans="1:2" x14ac:dyDescent="0.25">
      <c r="A55" s="19" t="s">
        <v>876</v>
      </c>
      <c r="B55" s="19" t="s">
        <v>680</v>
      </c>
    </row>
    <row r="56" spans="1:2" x14ac:dyDescent="0.25">
      <c r="A56" s="19" t="s">
        <v>877</v>
      </c>
      <c r="B56" s="19" t="s">
        <v>680</v>
      </c>
    </row>
    <row r="57" spans="1:2" x14ac:dyDescent="0.25">
      <c r="A57" s="19" t="s">
        <v>683</v>
      </c>
      <c r="B57" s="19" t="s">
        <v>684</v>
      </c>
    </row>
    <row r="58" spans="1:2" x14ac:dyDescent="0.25">
      <c r="A58" s="19" t="s">
        <v>686</v>
      </c>
      <c r="B58" s="19" t="s">
        <v>684</v>
      </c>
    </row>
    <row r="59" spans="1:2" x14ac:dyDescent="0.25">
      <c r="A59" s="19" t="s">
        <v>690</v>
      </c>
      <c r="B59" s="19" t="s">
        <v>684</v>
      </c>
    </row>
    <row r="60" spans="1:2" x14ac:dyDescent="0.25">
      <c r="A60" s="19" t="s">
        <v>694</v>
      </c>
      <c r="B60" s="19" t="s">
        <v>684</v>
      </c>
    </row>
    <row r="61" spans="1:2" x14ac:dyDescent="0.25">
      <c r="A61" s="22" t="s">
        <v>1007</v>
      </c>
      <c r="B61" s="19" t="s">
        <v>684</v>
      </c>
    </row>
    <row r="62" spans="1:2" x14ac:dyDescent="0.25">
      <c r="A62" s="19" t="s">
        <v>698</v>
      </c>
      <c r="B62" s="19" t="s">
        <v>684</v>
      </c>
    </row>
    <row r="63" spans="1:2" x14ac:dyDescent="0.25">
      <c r="A63" s="19" t="s">
        <v>700</v>
      </c>
      <c r="B63" s="19" t="s">
        <v>684</v>
      </c>
    </row>
    <row r="64" spans="1:2" x14ac:dyDescent="0.25">
      <c r="A64" s="19" t="s">
        <v>705</v>
      </c>
      <c r="B64" s="19" t="s">
        <v>684</v>
      </c>
    </row>
    <row r="65" spans="1:2" x14ac:dyDescent="0.25">
      <c r="A65" s="19" t="s">
        <v>664</v>
      </c>
      <c r="B65" s="19" t="s">
        <v>684</v>
      </c>
    </row>
    <row r="66" spans="1:2" x14ac:dyDescent="0.25">
      <c r="A66" s="19" t="s">
        <v>713</v>
      </c>
      <c r="B66" s="19" t="s">
        <v>684</v>
      </c>
    </row>
    <row r="67" spans="1:2" x14ac:dyDescent="0.25">
      <c r="A67" s="19" t="s">
        <v>721</v>
      </c>
      <c r="B67" s="19" t="s">
        <v>684</v>
      </c>
    </row>
    <row r="68" spans="1:2" x14ac:dyDescent="0.25">
      <c r="A68" s="19" t="s">
        <v>723</v>
      </c>
      <c r="B68" s="19" t="s">
        <v>684</v>
      </c>
    </row>
    <row r="69" spans="1:2" x14ac:dyDescent="0.25">
      <c r="A69" s="19" t="s">
        <v>728</v>
      </c>
      <c r="B69" s="19" t="s">
        <v>684</v>
      </c>
    </row>
    <row r="70" spans="1:2" x14ac:dyDescent="0.25">
      <c r="A70" s="19" t="s">
        <v>729</v>
      </c>
      <c r="B70" s="19" t="s">
        <v>684</v>
      </c>
    </row>
    <row r="71" spans="1:2" x14ac:dyDescent="0.25">
      <c r="A71" s="19" t="s">
        <v>732</v>
      </c>
      <c r="B71" s="19" t="s">
        <v>684</v>
      </c>
    </row>
    <row r="72" spans="1:2" x14ac:dyDescent="0.25">
      <c r="A72" s="19" t="s">
        <v>750</v>
      </c>
      <c r="B72" s="19" t="s">
        <v>684</v>
      </c>
    </row>
    <row r="73" spans="1:2" x14ac:dyDescent="0.25">
      <c r="A73" s="19" t="s">
        <v>751</v>
      </c>
      <c r="B73" s="19" t="s">
        <v>684</v>
      </c>
    </row>
    <row r="74" spans="1:2" x14ac:dyDescent="0.25">
      <c r="A74" s="19" t="s">
        <v>1005</v>
      </c>
      <c r="B74" s="19" t="s">
        <v>684</v>
      </c>
    </row>
    <row r="75" spans="1:2" x14ac:dyDescent="0.25">
      <c r="A75" s="19" t="s">
        <v>757</v>
      </c>
      <c r="B75" s="19" t="s">
        <v>684</v>
      </c>
    </row>
    <row r="76" spans="1:2" x14ac:dyDescent="0.25">
      <c r="A76" s="19" t="s">
        <v>758</v>
      </c>
      <c r="B76" s="19" t="s">
        <v>684</v>
      </c>
    </row>
    <row r="77" spans="1:2" x14ac:dyDescent="0.25">
      <c r="A77" s="19" t="s">
        <v>768</v>
      </c>
      <c r="B77" s="19" t="s">
        <v>684</v>
      </c>
    </row>
    <row r="78" spans="1:2" x14ac:dyDescent="0.25">
      <c r="A78" s="19" t="s">
        <v>791</v>
      </c>
      <c r="B78" s="19" t="s">
        <v>684</v>
      </c>
    </row>
    <row r="79" spans="1:2" x14ac:dyDescent="0.25">
      <c r="A79" s="19" t="s">
        <v>793</v>
      </c>
      <c r="B79" s="19" t="s">
        <v>684</v>
      </c>
    </row>
    <row r="80" spans="1:2" x14ac:dyDescent="0.25">
      <c r="A80" s="19" t="s">
        <v>805</v>
      </c>
      <c r="B80" s="19" t="s">
        <v>684</v>
      </c>
    </row>
    <row r="81" spans="1:2" x14ac:dyDescent="0.25">
      <c r="A81" s="19" t="s">
        <v>814</v>
      </c>
      <c r="B81" s="19" t="s">
        <v>684</v>
      </c>
    </row>
    <row r="82" spans="1:2" x14ac:dyDescent="0.25">
      <c r="A82" s="19" t="s">
        <v>815</v>
      </c>
      <c r="B82" s="19" t="s">
        <v>684</v>
      </c>
    </row>
    <row r="83" spans="1:2" x14ac:dyDescent="0.25">
      <c r="A83" s="19" t="s">
        <v>821</v>
      </c>
      <c r="B83" s="19" t="s">
        <v>684</v>
      </c>
    </row>
    <row r="84" spans="1:2" x14ac:dyDescent="0.25">
      <c r="A84" s="19" t="s">
        <v>826</v>
      </c>
      <c r="B84" s="19" t="s">
        <v>684</v>
      </c>
    </row>
    <row r="85" spans="1:2" x14ac:dyDescent="0.25">
      <c r="A85" s="19" t="s">
        <v>841</v>
      </c>
      <c r="B85" s="19" t="s">
        <v>684</v>
      </c>
    </row>
    <row r="86" spans="1:2" x14ac:dyDescent="0.25">
      <c r="A86" s="19" t="s">
        <v>842</v>
      </c>
      <c r="B86" s="19" t="s">
        <v>684</v>
      </c>
    </row>
    <row r="87" spans="1:2" x14ac:dyDescent="0.25">
      <c r="A87" s="19" t="s">
        <v>855</v>
      </c>
      <c r="B87" s="19" t="s">
        <v>684</v>
      </c>
    </row>
    <row r="88" spans="1:2" x14ac:dyDescent="0.25">
      <c r="A88" s="19" t="s">
        <v>859</v>
      </c>
      <c r="B88" s="19" t="s">
        <v>684</v>
      </c>
    </row>
    <row r="89" spans="1:2" x14ac:dyDescent="0.25">
      <c r="A89" s="19" t="s">
        <v>861</v>
      </c>
      <c r="B89" s="19" t="s">
        <v>684</v>
      </c>
    </row>
    <row r="90" spans="1:2" x14ac:dyDescent="0.25">
      <c r="A90" s="19" t="s">
        <v>1115</v>
      </c>
      <c r="B90" s="19" t="s">
        <v>684</v>
      </c>
    </row>
    <row r="91" spans="1:2" x14ac:dyDescent="0.25">
      <c r="A91" s="19" t="s">
        <v>687</v>
      </c>
      <c r="B91" s="19" t="s">
        <v>688</v>
      </c>
    </row>
    <row r="92" spans="1:2" x14ac:dyDescent="0.25">
      <c r="A92" s="19" t="s">
        <v>702</v>
      </c>
      <c r="B92" s="19" t="s">
        <v>688</v>
      </c>
    </row>
    <row r="93" spans="1:2" x14ac:dyDescent="0.25">
      <c r="A93" s="19" t="s">
        <v>674</v>
      </c>
      <c r="B93" s="19" t="s">
        <v>688</v>
      </c>
    </row>
    <row r="94" spans="1:2" x14ac:dyDescent="0.25">
      <c r="A94" s="19" t="s">
        <v>716</v>
      </c>
      <c r="B94" s="19" t="s">
        <v>688</v>
      </c>
    </row>
    <row r="95" spans="1:2" x14ac:dyDescent="0.25">
      <c r="A95" s="19" t="s">
        <v>671</v>
      </c>
      <c r="B95" s="19" t="s">
        <v>688</v>
      </c>
    </row>
    <row r="96" spans="1:2" x14ac:dyDescent="0.25">
      <c r="A96" s="19" t="s">
        <v>730</v>
      </c>
      <c r="B96" s="19" t="s">
        <v>688</v>
      </c>
    </row>
    <row r="97" spans="1:2" x14ac:dyDescent="0.25">
      <c r="A97" s="19" t="s">
        <v>737</v>
      </c>
      <c r="B97" s="19" t="s">
        <v>688</v>
      </c>
    </row>
    <row r="98" spans="1:2" x14ac:dyDescent="0.25">
      <c r="A98" s="19" t="s">
        <v>742</v>
      </c>
      <c r="B98" s="19" t="s">
        <v>688</v>
      </c>
    </row>
    <row r="99" spans="1:2" x14ac:dyDescent="0.25">
      <c r="A99" s="19" t="s">
        <v>756</v>
      </c>
      <c r="B99" s="19" t="s">
        <v>688</v>
      </c>
    </row>
    <row r="100" spans="1:2" x14ac:dyDescent="0.25">
      <c r="A100" s="19" t="s">
        <v>817</v>
      </c>
      <c r="B100" s="19" t="s">
        <v>688</v>
      </c>
    </row>
    <row r="101" spans="1:2" x14ac:dyDescent="0.25">
      <c r="A101" s="19" t="s">
        <v>818</v>
      </c>
      <c r="B101" s="19" t="s">
        <v>688</v>
      </c>
    </row>
    <row r="102" spans="1:2" x14ac:dyDescent="0.25">
      <c r="A102" s="19" t="s">
        <v>844</v>
      </c>
      <c r="B102" s="19" t="s">
        <v>688</v>
      </c>
    </row>
    <row r="103" spans="1:2" x14ac:dyDescent="0.25">
      <c r="A103" s="19" t="s">
        <v>865</v>
      </c>
      <c r="B103" s="19" t="s">
        <v>688</v>
      </c>
    </row>
    <row r="104" spans="1:2" x14ac:dyDescent="0.25">
      <c r="A104" s="19" t="s">
        <v>869</v>
      </c>
      <c r="B104" s="19" t="s">
        <v>688</v>
      </c>
    </row>
    <row r="105" spans="1:2" x14ac:dyDescent="0.25">
      <c r="A105" s="19" t="s">
        <v>685</v>
      </c>
      <c r="B105" s="19" t="s">
        <v>685</v>
      </c>
    </row>
    <row r="106" spans="1:2" x14ac:dyDescent="0.25">
      <c r="A106" s="19" t="s">
        <v>675</v>
      </c>
      <c r="B106" s="19" t="s">
        <v>676</v>
      </c>
    </row>
    <row r="107" spans="1:2" x14ac:dyDescent="0.25">
      <c r="A107" s="19" t="s">
        <v>695</v>
      </c>
      <c r="B107" s="19" t="s">
        <v>676</v>
      </c>
    </row>
    <row r="108" spans="1:2" x14ac:dyDescent="0.25">
      <c r="A108" s="19" t="s">
        <v>696</v>
      </c>
      <c r="B108" s="19" t="s">
        <v>676</v>
      </c>
    </row>
    <row r="109" spans="1:2" x14ac:dyDescent="0.25">
      <c r="A109" s="19" t="s">
        <v>701</v>
      </c>
      <c r="B109" s="19" t="s">
        <v>676</v>
      </c>
    </row>
    <row r="110" spans="1:2" x14ac:dyDescent="0.25">
      <c r="A110" s="19" t="s">
        <v>706</v>
      </c>
      <c r="B110" s="19" t="s">
        <v>676</v>
      </c>
    </row>
    <row r="111" spans="1:2" x14ac:dyDescent="0.25">
      <c r="A111" s="19" t="s">
        <v>710</v>
      </c>
      <c r="B111" s="19" t="s">
        <v>676</v>
      </c>
    </row>
    <row r="112" spans="1:2" x14ac:dyDescent="0.25">
      <c r="A112" s="19" t="s">
        <v>665</v>
      </c>
      <c r="B112" s="19" t="s">
        <v>676</v>
      </c>
    </row>
    <row r="113" spans="1:2" x14ac:dyDescent="0.25">
      <c r="A113" s="19" t="s">
        <v>745</v>
      </c>
      <c r="B113" s="19" t="s">
        <v>676</v>
      </c>
    </row>
    <row r="114" spans="1:2" x14ac:dyDescent="0.25">
      <c r="A114" s="19" t="s">
        <v>665</v>
      </c>
      <c r="B114" s="19" t="s">
        <v>676</v>
      </c>
    </row>
    <row r="115" spans="1:2" x14ac:dyDescent="0.25">
      <c r="A115" s="19" t="s">
        <v>666</v>
      </c>
      <c r="B115" s="19" t="s">
        <v>676</v>
      </c>
    </row>
    <row r="116" spans="1:2" x14ac:dyDescent="0.25">
      <c r="A116" s="19" t="s">
        <v>761</v>
      </c>
      <c r="B116" s="19" t="s">
        <v>676</v>
      </c>
    </row>
    <row r="117" spans="1:2" x14ac:dyDescent="0.25">
      <c r="A117" s="19" t="s">
        <v>762</v>
      </c>
      <c r="B117" s="19" t="s">
        <v>676</v>
      </c>
    </row>
    <row r="118" spans="1:2" x14ac:dyDescent="0.25">
      <c r="A118" s="19" t="s">
        <v>763</v>
      </c>
      <c r="B118" s="19" t="s">
        <v>676</v>
      </c>
    </row>
    <row r="119" spans="1:2" x14ac:dyDescent="0.25">
      <c r="A119" s="19" t="s">
        <v>764</v>
      </c>
      <c r="B119" s="19" t="s">
        <v>676</v>
      </c>
    </row>
    <row r="120" spans="1:2" x14ac:dyDescent="0.25">
      <c r="A120" s="19" t="s">
        <v>884</v>
      </c>
      <c r="B120" s="19" t="s">
        <v>676</v>
      </c>
    </row>
    <row r="121" spans="1:2" x14ac:dyDescent="0.25">
      <c r="A121" s="19" t="s">
        <v>766</v>
      </c>
      <c r="B121" s="19" t="s">
        <v>676</v>
      </c>
    </row>
    <row r="122" spans="1:2" x14ac:dyDescent="0.25">
      <c r="A122" s="19" t="s">
        <v>669</v>
      </c>
      <c r="B122" s="19" t="s">
        <v>676</v>
      </c>
    </row>
    <row r="123" spans="1:2" x14ac:dyDescent="0.25">
      <c r="A123" s="19" t="s">
        <v>769</v>
      </c>
      <c r="B123" s="19" t="s">
        <v>676</v>
      </c>
    </row>
    <row r="124" spans="1:2" x14ac:dyDescent="0.25">
      <c r="A124" s="19" t="s">
        <v>770</v>
      </c>
      <c r="B124" s="19" t="s">
        <v>676</v>
      </c>
    </row>
    <row r="125" spans="1:2" x14ac:dyDescent="0.25">
      <c r="A125" s="19" t="s">
        <v>772</v>
      </c>
      <c r="B125" s="19" t="s">
        <v>676</v>
      </c>
    </row>
    <row r="126" spans="1:2" x14ac:dyDescent="0.25">
      <c r="A126" s="19" t="s">
        <v>670</v>
      </c>
      <c r="B126" s="19" t="s">
        <v>676</v>
      </c>
    </row>
    <row r="127" spans="1:2" x14ac:dyDescent="0.25">
      <c r="A127" s="19" t="s">
        <v>773</v>
      </c>
      <c r="B127" s="19" t="s">
        <v>676</v>
      </c>
    </row>
    <row r="128" spans="1:2" x14ac:dyDescent="0.25">
      <c r="A128" s="19" t="s">
        <v>774</v>
      </c>
      <c r="B128" s="19" t="s">
        <v>676</v>
      </c>
    </row>
    <row r="129" spans="1:2" x14ac:dyDescent="0.25">
      <c r="A129" s="19" t="s">
        <v>775</v>
      </c>
      <c r="B129" s="19" t="s">
        <v>676</v>
      </c>
    </row>
    <row r="130" spans="1:2" x14ac:dyDescent="0.25">
      <c r="A130" s="19" t="s">
        <v>777</v>
      </c>
      <c r="B130" s="19" t="s">
        <v>676</v>
      </c>
    </row>
    <row r="131" spans="1:2" x14ac:dyDescent="0.25">
      <c r="A131" s="19" t="s">
        <v>786</v>
      </c>
      <c r="B131" s="19" t="s">
        <v>676</v>
      </c>
    </row>
    <row r="132" spans="1:2" x14ac:dyDescent="0.25">
      <c r="A132" s="19" t="s">
        <v>787</v>
      </c>
      <c r="B132" s="19" t="s">
        <v>676</v>
      </c>
    </row>
    <row r="133" spans="1:2" x14ac:dyDescent="0.25">
      <c r="A133" s="19" t="s">
        <v>797</v>
      </c>
      <c r="B133" s="19" t="s">
        <v>676</v>
      </c>
    </row>
    <row r="134" spans="1:2" x14ac:dyDescent="0.25">
      <c r="A134" s="19" t="s">
        <v>800</v>
      </c>
      <c r="B134" s="19" t="s">
        <v>676</v>
      </c>
    </row>
    <row r="135" spans="1:2" x14ac:dyDescent="0.25">
      <c r="A135" s="19" t="s">
        <v>803</v>
      </c>
      <c r="B135" s="19" t="s">
        <v>676</v>
      </c>
    </row>
    <row r="136" spans="1:2" x14ac:dyDescent="0.25">
      <c r="A136" s="19" t="s">
        <v>811</v>
      </c>
      <c r="B136" s="19" t="s">
        <v>676</v>
      </c>
    </row>
    <row r="137" spans="1:2" x14ac:dyDescent="0.25">
      <c r="A137" s="19" t="s">
        <v>812</v>
      </c>
      <c r="B137" s="19" t="s">
        <v>676</v>
      </c>
    </row>
    <row r="138" spans="1:2" x14ac:dyDescent="0.25">
      <c r="A138" s="19" t="s">
        <v>816</v>
      </c>
      <c r="B138" s="19" t="s">
        <v>676</v>
      </c>
    </row>
    <row r="139" spans="1:2" x14ac:dyDescent="0.25">
      <c r="A139" s="19" t="s">
        <v>819</v>
      </c>
      <c r="B139" s="19" t="s">
        <v>676</v>
      </c>
    </row>
    <row r="140" spans="1:2" x14ac:dyDescent="0.25">
      <c r="A140" s="19" t="s">
        <v>822</v>
      </c>
      <c r="B140" s="19" t="s">
        <v>676</v>
      </c>
    </row>
    <row r="141" spans="1:2" x14ac:dyDescent="0.25">
      <c r="A141" s="19" t="s">
        <v>663</v>
      </c>
      <c r="B141" s="19" t="s">
        <v>676</v>
      </c>
    </row>
    <row r="142" spans="1:2" x14ac:dyDescent="0.25">
      <c r="A142" s="19" t="s">
        <v>829</v>
      </c>
      <c r="B142" s="19" t="s">
        <v>676</v>
      </c>
    </row>
    <row r="143" spans="1:2" x14ac:dyDescent="0.25">
      <c r="A143" s="19" t="s">
        <v>833</v>
      </c>
      <c r="B143" s="19" t="s">
        <v>676</v>
      </c>
    </row>
    <row r="144" spans="1:2" x14ac:dyDescent="0.25">
      <c r="A144" s="19" t="s">
        <v>840</v>
      </c>
      <c r="B144" s="19" t="s">
        <v>676</v>
      </c>
    </row>
    <row r="145" spans="1:2" x14ac:dyDescent="0.25">
      <c r="A145" s="19" t="s">
        <v>848</v>
      </c>
      <c r="B145" s="19" t="s">
        <v>676</v>
      </c>
    </row>
    <row r="146" spans="1:2" x14ac:dyDescent="0.25">
      <c r="A146" s="19" t="s">
        <v>849</v>
      </c>
      <c r="B146" s="19" t="s">
        <v>676</v>
      </c>
    </row>
    <row r="147" spans="1:2" x14ac:dyDescent="0.25">
      <c r="A147" s="19" t="s">
        <v>850</v>
      </c>
      <c r="B147" s="19" t="s">
        <v>676</v>
      </c>
    </row>
    <row r="148" spans="1:2" x14ac:dyDescent="0.25">
      <c r="A148" s="19" t="s">
        <v>852</v>
      </c>
      <c r="B148" s="19" t="s">
        <v>676</v>
      </c>
    </row>
    <row r="149" spans="1:2" x14ac:dyDescent="0.25">
      <c r="A149" s="19" t="s">
        <v>858</v>
      </c>
      <c r="B149" s="19" t="s">
        <v>676</v>
      </c>
    </row>
    <row r="150" spans="1:2" x14ac:dyDescent="0.25">
      <c r="A150" s="19" t="s">
        <v>673</v>
      </c>
      <c r="B150" s="19" t="s">
        <v>676</v>
      </c>
    </row>
    <row r="151" spans="1:2" x14ac:dyDescent="0.25">
      <c r="A151" s="19" t="s">
        <v>866</v>
      </c>
      <c r="B151" s="19" t="s">
        <v>676</v>
      </c>
    </row>
    <row r="152" spans="1:2" x14ac:dyDescent="0.25">
      <c r="A152" s="19" t="s">
        <v>870</v>
      </c>
      <c r="B152" s="19" t="s">
        <v>676</v>
      </c>
    </row>
    <row r="153" spans="1:2" x14ac:dyDescent="0.25">
      <c r="A153" s="19" t="s">
        <v>873</v>
      </c>
      <c r="B153" s="19" t="s">
        <v>676</v>
      </c>
    </row>
    <row r="154" spans="1:2" x14ac:dyDescent="0.25">
      <c r="A154" s="19" t="s">
        <v>672</v>
      </c>
      <c r="B154" s="19" t="s">
        <v>720</v>
      </c>
    </row>
    <row r="155" spans="1:2" x14ac:dyDescent="0.25">
      <c r="A155" s="19" t="s">
        <v>1117</v>
      </c>
      <c r="B155" s="19" t="s">
        <v>720</v>
      </c>
    </row>
    <row r="156" spans="1:2" x14ac:dyDescent="0.25">
      <c r="A156" s="19" t="s">
        <v>677</v>
      </c>
      <c r="B156" s="19" t="s">
        <v>678</v>
      </c>
    </row>
    <row r="157" spans="1:2" x14ac:dyDescent="0.25">
      <c r="A157" s="19" t="s">
        <v>681</v>
      </c>
      <c r="B157" s="19" t="s">
        <v>678</v>
      </c>
    </row>
    <row r="158" spans="1:2" x14ac:dyDescent="0.25">
      <c r="A158" s="19" t="s">
        <v>689</v>
      </c>
      <c r="B158" s="19" t="s">
        <v>678</v>
      </c>
    </row>
    <row r="159" spans="1:2" x14ac:dyDescent="0.25">
      <c r="A159" s="19" t="s">
        <v>691</v>
      </c>
      <c r="B159" s="19" t="s">
        <v>678</v>
      </c>
    </row>
    <row r="160" spans="1:2" x14ac:dyDescent="0.25">
      <c r="A160" s="19" t="s">
        <v>692</v>
      </c>
      <c r="B160" s="19" t="s">
        <v>678</v>
      </c>
    </row>
    <row r="161" spans="1:2" x14ac:dyDescent="0.25">
      <c r="A161" s="19" t="s">
        <v>693</v>
      </c>
      <c r="B161" s="19" t="s">
        <v>678</v>
      </c>
    </row>
    <row r="162" spans="1:2" x14ac:dyDescent="0.25">
      <c r="A162" s="19" t="s">
        <v>697</v>
      </c>
      <c r="B162" s="19" t="s">
        <v>678</v>
      </c>
    </row>
    <row r="163" spans="1:2" x14ac:dyDescent="0.25">
      <c r="A163" s="19" t="s">
        <v>703</v>
      </c>
      <c r="B163" s="19" t="s">
        <v>678</v>
      </c>
    </row>
    <row r="164" spans="1:2" x14ac:dyDescent="0.25">
      <c r="A164" s="19" t="s">
        <v>707</v>
      </c>
      <c r="B164" s="19" t="s">
        <v>678</v>
      </c>
    </row>
    <row r="165" spans="1:2" x14ac:dyDescent="0.25">
      <c r="A165" s="19" t="s">
        <v>722</v>
      </c>
      <c r="B165" s="19" t="s">
        <v>678</v>
      </c>
    </row>
    <row r="166" spans="1:2" x14ac:dyDescent="0.25">
      <c r="A166" s="19" t="s">
        <v>724</v>
      </c>
      <c r="B166" s="19" t="s">
        <v>678</v>
      </c>
    </row>
    <row r="167" spans="1:2" x14ac:dyDescent="0.25">
      <c r="A167" s="19" t="s">
        <v>725</v>
      </c>
      <c r="B167" s="19" t="s">
        <v>678</v>
      </c>
    </row>
    <row r="168" spans="1:2" x14ac:dyDescent="0.25">
      <c r="A168" s="19" t="s">
        <v>726</v>
      </c>
      <c r="B168" s="19" t="s">
        <v>678</v>
      </c>
    </row>
    <row r="169" spans="1:2" x14ac:dyDescent="0.25">
      <c r="A169" s="19" t="s">
        <v>735</v>
      </c>
      <c r="B169" s="19" t="s">
        <v>678</v>
      </c>
    </row>
    <row r="170" spans="1:2" x14ac:dyDescent="0.25">
      <c r="A170" s="19" t="s">
        <v>739</v>
      </c>
      <c r="B170" s="19" t="s">
        <v>678</v>
      </c>
    </row>
    <row r="171" spans="1:2" x14ac:dyDescent="0.25">
      <c r="A171" s="19" t="s">
        <v>740</v>
      </c>
      <c r="B171" s="19" t="s">
        <v>678</v>
      </c>
    </row>
    <row r="172" spans="1:2" x14ac:dyDescent="0.25">
      <c r="A172" s="19" t="s">
        <v>741</v>
      </c>
      <c r="B172" s="19" t="s">
        <v>678</v>
      </c>
    </row>
    <row r="173" spans="1:2" x14ac:dyDescent="0.25">
      <c r="A173" s="19" t="s">
        <v>667</v>
      </c>
      <c r="B173" s="19" t="s">
        <v>678</v>
      </c>
    </row>
    <row r="174" spans="1:2" x14ac:dyDescent="0.25">
      <c r="A174" s="19" t="s">
        <v>747</v>
      </c>
      <c r="B174" s="19" t="s">
        <v>678</v>
      </c>
    </row>
    <row r="175" spans="1:2" x14ac:dyDescent="0.25">
      <c r="A175" s="19" t="s">
        <v>748</v>
      </c>
      <c r="B175" s="19" t="s">
        <v>678</v>
      </c>
    </row>
    <row r="176" spans="1:2" x14ac:dyDescent="0.25">
      <c r="A176" s="19" t="s">
        <v>749</v>
      </c>
      <c r="B176" s="19" t="s">
        <v>678</v>
      </c>
    </row>
    <row r="177" spans="1:2" x14ac:dyDescent="0.25">
      <c r="A177" s="19" t="s">
        <v>759</v>
      </c>
      <c r="B177" s="19" t="s">
        <v>678</v>
      </c>
    </row>
    <row r="178" spans="1:2" x14ac:dyDescent="0.25">
      <c r="A178" s="19" t="s">
        <v>760</v>
      </c>
      <c r="B178" s="19" t="s">
        <v>678</v>
      </c>
    </row>
    <row r="179" spans="1:2" x14ac:dyDescent="0.25">
      <c r="A179" s="19" t="s">
        <v>765</v>
      </c>
      <c r="B179" s="19" t="s">
        <v>678</v>
      </c>
    </row>
    <row r="180" spans="1:2" x14ac:dyDescent="0.25">
      <c r="A180" s="19" t="s">
        <v>668</v>
      </c>
      <c r="B180" s="19" t="s">
        <v>678</v>
      </c>
    </row>
    <row r="181" spans="1:2" x14ac:dyDescent="0.25">
      <c r="A181" s="19" t="s">
        <v>776</v>
      </c>
      <c r="B181" s="19" t="s">
        <v>678</v>
      </c>
    </row>
    <row r="182" spans="1:2" x14ac:dyDescent="0.25">
      <c r="A182" s="19" t="s">
        <v>781</v>
      </c>
      <c r="B182" s="19" t="s">
        <v>678</v>
      </c>
    </row>
    <row r="183" spans="1:2" x14ac:dyDescent="0.25">
      <c r="A183" s="19" t="s">
        <v>782</v>
      </c>
      <c r="B183" s="19" t="s">
        <v>678</v>
      </c>
    </row>
    <row r="184" spans="1:2" x14ac:dyDescent="0.25">
      <c r="A184" s="19" t="s">
        <v>783</v>
      </c>
      <c r="B184" s="19" t="s">
        <v>678</v>
      </c>
    </row>
    <row r="185" spans="1:2" x14ac:dyDescent="0.25">
      <c r="A185" s="19" t="s">
        <v>789</v>
      </c>
      <c r="B185" s="19" t="s">
        <v>678</v>
      </c>
    </row>
    <row r="186" spans="1:2" x14ac:dyDescent="0.25">
      <c r="A186" s="19" t="s">
        <v>795</v>
      </c>
      <c r="B186" s="19" t="s">
        <v>678</v>
      </c>
    </row>
    <row r="187" spans="1:2" x14ac:dyDescent="0.25">
      <c r="A187" s="19" t="s">
        <v>796</v>
      </c>
      <c r="B187" s="19" t="s">
        <v>678</v>
      </c>
    </row>
    <row r="188" spans="1:2" x14ac:dyDescent="0.25">
      <c r="A188" s="19" t="s">
        <v>804</v>
      </c>
      <c r="B188" s="19" t="s">
        <v>678</v>
      </c>
    </row>
    <row r="189" spans="1:2" x14ac:dyDescent="0.25">
      <c r="A189" s="19" t="s">
        <v>810</v>
      </c>
      <c r="B189" s="19" t="s">
        <v>678</v>
      </c>
    </row>
    <row r="190" spans="1:2" x14ac:dyDescent="0.25">
      <c r="A190" s="19" t="s">
        <v>820</v>
      </c>
      <c r="B190" s="19" t="s">
        <v>678</v>
      </c>
    </row>
    <row r="191" spans="1:2" x14ac:dyDescent="0.25">
      <c r="A191" s="19" t="s">
        <v>824</v>
      </c>
      <c r="B191" s="19" t="s">
        <v>678</v>
      </c>
    </row>
    <row r="192" spans="1:2" x14ac:dyDescent="0.25">
      <c r="A192" s="19" t="s">
        <v>827</v>
      </c>
      <c r="B192" s="19" t="s">
        <v>678</v>
      </c>
    </row>
    <row r="193" spans="1:2" x14ac:dyDescent="0.25">
      <c r="A193" s="19" t="s">
        <v>834</v>
      </c>
      <c r="B193" s="19" t="s">
        <v>678</v>
      </c>
    </row>
    <row r="194" spans="1:2" x14ac:dyDescent="0.25">
      <c r="A194" s="19" t="s">
        <v>835</v>
      </c>
      <c r="B194" s="19" t="s">
        <v>678</v>
      </c>
    </row>
    <row r="195" spans="1:2" x14ac:dyDescent="0.25">
      <c r="A195" s="19" t="s">
        <v>839</v>
      </c>
      <c r="B195" s="19" t="s">
        <v>678</v>
      </c>
    </row>
    <row r="196" spans="1:2" x14ac:dyDescent="0.25">
      <c r="A196" s="19" t="s">
        <v>846</v>
      </c>
      <c r="B196" s="19" t="s">
        <v>678</v>
      </c>
    </row>
    <row r="197" spans="1:2" x14ac:dyDescent="0.25">
      <c r="A197" s="19" t="s">
        <v>847</v>
      </c>
      <c r="B197" s="19" t="s">
        <v>678</v>
      </c>
    </row>
    <row r="198" spans="1:2" x14ac:dyDescent="0.25">
      <c r="A198" s="19" t="s">
        <v>857</v>
      </c>
      <c r="B198" s="19" t="s">
        <v>678</v>
      </c>
    </row>
    <row r="199" spans="1:2" x14ac:dyDescent="0.25">
      <c r="A199" s="19" t="s">
        <v>863</v>
      </c>
      <c r="B199" s="19" t="s">
        <v>678</v>
      </c>
    </row>
    <row r="200" spans="1:2" x14ac:dyDescent="0.25">
      <c r="A200" s="19" t="s">
        <v>864</v>
      </c>
      <c r="B200" s="19" t="s">
        <v>678</v>
      </c>
    </row>
    <row r="201" spans="1:2" x14ac:dyDescent="0.25">
      <c r="A201" s="19" t="s">
        <v>868</v>
      </c>
      <c r="B201" s="19" t="s">
        <v>678</v>
      </c>
    </row>
    <row r="202" spans="1:2" x14ac:dyDescent="0.25">
      <c r="A202" s="19" t="s">
        <v>874</v>
      </c>
      <c r="B202" s="19" t="s">
        <v>678</v>
      </c>
    </row>
    <row r="203" spans="1:2" x14ac:dyDescent="0.25">
      <c r="A203" s="19" t="s">
        <v>878</v>
      </c>
      <c r="B203" s="19" t="s">
        <v>678</v>
      </c>
    </row>
    <row r="204" spans="1:2" x14ac:dyDescent="0.25">
      <c r="A204" s="19" t="s">
        <v>879</v>
      </c>
      <c r="B204" s="19" t="s">
        <v>678</v>
      </c>
    </row>
    <row r="205" spans="1:2" x14ac:dyDescent="0.25">
      <c r="A205" s="19" t="s">
        <v>719</v>
      </c>
      <c r="B205" s="19" t="s">
        <v>720</v>
      </c>
    </row>
    <row r="206" spans="1:2" x14ac:dyDescent="0.25">
      <c r="A206" s="19" t="s">
        <v>738</v>
      </c>
      <c r="B206" s="19" t="s">
        <v>720</v>
      </c>
    </row>
    <row r="207" spans="1:2" x14ac:dyDescent="0.25">
      <c r="A207" s="19" t="s">
        <v>938</v>
      </c>
      <c r="B207" s="19" t="s">
        <v>720</v>
      </c>
    </row>
    <row r="208" spans="1:2" x14ac:dyDescent="0.25">
      <c r="A208" s="19" t="s">
        <v>752</v>
      </c>
      <c r="B208" s="19" t="s">
        <v>720</v>
      </c>
    </row>
    <row r="209" spans="1:2" x14ac:dyDescent="0.25">
      <c r="A209" s="19" t="s">
        <v>771</v>
      </c>
      <c r="B209" s="19" t="s">
        <v>720</v>
      </c>
    </row>
    <row r="210" spans="1:2" x14ac:dyDescent="0.25">
      <c r="A210" s="19" t="s">
        <v>790</v>
      </c>
      <c r="B210" s="19" t="s">
        <v>720</v>
      </c>
    </row>
    <row r="211" spans="1:2" x14ac:dyDescent="0.25">
      <c r="A211" s="19" t="s">
        <v>794</v>
      </c>
      <c r="B211" s="19" t="s">
        <v>720</v>
      </c>
    </row>
    <row r="212" spans="1:2" x14ac:dyDescent="0.25">
      <c r="A212" s="19" t="s">
        <v>802</v>
      </c>
      <c r="B212" s="19" t="s">
        <v>720</v>
      </c>
    </row>
    <row r="213" spans="1:2" x14ac:dyDescent="0.25">
      <c r="A213" s="19" t="s">
        <v>1118</v>
      </c>
      <c r="B213" s="19" t="s">
        <v>720</v>
      </c>
    </row>
    <row r="214" spans="1:2" x14ac:dyDescent="0.25">
      <c r="A214" s="19" t="s">
        <v>808</v>
      </c>
      <c r="B214" s="19" t="s">
        <v>720</v>
      </c>
    </row>
    <row r="215" spans="1:2" x14ac:dyDescent="0.25">
      <c r="A215" s="19" t="s">
        <v>809</v>
      </c>
      <c r="B215" s="19" t="s">
        <v>720</v>
      </c>
    </row>
    <row r="216" spans="1:2" x14ac:dyDescent="0.25">
      <c r="A216" s="19" t="s">
        <v>813</v>
      </c>
      <c r="B216" s="19" t="s">
        <v>720</v>
      </c>
    </row>
    <row r="217" spans="1:2" x14ac:dyDescent="0.25">
      <c r="A217" s="19" t="s">
        <v>836</v>
      </c>
      <c r="B217" s="19" t="s">
        <v>720</v>
      </c>
    </row>
    <row r="218" spans="1:2" x14ac:dyDescent="0.25">
      <c r="A218" s="19" t="s">
        <v>854</v>
      </c>
      <c r="B218" s="19" t="s">
        <v>720</v>
      </c>
    </row>
    <row r="219" spans="1:2" x14ac:dyDescent="0.25">
      <c r="A219" s="19" t="s">
        <v>860</v>
      </c>
      <c r="B219" s="19" t="s">
        <v>720</v>
      </c>
    </row>
    <row r="220" spans="1:2" x14ac:dyDescent="0.25">
      <c r="A220" s="19" t="s">
        <v>867</v>
      </c>
      <c r="B220" s="19" t="s">
        <v>720</v>
      </c>
    </row>
    <row r="221" spans="1:2" x14ac:dyDescent="0.25">
      <c r="A221" s="19" t="s">
        <v>1008</v>
      </c>
      <c r="B221" s="19" t="s">
        <v>720</v>
      </c>
    </row>
  </sheetData>
  <sortState ref="A2:B221">
    <sortCondition ref="B4"/>
  </sortState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AF409-0EB5-41FC-A45B-4D4458D6C7D2}">
  <sheetPr codeName="Feuil13"/>
  <dimension ref="A1:B433"/>
  <sheetViews>
    <sheetView topLeftCell="A407" workbookViewId="0">
      <selection activeCell="B16" sqref="B16"/>
    </sheetView>
  </sheetViews>
  <sheetFormatPr baseColWidth="10" defaultColWidth="11.5703125" defaultRowHeight="15" x14ac:dyDescent="0.25"/>
  <cols>
    <col min="1" max="1" width="13.28515625" style="25" customWidth="1"/>
    <col min="2" max="2" width="15.28515625" style="25" customWidth="1"/>
    <col min="3" max="16384" width="11.5703125" style="25"/>
  </cols>
  <sheetData>
    <row r="1" spans="1:2" x14ac:dyDescent="0.25">
      <c r="A1" s="88" t="s">
        <v>1119</v>
      </c>
      <c r="B1" s="2" t="s">
        <v>662</v>
      </c>
    </row>
    <row r="2" spans="1:2" x14ac:dyDescent="0.25">
      <c r="A2" s="25" t="s">
        <v>885</v>
      </c>
      <c r="B2" s="7" t="s">
        <v>767</v>
      </c>
    </row>
    <row r="3" spans="1:2" x14ac:dyDescent="0.25">
      <c r="A3" s="25" t="s">
        <v>436</v>
      </c>
      <c r="B3" s="7" t="s">
        <v>807</v>
      </c>
    </row>
    <row r="4" spans="1:2" x14ac:dyDescent="0.25">
      <c r="A4" s="25" t="s">
        <v>440</v>
      </c>
      <c r="B4" s="7" t="s">
        <v>746</v>
      </c>
    </row>
    <row r="5" spans="1:2" ht="30" x14ac:dyDescent="0.25">
      <c r="A5" s="25" t="s">
        <v>1098</v>
      </c>
      <c r="B5" s="7" t="s">
        <v>857</v>
      </c>
    </row>
    <row r="6" spans="1:2" ht="30" x14ac:dyDescent="0.25">
      <c r="A6" s="25" t="s">
        <v>1087</v>
      </c>
      <c r="B6" s="7" t="s">
        <v>736</v>
      </c>
    </row>
    <row r="7" spans="1:2" x14ac:dyDescent="0.25">
      <c r="A7" s="25" t="s">
        <v>584</v>
      </c>
      <c r="B7" s="7" t="s">
        <v>672</v>
      </c>
    </row>
    <row r="8" spans="1:2" ht="30" x14ac:dyDescent="0.25">
      <c r="A8" s="25" t="s">
        <v>886</v>
      </c>
      <c r="B8" s="7" t="s">
        <v>687</v>
      </c>
    </row>
    <row r="9" spans="1:2" x14ac:dyDescent="0.25">
      <c r="A9" s="25" t="s">
        <v>453</v>
      </c>
      <c r="B9" s="7" t="s">
        <v>798</v>
      </c>
    </row>
    <row r="10" spans="1:2" x14ac:dyDescent="0.25">
      <c r="A10" s="25" t="s">
        <v>487</v>
      </c>
      <c r="B10" s="7" t="s">
        <v>839</v>
      </c>
    </row>
    <row r="11" spans="1:2" x14ac:dyDescent="0.25">
      <c r="A11" s="25" t="s">
        <v>621</v>
      </c>
      <c r="B11" s="7" t="s">
        <v>829</v>
      </c>
    </row>
    <row r="12" spans="1:2" x14ac:dyDescent="0.25">
      <c r="A12" s="25" t="s">
        <v>582</v>
      </c>
      <c r="B12" s="7" t="s">
        <v>1117</v>
      </c>
    </row>
    <row r="13" spans="1:2" x14ac:dyDescent="0.25">
      <c r="A13" s="25" t="s">
        <v>496</v>
      </c>
      <c r="B13" s="7" t="s">
        <v>839</v>
      </c>
    </row>
    <row r="14" spans="1:2" x14ac:dyDescent="0.25">
      <c r="A14" s="25" t="s">
        <v>429</v>
      </c>
      <c r="B14" s="7" t="s">
        <v>679</v>
      </c>
    </row>
    <row r="15" spans="1:2" x14ac:dyDescent="0.25">
      <c r="A15" s="25" t="s">
        <v>427</v>
      </c>
      <c r="B15" s="7" t="s">
        <v>769</v>
      </c>
    </row>
    <row r="16" spans="1:2" ht="30" x14ac:dyDescent="0.25">
      <c r="A16" s="25" t="s">
        <v>1088</v>
      </c>
      <c r="B16" s="7" t="s">
        <v>761</v>
      </c>
    </row>
    <row r="17" spans="1:2" x14ac:dyDescent="0.25">
      <c r="A17" s="25" t="s">
        <v>470</v>
      </c>
      <c r="B17" s="7" t="s">
        <v>804</v>
      </c>
    </row>
    <row r="18" spans="1:2" ht="30" x14ac:dyDescent="0.25">
      <c r="A18" s="25" t="s">
        <v>1006</v>
      </c>
      <c r="B18" s="7" t="s">
        <v>716</v>
      </c>
    </row>
    <row r="19" spans="1:2" x14ac:dyDescent="0.25">
      <c r="A19" s="25" t="s">
        <v>888</v>
      </c>
      <c r="B19" s="7" t="s">
        <v>846</v>
      </c>
    </row>
    <row r="20" spans="1:2" ht="30" x14ac:dyDescent="0.25">
      <c r="A20" s="25" t="s">
        <v>610</v>
      </c>
      <c r="B20" s="7" t="s">
        <v>672</v>
      </c>
    </row>
    <row r="21" spans="1:2" x14ac:dyDescent="0.25">
      <c r="A21" s="25" t="s">
        <v>386</v>
      </c>
      <c r="B21" s="7" t="s">
        <v>748</v>
      </c>
    </row>
    <row r="22" spans="1:2" x14ac:dyDescent="0.25">
      <c r="A22" s="25" t="s">
        <v>540</v>
      </c>
      <c r="B22" s="7" t="s">
        <v>1115</v>
      </c>
    </row>
    <row r="23" spans="1:2" x14ac:dyDescent="0.25">
      <c r="A23" s="25" t="s">
        <v>537</v>
      </c>
      <c r="B23" s="7" t="s">
        <v>804</v>
      </c>
    </row>
    <row r="24" spans="1:2" ht="25.5" x14ac:dyDescent="0.25">
      <c r="A24" s="25" t="s">
        <v>414</v>
      </c>
      <c r="B24" s="7" t="s">
        <v>882</v>
      </c>
    </row>
    <row r="25" spans="1:2" x14ac:dyDescent="0.25">
      <c r="A25" s="25" t="s">
        <v>567</v>
      </c>
      <c r="B25" s="7" t="s">
        <v>1115</v>
      </c>
    </row>
    <row r="26" spans="1:2" x14ac:dyDescent="0.25">
      <c r="A26" s="25" t="s">
        <v>444</v>
      </c>
      <c r="B26" s="7" t="s">
        <v>762</v>
      </c>
    </row>
    <row r="27" spans="1:2" x14ac:dyDescent="0.25">
      <c r="A27" s="25" t="s">
        <v>474</v>
      </c>
      <c r="B27" s="7" t="s">
        <v>857</v>
      </c>
    </row>
    <row r="28" spans="1:2" x14ac:dyDescent="0.25">
      <c r="A28" s="25" t="s">
        <v>419</v>
      </c>
      <c r="B28" s="7" t="s">
        <v>695</v>
      </c>
    </row>
    <row r="29" spans="1:2" ht="30" x14ac:dyDescent="0.25">
      <c r="A29" s="25" t="s">
        <v>889</v>
      </c>
      <c r="B29" s="7" t="s">
        <v>671</v>
      </c>
    </row>
    <row r="30" spans="1:2" x14ac:dyDescent="0.25">
      <c r="A30" s="25" t="s">
        <v>473</v>
      </c>
      <c r="B30" s="7" t="s">
        <v>839</v>
      </c>
    </row>
    <row r="31" spans="1:2" ht="30" x14ac:dyDescent="0.25">
      <c r="A31" s="25" t="s">
        <v>1090</v>
      </c>
      <c r="B31" s="7" t="s">
        <v>761</v>
      </c>
    </row>
    <row r="32" spans="1:2" x14ac:dyDescent="0.25">
      <c r="A32" s="25" t="s">
        <v>349</v>
      </c>
      <c r="B32" s="7" t="s">
        <v>761</v>
      </c>
    </row>
    <row r="33" spans="1:2" x14ac:dyDescent="0.25">
      <c r="A33" s="25" t="s">
        <v>428</v>
      </c>
      <c r="B33" s="7" t="s">
        <v>777</v>
      </c>
    </row>
    <row r="34" spans="1:2" x14ac:dyDescent="0.25">
      <c r="A34" s="25" t="s">
        <v>195</v>
      </c>
      <c r="B34" s="7" t="s">
        <v>668</v>
      </c>
    </row>
    <row r="35" spans="1:2" x14ac:dyDescent="0.25">
      <c r="A35" s="25" t="s">
        <v>495</v>
      </c>
      <c r="B35" s="7" t="s">
        <v>864</v>
      </c>
    </row>
    <row r="36" spans="1:2" x14ac:dyDescent="0.25">
      <c r="A36" s="25" t="s">
        <v>463</v>
      </c>
      <c r="B36" s="7" t="s">
        <v>666</v>
      </c>
    </row>
    <row r="37" spans="1:2" x14ac:dyDescent="0.25">
      <c r="A37" s="25" t="s">
        <v>613</v>
      </c>
      <c r="B37" s="7" t="s">
        <v>672</v>
      </c>
    </row>
    <row r="38" spans="1:2" x14ac:dyDescent="0.25">
      <c r="A38" s="25" t="s">
        <v>1049</v>
      </c>
      <c r="B38" s="7" t="s">
        <v>694</v>
      </c>
    </row>
    <row r="39" spans="1:2" x14ac:dyDescent="0.25">
      <c r="A39" s="25" t="s">
        <v>581</v>
      </c>
      <c r="B39" s="7" t="s">
        <v>672</v>
      </c>
    </row>
    <row r="40" spans="1:2" x14ac:dyDescent="0.25">
      <c r="A40" s="25" t="s">
        <v>499</v>
      </c>
      <c r="B40" s="7" t="s">
        <v>671</v>
      </c>
    </row>
    <row r="41" spans="1:2" x14ac:dyDescent="0.25">
      <c r="A41" s="25" t="s">
        <v>456</v>
      </c>
      <c r="B41" s="7" t="s">
        <v>666</v>
      </c>
    </row>
    <row r="42" spans="1:2" ht="30" x14ac:dyDescent="0.25">
      <c r="A42" s="25" t="s">
        <v>553</v>
      </c>
      <c r="B42" s="7" t="s">
        <v>1115</v>
      </c>
    </row>
    <row r="43" spans="1:2" ht="45" x14ac:dyDescent="0.25">
      <c r="A43" s="25" t="s">
        <v>894</v>
      </c>
      <c r="B43" s="7" t="s">
        <v>761</v>
      </c>
    </row>
    <row r="44" spans="1:2" x14ac:dyDescent="0.25">
      <c r="A44" s="25" t="s">
        <v>501</v>
      </c>
      <c r="B44" s="7" t="s">
        <v>674</v>
      </c>
    </row>
    <row r="45" spans="1:2" ht="45" x14ac:dyDescent="0.25">
      <c r="A45" s="25" t="s">
        <v>895</v>
      </c>
      <c r="B45" s="7" t="s">
        <v>761</v>
      </c>
    </row>
    <row r="46" spans="1:2" x14ac:dyDescent="0.25">
      <c r="A46" s="25" t="s">
        <v>556</v>
      </c>
      <c r="B46" s="7" t="s">
        <v>1115</v>
      </c>
    </row>
    <row r="47" spans="1:2" x14ac:dyDescent="0.25">
      <c r="A47" s="25" t="s">
        <v>415</v>
      </c>
      <c r="B47" s="7" t="s">
        <v>731</v>
      </c>
    </row>
    <row r="48" spans="1:2" ht="30" x14ac:dyDescent="0.25">
      <c r="A48" s="25" t="s">
        <v>960</v>
      </c>
      <c r="B48" s="7" t="s">
        <v>665</v>
      </c>
    </row>
    <row r="49" spans="1:2" x14ac:dyDescent="0.25">
      <c r="A49" s="25" t="s">
        <v>590</v>
      </c>
      <c r="B49" s="7" t="s">
        <v>672</v>
      </c>
    </row>
    <row r="50" spans="1:2" x14ac:dyDescent="0.25">
      <c r="A50" s="25" t="s">
        <v>629</v>
      </c>
      <c r="B50" s="7" t="s">
        <v>869</v>
      </c>
    </row>
    <row r="51" spans="1:2" x14ac:dyDescent="0.25">
      <c r="A51" s="25" t="s">
        <v>464</v>
      </c>
      <c r="B51" s="7" t="s">
        <v>666</v>
      </c>
    </row>
    <row r="52" spans="1:2" ht="30" x14ac:dyDescent="0.25">
      <c r="A52" s="25" t="s">
        <v>897</v>
      </c>
      <c r="B52" s="7" t="s">
        <v>741</v>
      </c>
    </row>
    <row r="53" spans="1:2" x14ac:dyDescent="0.25">
      <c r="A53" s="25" t="s">
        <v>532</v>
      </c>
      <c r="B53" s="7" t="s">
        <v>674</v>
      </c>
    </row>
    <row r="54" spans="1:2" x14ac:dyDescent="0.25">
      <c r="A54" s="25" t="s">
        <v>898</v>
      </c>
      <c r="B54" s="7" t="s">
        <v>674</v>
      </c>
    </row>
    <row r="55" spans="1:2" ht="30" x14ac:dyDescent="0.25">
      <c r="A55" s="25" t="s">
        <v>1106</v>
      </c>
      <c r="B55" s="7" t="s">
        <v>761</v>
      </c>
    </row>
    <row r="56" spans="1:2" ht="30" x14ac:dyDescent="0.25">
      <c r="A56" s="25" t="s">
        <v>493</v>
      </c>
      <c r="B56" s="7" t="s">
        <v>667</v>
      </c>
    </row>
    <row r="57" spans="1:2" ht="30" x14ac:dyDescent="0.25">
      <c r="A57" s="25" t="s">
        <v>961</v>
      </c>
      <c r="B57" s="7" t="s">
        <v>665</v>
      </c>
    </row>
    <row r="58" spans="1:2" ht="30" x14ac:dyDescent="0.25">
      <c r="A58" s="25" t="s">
        <v>586</v>
      </c>
      <c r="B58" s="7" t="s">
        <v>1117</v>
      </c>
    </row>
    <row r="59" spans="1:2" x14ac:dyDescent="0.25">
      <c r="A59" s="25" t="s">
        <v>459</v>
      </c>
      <c r="B59" s="7" t="s">
        <v>670</v>
      </c>
    </row>
    <row r="60" spans="1:2" ht="30" x14ac:dyDescent="0.25">
      <c r="A60" s="25" t="s">
        <v>962</v>
      </c>
      <c r="B60" s="7" t="s">
        <v>665</v>
      </c>
    </row>
    <row r="61" spans="1:2" x14ac:dyDescent="0.25">
      <c r="A61" s="25" t="s">
        <v>523</v>
      </c>
      <c r="B61" s="7" t="s">
        <v>671</v>
      </c>
    </row>
    <row r="62" spans="1:2" x14ac:dyDescent="0.25">
      <c r="A62" s="25" t="s">
        <v>546</v>
      </c>
      <c r="B62" s="7" t="s">
        <v>1115</v>
      </c>
    </row>
    <row r="63" spans="1:2" x14ac:dyDescent="0.25">
      <c r="A63" s="25" t="s">
        <v>1093</v>
      </c>
      <c r="B63" s="7" t="s">
        <v>798</v>
      </c>
    </row>
    <row r="64" spans="1:2" ht="45" x14ac:dyDescent="0.25">
      <c r="A64" s="25" t="s">
        <v>1092</v>
      </c>
      <c r="B64" s="7" t="s">
        <v>674</v>
      </c>
    </row>
    <row r="65" spans="1:2" x14ac:dyDescent="0.25">
      <c r="A65" s="25" t="s">
        <v>588</v>
      </c>
      <c r="B65" s="7" t="s">
        <v>672</v>
      </c>
    </row>
    <row r="66" spans="1:2" ht="30" x14ac:dyDescent="0.25">
      <c r="A66" s="25" t="s">
        <v>476</v>
      </c>
      <c r="B66" s="7" t="s">
        <v>726</v>
      </c>
    </row>
    <row r="67" spans="1:2" x14ac:dyDescent="0.25">
      <c r="A67" s="25" t="s">
        <v>418</v>
      </c>
      <c r="B67" s="7" t="s">
        <v>883</v>
      </c>
    </row>
    <row r="68" spans="1:2" x14ac:dyDescent="0.25">
      <c r="A68" s="25" t="s">
        <v>461</v>
      </c>
      <c r="B68" s="7" t="s">
        <v>665</v>
      </c>
    </row>
    <row r="69" spans="1:2" x14ac:dyDescent="0.25">
      <c r="A69" s="25" t="s">
        <v>533</v>
      </c>
      <c r="B69" s="7" t="s">
        <v>671</v>
      </c>
    </row>
    <row r="70" spans="1:2" ht="30" x14ac:dyDescent="0.25">
      <c r="A70" s="25" t="s">
        <v>986</v>
      </c>
      <c r="B70" s="7" t="s">
        <v>669</v>
      </c>
    </row>
    <row r="71" spans="1:2" ht="30" x14ac:dyDescent="0.25">
      <c r="A71" s="25" t="s">
        <v>963</v>
      </c>
      <c r="B71" s="7" t="s">
        <v>665</v>
      </c>
    </row>
    <row r="72" spans="1:2" x14ac:dyDescent="0.25">
      <c r="A72" s="25" t="s">
        <v>502</v>
      </c>
      <c r="B72" s="7" t="s">
        <v>793</v>
      </c>
    </row>
    <row r="73" spans="1:2" ht="30" x14ac:dyDescent="0.25">
      <c r="A73" s="25" t="s">
        <v>445</v>
      </c>
      <c r="B73" s="7" t="s">
        <v>851</v>
      </c>
    </row>
    <row r="74" spans="1:2" ht="30" x14ac:dyDescent="0.25">
      <c r="A74" s="25" t="s">
        <v>900</v>
      </c>
      <c r="B74" s="7" t="s">
        <v>1115</v>
      </c>
    </row>
    <row r="75" spans="1:2" x14ac:dyDescent="0.25">
      <c r="A75" s="25" t="s">
        <v>1094</v>
      </c>
      <c r="B75" s="7" t="s">
        <v>761</v>
      </c>
    </row>
    <row r="76" spans="1:2" x14ac:dyDescent="0.25">
      <c r="A76" s="25" t="s">
        <v>543</v>
      </c>
      <c r="B76" s="7" t="s">
        <v>1115</v>
      </c>
    </row>
    <row r="77" spans="1:2" ht="30" x14ac:dyDescent="0.25">
      <c r="A77" s="25" t="s">
        <v>637</v>
      </c>
      <c r="B77" s="7" t="s">
        <v>1115</v>
      </c>
    </row>
    <row r="78" spans="1:2" x14ac:dyDescent="0.25">
      <c r="A78" s="25" t="s">
        <v>447</v>
      </c>
      <c r="B78" s="7" t="s">
        <v>856</v>
      </c>
    </row>
    <row r="79" spans="1:2" x14ac:dyDescent="0.25">
      <c r="A79" s="25" t="s">
        <v>449</v>
      </c>
      <c r="B79" s="7" t="s">
        <v>830</v>
      </c>
    </row>
    <row r="80" spans="1:2" ht="30" x14ac:dyDescent="0.25">
      <c r="A80" s="25" t="s">
        <v>964</v>
      </c>
      <c r="B80" s="7" t="s">
        <v>665</v>
      </c>
    </row>
    <row r="81" spans="1:2" ht="30" x14ac:dyDescent="0.25">
      <c r="A81" s="25" t="s">
        <v>1107</v>
      </c>
      <c r="B81" s="7" t="s">
        <v>663</v>
      </c>
    </row>
    <row r="82" spans="1:2" ht="45" x14ac:dyDescent="0.25">
      <c r="A82" s="25" t="s">
        <v>1108</v>
      </c>
      <c r="B82" s="7" t="s">
        <v>852</v>
      </c>
    </row>
    <row r="83" spans="1:2" x14ac:dyDescent="0.25">
      <c r="A83" s="25" t="s">
        <v>902</v>
      </c>
      <c r="B83" s="7" t="s">
        <v>829</v>
      </c>
    </row>
    <row r="84" spans="1:2" x14ac:dyDescent="0.25">
      <c r="A84" s="25" t="s">
        <v>411</v>
      </c>
      <c r="B84" s="7" t="s">
        <v>822</v>
      </c>
    </row>
    <row r="85" spans="1:2" x14ac:dyDescent="0.25">
      <c r="A85" s="25" t="s">
        <v>349</v>
      </c>
      <c r="B85" s="7" t="s">
        <v>761</v>
      </c>
    </row>
    <row r="86" spans="1:2" x14ac:dyDescent="0.25">
      <c r="A86" s="25" t="s">
        <v>594</v>
      </c>
      <c r="B86" s="7" t="s">
        <v>672</v>
      </c>
    </row>
    <row r="87" spans="1:2" ht="30" x14ac:dyDescent="0.25">
      <c r="A87" s="25" t="s">
        <v>551</v>
      </c>
      <c r="B87" s="7" t="s">
        <v>1115</v>
      </c>
    </row>
    <row r="88" spans="1:2" x14ac:dyDescent="0.25">
      <c r="A88" s="25" t="s">
        <v>482</v>
      </c>
      <c r="B88" s="7" t="s">
        <v>765</v>
      </c>
    </row>
    <row r="89" spans="1:2" x14ac:dyDescent="0.25">
      <c r="A89" s="25" t="s">
        <v>604</v>
      </c>
      <c r="B89" s="7" t="s">
        <v>1117</v>
      </c>
    </row>
    <row r="90" spans="1:2" x14ac:dyDescent="0.25">
      <c r="A90" s="25" t="s">
        <v>433</v>
      </c>
      <c r="B90" s="7" t="s">
        <v>883</v>
      </c>
    </row>
    <row r="91" spans="1:2" x14ac:dyDescent="0.25">
      <c r="A91" s="25" t="s">
        <v>479</v>
      </c>
      <c r="B91" s="7" t="s">
        <v>667</v>
      </c>
    </row>
    <row r="92" spans="1:2" ht="25.5" x14ac:dyDescent="0.25">
      <c r="A92" s="25" t="s">
        <v>410</v>
      </c>
      <c r="B92" s="7" t="s">
        <v>882</v>
      </c>
    </row>
    <row r="93" spans="1:2" ht="30" x14ac:dyDescent="0.25">
      <c r="A93" s="25" t="s">
        <v>903</v>
      </c>
      <c r="B93" s="7" t="s">
        <v>862</v>
      </c>
    </row>
    <row r="94" spans="1:2" x14ac:dyDescent="0.25">
      <c r="A94" s="25" t="s">
        <v>494</v>
      </c>
      <c r="B94" s="7" t="s">
        <v>864</v>
      </c>
    </row>
    <row r="95" spans="1:2" ht="30" x14ac:dyDescent="0.25">
      <c r="A95" s="25" t="s">
        <v>484</v>
      </c>
      <c r="B95" s="7" t="s">
        <v>739</v>
      </c>
    </row>
    <row r="96" spans="1:2" ht="30" x14ac:dyDescent="0.25">
      <c r="A96" s="25" t="s">
        <v>1002</v>
      </c>
      <c r="B96" s="7" t="s">
        <v>857</v>
      </c>
    </row>
    <row r="97" spans="1:2" x14ac:dyDescent="0.25">
      <c r="A97" s="25" t="s">
        <v>450</v>
      </c>
      <c r="B97" s="7" t="s">
        <v>766</v>
      </c>
    </row>
    <row r="98" spans="1:2" x14ac:dyDescent="0.25">
      <c r="A98" s="25" t="s">
        <v>905</v>
      </c>
      <c r="B98" s="7" t="s">
        <v>1115</v>
      </c>
    </row>
    <row r="99" spans="1:2" ht="30" x14ac:dyDescent="0.25">
      <c r="A99" s="25" t="s">
        <v>886</v>
      </c>
      <c r="B99" s="7" t="s">
        <v>687</v>
      </c>
    </row>
    <row r="100" spans="1:2" ht="30" x14ac:dyDescent="0.25">
      <c r="A100" s="25" t="s">
        <v>997</v>
      </c>
      <c r="B100" s="7" t="s">
        <v>668</v>
      </c>
    </row>
    <row r="101" spans="1:2" ht="30" x14ac:dyDescent="0.25">
      <c r="A101" s="25" t="s">
        <v>555</v>
      </c>
      <c r="B101" s="7" t="s">
        <v>1115</v>
      </c>
    </row>
    <row r="102" spans="1:2" ht="30" x14ac:dyDescent="0.25">
      <c r="A102" s="25" t="s">
        <v>524</v>
      </c>
      <c r="B102" s="7" t="s">
        <v>674</v>
      </c>
    </row>
    <row r="103" spans="1:2" x14ac:dyDescent="0.25">
      <c r="A103" s="25" t="s">
        <v>514</v>
      </c>
      <c r="B103" s="7" t="s">
        <v>674</v>
      </c>
    </row>
    <row r="104" spans="1:2" x14ac:dyDescent="0.25">
      <c r="A104" s="25" t="s">
        <v>469</v>
      </c>
      <c r="B104" s="7" t="s">
        <v>667</v>
      </c>
    </row>
    <row r="105" spans="1:2" x14ac:dyDescent="0.25">
      <c r="A105" s="25" t="s">
        <v>460</v>
      </c>
      <c r="B105" s="7" t="s">
        <v>669</v>
      </c>
    </row>
    <row r="106" spans="1:2" ht="30" x14ac:dyDescent="0.25">
      <c r="A106" s="25" t="s">
        <v>510</v>
      </c>
      <c r="B106" s="7" t="s">
        <v>793</v>
      </c>
    </row>
    <row r="107" spans="1:2" ht="30" x14ac:dyDescent="0.25">
      <c r="A107" s="25" t="s">
        <v>1076</v>
      </c>
      <c r="B107" s="7" t="s">
        <v>674</v>
      </c>
    </row>
    <row r="108" spans="1:2" x14ac:dyDescent="0.25">
      <c r="A108" s="25" t="s">
        <v>942</v>
      </c>
      <c r="B108" s="7" t="s">
        <v>672</v>
      </c>
    </row>
    <row r="109" spans="1:2" x14ac:dyDescent="0.25">
      <c r="A109" s="25" t="s">
        <v>982</v>
      </c>
      <c r="B109" s="7" t="s">
        <v>670</v>
      </c>
    </row>
    <row r="110" spans="1:2" x14ac:dyDescent="0.25">
      <c r="A110" s="25" t="s">
        <v>898</v>
      </c>
      <c r="B110" s="7" t="s">
        <v>674</v>
      </c>
    </row>
    <row r="111" spans="1:2" x14ac:dyDescent="0.25">
      <c r="A111" s="25" t="s">
        <v>943</v>
      </c>
      <c r="B111" s="7" t="s">
        <v>761</v>
      </c>
    </row>
    <row r="112" spans="1:2" x14ac:dyDescent="0.25">
      <c r="A112" s="25" t="s">
        <v>485</v>
      </c>
      <c r="B112" s="7" t="s">
        <v>847</v>
      </c>
    </row>
    <row r="113" spans="1:2" x14ac:dyDescent="0.25">
      <c r="A113" s="25" t="s">
        <v>520</v>
      </c>
      <c r="B113" s="7" t="s">
        <v>730</v>
      </c>
    </row>
    <row r="114" spans="1:2" x14ac:dyDescent="0.25">
      <c r="A114" s="25" t="s">
        <v>529</v>
      </c>
      <c r="B114" s="7" t="s">
        <v>674</v>
      </c>
    </row>
    <row r="115" spans="1:2" ht="30" x14ac:dyDescent="0.25">
      <c r="A115" s="25" t="s">
        <v>965</v>
      </c>
      <c r="B115" s="7" t="s">
        <v>665</v>
      </c>
    </row>
    <row r="116" spans="1:2" x14ac:dyDescent="0.25">
      <c r="A116" s="25" t="s">
        <v>486</v>
      </c>
      <c r="B116" s="7" t="s">
        <v>667</v>
      </c>
    </row>
    <row r="117" spans="1:2" x14ac:dyDescent="0.25">
      <c r="A117" s="25" t="s">
        <v>1096</v>
      </c>
      <c r="B117" s="7" t="s">
        <v>870</v>
      </c>
    </row>
    <row r="118" spans="1:2" x14ac:dyDescent="0.25">
      <c r="A118" s="25" t="s">
        <v>595</v>
      </c>
      <c r="B118" s="7" t="s">
        <v>672</v>
      </c>
    </row>
    <row r="119" spans="1:2" ht="30" x14ac:dyDescent="0.25">
      <c r="A119" s="25" t="s">
        <v>448</v>
      </c>
      <c r="B119" s="7" t="s">
        <v>731</v>
      </c>
    </row>
    <row r="120" spans="1:2" x14ac:dyDescent="0.25">
      <c r="A120" s="25" t="s">
        <v>1114</v>
      </c>
      <c r="B120" s="7" t="s">
        <v>665</v>
      </c>
    </row>
    <row r="121" spans="1:2" x14ac:dyDescent="0.25">
      <c r="A121" s="25" t="s">
        <v>454</v>
      </c>
      <c r="B121" s="7" t="s">
        <v>884</v>
      </c>
    </row>
    <row r="122" spans="1:2" x14ac:dyDescent="0.25">
      <c r="A122" s="25" t="s">
        <v>465</v>
      </c>
      <c r="B122" s="7" t="s">
        <v>852</v>
      </c>
    </row>
    <row r="123" spans="1:2" ht="30" x14ac:dyDescent="0.25">
      <c r="A123" s="25" t="s">
        <v>987</v>
      </c>
      <c r="B123" s="7" t="s">
        <v>669</v>
      </c>
    </row>
    <row r="124" spans="1:2" x14ac:dyDescent="0.25">
      <c r="A124" s="25" t="s">
        <v>907</v>
      </c>
      <c r="B124" s="7" t="s">
        <v>1115</v>
      </c>
    </row>
    <row r="125" spans="1:2" ht="30" x14ac:dyDescent="0.25">
      <c r="A125" s="25" t="s">
        <v>966</v>
      </c>
      <c r="B125" s="7" t="s">
        <v>665</v>
      </c>
    </row>
    <row r="126" spans="1:2" x14ac:dyDescent="0.25">
      <c r="A126" s="25" t="s">
        <v>423</v>
      </c>
      <c r="B126" s="7" t="s">
        <v>731</v>
      </c>
    </row>
    <row r="127" spans="1:2" ht="30" x14ac:dyDescent="0.25">
      <c r="A127" s="25" t="s">
        <v>612</v>
      </c>
      <c r="B127" s="7" t="s">
        <v>672</v>
      </c>
    </row>
    <row r="128" spans="1:2" ht="30" x14ac:dyDescent="0.25">
      <c r="A128" s="25" t="s">
        <v>900</v>
      </c>
      <c r="B128" s="7" t="s">
        <v>1115</v>
      </c>
    </row>
    <row r="129" spans="1:2" x14ac:dyDescent="0.25">
      <c r="A129" s="25" t="s">
        <v>908</v>
      </c>
      <c r="B129" s="7" t="s">
        <v>1115</v>
      </c>
    </row>
    <row r="130" spans="1:2" ht="30" x14ac:dyDescent="0.25">
      <c r="A130" s="25" t="s">
        <v>983</v>
      </c>
      <c r="B130" s="7" t="s">
        <v>670</v>
      </c>
    </row>
    <row r="131" spans="1:2" x14ac:dyDescent="0.25">
      <c r="A131" s="7" t="s">
        <v>1044</v>
      </c>
      <c r="B131" s="7" t="s">
        <v>762</v>
      </c>
    </row>
    <row r="132" spans="1:2" ht="45" x14ac:dyDescent="0.25">
      <c r="A132" s="25" t="s">
        <v>434</v>
      </c>
      <c r="B132" s="7" t="s">
        <v>762</v>
      </c>
    </row>
    <row r="133" spans="1:2" x14ac:dyDescent="0.25">
      <c r="A133" s="25" t="s">
        <v>988</v>
      </c>
      <c r="B133" s="7" t="s">
        <v>669</v>
      </c>
    </row>
    <row r="134" spans="1:2" x14ac:dyDescent="0.25">
      <c r="A134" s="25" t="s">
        <v>618</v>
      </c>
      <c r="B134" s="7" t="s">
        <v>829</v>
      </c>
    </row>
    <row r="135" spans="1:2" x14ac:dyDescent="0.25">
      <c r="A135" s="25" t="s">
        <v>905</v>
      </c>
      <c r="B135" s="7" t="s">
        <v>1115</v>
      </c>
    </row>
    <row r="136" spans="1:2" ht="30" x14ac:dyDescent="0.25">
      <c r="A136" s="25" t="s">
        <v>412</v>
      </c>
      <c r="B136" s="7" t="s">
        <v>883</v>
      </c>
    </row>
    <row r="137" spans="1:2" ht="60" x14ac:dyDescent="0.25">
      <c r="A137" s="25" t="s">
        <v>1109</v>
      </c>
      <c r="B137" s="7" t="s">
        <v>852</v>
      </c>
    </row>
    <row r="138" spans="1:2" x14ac:dyDescent="0.25">
      <c r="A138" s="25" t="s">
        <v>481</v>
      </c>
      <c r="B138" s="7" t="s">
        <v>697</v>
      </c>
    </row>
    <row r="139" spans="1:2" x14ac:dyDescent="0.25">
      <c r="A139" s="25" t="s">
        <v>909</v>
      </c>
      <c r="B139" s="7" t="s">
        <v>1115</v>
      </c>
    </row>
    <row r="140" spans="1:2" ht="30" x14ac:dyDescent="0.25">
      <c r="A140" s="25" t="s">
        <v>910</v>
      </c>
      <c r="B140" s="7" t="s">
        <v>1115</v>
      </c>
    </row>
    <row r="141" spans="1:2" x14ac:dyDescent="0.25">
      <c r="A141" s="25" t="s">
        <v>911</v>
      </c>
      <c r="B141" s="7" t="s">
        <v>1115</v>
      </c>
    </row>
    <row r="142" spans="1:2" x14ac:dyDescent="0.25">
      <c r="A142" s="25" t="s">
        <v>439</v>
      </c>
      <c r="B142" s="7" t="s">
        <v>762</v>
      </c>
    </row>
    <row r="143" spans="1:2" ht="30" x14ac:dyDescent="0.25">
      <c r="A143" s="25" t="s">
        <v>1070</v>
      </c>
      <c r="B143" s="7" t="s">
        <v>857</v>
      </c>
    </row>
    <row r="144" spans="1:2" ht="30" x14ac:dyDescent="0.25">
      <c r="A144" s="25" t="s">
        <v>989</v>
      </c>
      <c r="B144" s="7" t="s">
        <v>669</v>
      </c>
    </row>
    <row r="145" spans="1:2" ht="30" x14ac:dyDescent="0.25">
      <c r="A145" s="25" t="s">
        <v>545</v>
      </c>
      <c r="B145" s="7" t="s">
        <v>1115</v>
      </c>
    </row>
    <row r="146" spans="1:2" x14ac:dyDescent="0.25">
      <c r="A146" s="25" t="s">
        <v>912</v>
      </c>
      <c r="B146" s="7" t="s">
        <v>1115</v>
      </c>
    </row>
    <row r="147" spans="1:2" ht="45" x14ac:dyDescent="0.25">
      <c r="A147" s="25" t="s">
        <v>517</v>
      </c>
      <c r="B147" s="7" t="s">
        <v>671</v>
      </c>
    </row>
    <row r="148" spans="1:2" ht="30" x14ac:dyDescent="0.25">
      <c r="A148" s="25" t="s">
        <v>967</v>
      </c>
      <c r="B148" s="7" t="s">
        <v>665</v>
      </c>
    </row>
    <row r="149" spans="1:2" x14ac:dyDescent="0.25">
      <c r="A149" s="25" t="s">
        <v>478</v>
      </c>
      <c r="B149" s="7" t="s">
        <v>810</v>
      </c>
    </row>
    <row r="150" spans="1:2" x14ac:dyDescent="0.25">
      <c r="A150" s="25" t="s">
        <v>915</v>
      </c>
      <c r="B150" s="7" t="s">
        <v>1115</v>
      </c>
    </row>
    <row r="151" spans="1:2" x14ac:dyDescent="0.25">
      <c r="A151" s="25" t="s">
        <v>625</v>
      </c>
      <c r="B151" s="7" t="s">
        <v>839</v>
      </c>
    </row>
    <row r="152" spans="1:2" x14ac:dyDescent="0.25">
      <c r="A152" s="25" t="s">
        <v>605</v>
      </c>
      <c r="B152" s="7" t="s">
        <v>672</v>
      </c>
    </row>
    <row r="153" spans="1:2" x14ac:dyDescent="0.25">
      <c r="A153" s="25" t="s">
        <v>944</v>
      </c>
      <c r="B153" s="7" t="s">
        <v>762</v>
      </c>
    </row>
    <row r="154" spans="1:2" ht="30" x14ac:dyDescent="0.25">
      <c r="A154" s="25" t="s">
        <v>455</v>
      </c>
      <c r="B154" s="7" t="s">
        <v>786</v>
      </c>
    </row>
    <row r="155" spans="1:2" ht="45" x14ac:dyDescent="0.25">
      <c r="A155" s="25" t="s">
        <v>968</v>
      </c>
      <c r="B155" s="7" t="s">
        <v>665</v>
      </c>
    </row>
    <row r="156" spans="1:2" x14ac:dyDescent="0.25">
      <c r="A156" s="25" t="s">
        <v>417</v>
      </c>
      <c r="B156" s="7" t="s">
        <v>773</v>
      </c>
    </row>
    <row r="157" spans="1:2" ht="30" x14ac:dyDescent="0.25">
      <c r="A157" s="25" t="s">
        <v>488</v>
      </c>
      <c r="B157" s="7" t="s">
        <v>663</v>
      </c>
    </row>
    <row r="158" spans="1:2" ht="30" x14ac:dyDescent="0.25">
      <c r="A158" s="25" t="s">
        <v>471</v>
      </c>
      <c r="B158" s="7" t="s">
        <v>839</v>
      </c>
    </row>
    <row r="159" spans="1:2" x14ac:dyDescent="0.25">
      <c r="A159" s="25" t="s">
        <v>905</v>
      </c>
      <c r="B159" s="7" t="s">
        <v>1115</v>
      </c>
    </row>
    <row r="160" spans="1:2" ht="30" x14ac:dyDescent="0.25">
      <c r="A160" s="25" t="s">
        <v>999</v>
      </c>
      <c r="B160" s="7" t="s">
        <v>864</v>
      </c>
    </row>
    <row r="161" spans="1:2" ht="30" x14ac:dyDescent="0.25">
      <c r="A161" s="25" t="s">
        <v>1110</v>
      </c>
      <c r="B161" s="7" t="s">
        <v>864</v>
      </c>
    </row>
    <row r="162" spans="1:2" x14ac:dyDescent="0.25">
      <c r="A162" s="25" t="s">
        <v>504</v>
      </c>
      <c r="B162" s="7" t="s">
        <v>818</v>
      </c>
    </row>
    <row r="163" spans="1:2" ht="30" x14ac:dyDescent="0.25">
      <c r="A163" s="25" t="s">
        <v>1080</v>
      </c>
      <c r="B163" s="7" t="s">
        <v>668</v>
      </c>
    </row>
    <row r="164" spans="1:2" x14ac:dyDescent="0.25">
      <c r="A164" s="25" t="s">
        <v>483</v>
      </c>
      <c r="B164" s="7" t="s">
        <v>820</v>
      </c>
    </row>
    <row r="165" spans="1:2" ht="30" x14ac:dyDescent="0.25">
      <c r="A165" s="25" t="s">
        <v>1083</v>
      </c>
      <c r="B165" s="7" t="s">
        <v>766</v>
      </c>
    </row>
    <row r="166" spans="1:2" x14ac:dyDescent="0.25">
      <c r="A166" s="25" t="s">
        <v>422</v>
      </c>
      <c r="B166" s="7" t="s">
        <v>807</v>
      </c>
    </row>
    <row r="167" spans="1:2" ht="30" x14ac:dyDescent="0.25">
      <c r="A167" s="25" t="s">
        <v>490</v>
      </c>
      <c r="B167" s="7" t="s">
        <v>839</v>
      </c>
    </row>
    <row r="168" spans="1:2" x14ac:dyDescent="0.25">
      <c r="A168" s="25" t="s">
        <v>600</v>
      </c>
      <c r="B168" s="7" t="s">
        <v>672</v>
      </c>
    </row>
    <row r="169" spans="1:2" ht="30" x14ac:dyDescent="0.25">
      <c r="A169" s="25" t="s">
        <v>1086</v>
      </c>
      <c r="B169" s="7" t="s">
        <v>864</v>
      </c>
    </row>
    <row r="170" spans="1:2" x14ac:dyDescent="0.25">
      <c r="A170" s="25" t="s">
        <v>462</v>
      </c>
      <c r="B170" s="7" t="s">
        <v>666</v>
      </c>
    </row>
    <row r="171" spans="1:2" x14ac:dyDescent="0.25">
      <c r="A171" s="25" t="s">
        <v>480</v>
      </c>
      <c r="B171" s="7" t="s">
        <v>864</v>
      </c>
    </row>
    <row r="172" spans="1:2" x14ac:dyDescent="0.25">
      <c r="A172" s="25" t="s">
        <v>526</v>
      </c>
      <c r="B172" s="7" t="s">
        <v>674</v>
      </c>
    </row>
    <row r="173" spans="1:2" x14ac:dyDescent="0.25">
      <c r="A173" s="25" t="s">
        <v>452</v>
      </c>
      <c r="B173" s="20" t="s">
        <v>881</v>
      </c>
    </row>
    <row r="174" spans="1:2" ht="30" x14ac:dyDescent="0.25">
      <c r="A174" s="25" t="s">
        <v>525</v>
      </c>
      <c r="B174" s="7" t="s">
        <v>768</v>
      </c>
    </row>
    <row r="175" spans="1:2" x14ac:dyDescent="0.25">
      <c r="A175" s="25" t="s">
        <v>919</v>
      </c>
      <c r="B175" s="7" t="s">
        <v>1115</v>
      </c>
    </row>
    <row r="176" spans="1:2" x14ac:dyDescent="0.25">
      <c r="A176" s="25" t="s">
        <v>920</v>
      </c>
      <c r="B176" s="7" t="s">
        <v>1115</v>
      </c>
    </row>
    <row r="177" spans="1:2" x14ac:dyDescent="0.25">
      <c r="A177" s="25" t="s">
        <v>420</v>
      </c>
      <c r="B177" s="7" t="s">
        <v>811</v>
      </c>
    </row>
    <row r="178" spans="1:2" ht="30" x14ac:dyDescent="0.25">
      <c r="A178" s="25" t="s">
        <v>607</v>
      </c>
      <c r="B178" s="7" t="s">
        <v>672</v>
      </c>
    </row>
    <row r="179" spans="1:2" x14ac:dyDescent="0.25">
      <c r="A179" s="25" t="s">
        <v>945</v>
      </c>
      <c r="B179" s="20" t="s">
        <v>674</v>
      </c>
    </row>
    <row r="180" spans="1:2" ht="30" x14ac:dyDescent="0.25">
      <c r="A180" s="25" t="s">
        <v>921</v>
      </c>
      <c r="B180" s="7" t="s">
        <v>761</v>
      </c>
    </row>
    <row r="181" spans="1:2" x14ac:dyDescent="0.25">
      <c r="A181" s="25" t="s">
        <v>922</v>
      </c>
      <c r="B181" s="7" t="s">
        <v>1115</v>
      </c>
    </row>
    <row r="182" spans="1:2" x14ac:dyDescent="0.25">
      <c r="A182" s="25" t="s">
        <v>435</v>
      </c>
      <c r="B182" s="7" t="s">
        <v>829</v>
      </c>
    </row>
    <row r="183" spans="1:2" x14ac:dyDescent="0.25">
      <c r="A183" s="25" t="s">
        <v>580</v>
      </c>
      <c r="B183" s="7" t="s">
        <v>672</v>
      </c>
    </row>
    <row r="184" spans="1:2" x14ac:dyDescent="0.25">
      <c r="A184" s="25" t="s">
        <v>349</v>
      </c>
      <c r="B184" s="7" t="s">
        <v>761</v>
      </c>
    </row>
    <row r="185" spans="1:2" x14ac:dyDescent="0.25">
      <c r="A185" s="25" t="s">
        <v>498</v>
      </c>
      <c r="B185" s="7" t="s">
        <v>793</v>
      </c>
    </row>
    <row r="186" spans="1:2" x14ac:dyDescent="0.25">
      <c r="A186" s="25" t="s">
        <v>424</v>
      </c>
      <c r="B186" s="7" t="s">
        <v>762</v>
      </c>
    </row>
    <row r="187" spans="1:2" x14ac:dyDescent="0.25">
      <c r="A187" s="25" t="s">
        <v>547</v>
      </c>
      <c r="B187" s="7" t="s">
        <v>1115</v>
      </c>
    </row>
    <row r="188" spans="1:2" x14ac:dyDescent="0.25">
      <c r="A188" s="25" t="s">
        <v>603</v>
      </c>
      <c r="B188" s="7" t="s">
        <v>672</v>
      </c>
    </row>
    <row r="189" spans="1:2" x14ac:dyDescent="0.25">
      <c r="A189" s="25" t="s">
        <v>457</v>
      </c>
      <c r="B189" s="7" t="s">
        <v>819</v>
      </c>
    </row>
    <row r="190" spans="1:2" x14ac:dyDescent="0.25">
      <c r="A190" s="25" t="s">
        <v>438</v>
      </c>
      <c r="B190" s="7" t="s">
        <v>937</v>
      </c>
    </row>
    <row r="191" spans="1:2" ht="30" x14ac:dyDescent="0.25">
      <c r="A191" s="25" t="s">
        <v>550</v>
      </c>
      <c r="B191" s="7" t="s">
        <v>1115</v>
      </c>
    </row>
    <row r="192" spans="1:2" ht="30" x14ac:dyDescent="0.25">
      <c r="A192" s="25" t="s">
        <v>570</v>
      </c>
      <c r="B192" s="7" t="s">
        <v>1115</v>
      </c>
    </row>
    <row r="193" spans="1:2" x14ac:dyDescent="0.25">
      <c r="A193" s="25" t="s">
        <v>515</v>
      </c>
      <c r="B193" s="7" t="s">
        <v>793</v>
      </c>
    </row>
    <row r="194" spans="1:2" x14ac:dyDescent="0.25">
      <c r="A194" s="25" t="s">
        <v>472</v>
      </c>
      <c r="B194" s="7" t="s">
        <v>667</v>
      </c>
    </row>
    <row r="195" spans="1:2" ht="30" x14ac:dyDescent="0.25">
      <c r="A195" s="25" t="s">
        <v>998</v>
      </c>
      <c r="B195" s="7" t="s">
        <v>668</v>
      </c>
    </row>
    <row r="196" spans="1:2" x14ac:dyDescent="0.25">
      <c r="A196" s="25" t="s">
        <v>593</v>
      </c>
      <c r="B196" s="7" t="s">
        <v>738</v>
      </c>
    </row>
    <row r="197" spans="1:2" x14ac:dyDescent="0.25">
      <c r="A197" s="25" t="s">
        <v>1049</v>
      </c>
      <c r="B197" s="7" t="s">
        <v>694</v>
      </c>
    </row>
    <row r="198" spans="1:2" x14ac:dyDescent="0.25">
      <c r="A198" s="25" t="s">
        <v>534</v>
      </c>
      <c r="B198" s="20" t="s">
        <v>674</v>
      </c>
    </row>
    <row r="199" spans="1:2" x14ac:dyDescent="0.25">
      <c r="A199" s="25" t="s">
        <v>1020</v>
      </c>
      <c r="B199" s="20" t="s">
        <v>856</v>
      </c>
    </row>
    <row r="200" spans="1:2" x14ac:dyDescent="0.25">
      <c r="A200" s="25" t="s">
        <v>426</v>
      </c>
      <c r="B200" s="7" t="s">
        <v>881</v>
      </c>
    </row>
    <row r="201" spans="1:2" ht="30" x14ac:dyDescent="0.25">
      <c r="A201" s="25" t="s">
        <v>995</v>
      </c>
      <c r="B201" s="7" t="s">
        <v>741</v>
      </c>
    </row>
    <row r="202" spans="1:2" x14ac:dyDescent="0.25">
      <c r="A202" s="25" t="s">
        <v>466</v>
      </c>
      <c r="B202" s="7" t="s">
        <v>669</v>
      </c>
    </row>
    <row r="203" spans="1:2" ht="30" x14ac:dyDescent="0.25">
      <c r="A203" s="25" t="s">
        <v>969</v>
      </c>
      <c r="B203" s="7" t="s">
        <v>665</v>
      </c>
    </row>
    <row r="204" spans="1:2" x14ac:dyDescent="0.25">
      <c r="A204" s="25" t="s">
        <v>946</v>
      </c>
      <c r="B204" s="7" t="s">
        <v>1117</v>
      </c>
    </row>
    <row r="205" spans="1:2" ht="30" x14ac:dyDescent="0.25">
      <c r="A205" s="25" t="s">
        <v>947</v>
      </c>
      <c r="B205" s="7" t="s">
        <v>1117</v>
      </c>
    </row>
    <row r="206" spans="1:2" ht="30" x14ac:dyDescent="0.25">
      <c r="A206" s="25" t="s">
        <v>990</v>
      </c>
      <c r="B206" s="7" t="s">
        <v>669</v>
      </c>
    </row>
    <row r="207" spans="1:2" ht="30" x14ac:dyDescent="0.25">
      <c r="A207" s="25" t="s">
        <v>606</v>
      </c>
      <c r="B207" s="7" t="s">
        <v>1117</v>
      </c>
    </row>
    <row r="208" spans="1:2" x14ac:dyDescent="0.25">
      <c r="A208" s="25" t="s">
        <v>599</v>
      </c>
      <c r="B208" s="7" t="s">
        <v>672</v>
      </c>
    </row>
    <row r="209" spans="1:2" ht="30" x14ac:dyDescent="0.25">
      <c r="A209" s="25" t="s">
        <v>611</v>
      </c>
      <c r="B209" s="20" t="s">
        <v>1118</v>
      </c>
    </row>
    <row r="210" spans="1:2" x14ac:dyDescent="0.25">
      <c r="A210" s="25" t="s">
        <v>566</v>
      </c>
      <c r="B210" s="20" t="s">
        <v>1115</v>
      </c>
    </row>
    <row r="211" spans="1:2" x14ac:dyDescent="0.25">
      <c r="A211" s="25" t="s">
        <v>623</v>
      </c>
      <c r="B211" s="20" t="s">
        <v>669</v>
      </c>
    </row>
    <row r="212" spans="1:2" x14ac:dyDescent="0.25">
      <c r="A212" s="25" t="s">
        <v>585</v>
      </c>
      <c r="B212" s="20" t="s">
        <v>672</v>
      </c>
    </row>
    <row r="213" spans="1:2" x14ac:dyDescent="0.25">
      <c r="A213" s="25" t="s">
        <v>922</v>
      </c>
      <c r="B213" s="20" t="s">
        <v>1115</v>
      </c>
    </row>
    <row r="214" spans="1:2" x14ac:dyDescent="0.25">
      <c r="A214" s="25" t="s">
        <v>923</v>
      </c>
      <c r="B214" s="7" t="s">
        <v>679</v>
      </c>
    </row>
    <row r="215" spans="1:2" x14ac:dyDescent="0.25">
      <c r="A215" s="25" t="s">
        <v>996</v>
      </c>
      <c r="B215" s="7" t="s">
        <v>741</v>
      </c>
    </row>
    <row r="216" spans="1:2" x14ac:dyDescent="0.25">
      <c r="A216" s="25" t="s">
        <v>349</v>
      </c>
      <c r="B216" s="7" t="s">
        <v>761</v>
      </c>
    </row>
    <row r="217" spans="1:2" x14ac:dyDescent="0.25">
      <c r="A217" s="25" t="s">
        <v>562</v>
      </c>
      <c r="B217" s="7" t="s">
        <v>1115</v>
      </c>
    </row>
    <row r="218" spans="1:2" ht="30" x14ac:dyDescent="0.25">
      <c r="A218" s="25" t="s">
        <v>970</v>
      </c>
      <c r="B218" s="7" t="s">
        <v>665</v>
      </c>
    </row>
    <row r="219" spans="1:2" x14ac:dyDescent="0.25">
      <c r="A219" s="25" t="s">
        <v>583</v>
      </c>
      <c r="B219" s="7" t="s">
        <v>672</v>
      </c>
    </row>
    <row r="220" spans="1:2" ht="30" x14ac:dyDescent="0.25">
      <c r="A220" s="25" t="s">
        <v>948</v>
      </c>
      <c r="B220" s="7" t="s">
        <v>761</v>
      </c>
    </row>
    <row r="221" spans="1:2" ht="30" x14ac:dyDescent="0.25">
      <c r="A221" s="25" t="s">
        <v>552</v>
      </c>
      <c r="B221" s="7" t="s">
        <v>1115</v>
      </c>
    </row>
    <row r="222" spans="1:2" x14ac:dyDescent="0.25">
      <c r="A222" s="25" t="s">
        <v>572</v>
      </c>
      <c r="B222" s="7" t="s">
        <v>1115</v>
      </c>
    </row>
    <row r="223" spans="1:2" ht="45" x14ac:dyDescent="0.25">
      <c r="A223" s="25" t="s">
        <v>925</v>
      </c>
      <c r="B223" s="7" t="s">
        <v>761</v>
      </c>
    </row>
    <row r="224" spans="1:2" ht="60" x14ac:dyDescent="0.25">
      <c r="A224" s="25" t="s">
        <v>927</v>
      </c>
      <c r="B224" s="7" t="s">
        <v>761</v>
      </c>
    </row>
    <row r="225" spans="1:2" x14ac:dyDescent="0.25">
      <c r="A225" s="25" t="s">
        <v>349</v>
      </c>
      <c r="B225" s="7" t="s">
        <v>1117</v>
      </c>
    </row>
    <row r="226" spans="1:2" x14ac:dyDescent="0.25">
      <c r="A226" s="25" t="s">
        <v>928</v>
      </c>
      <c r="B226" s="7" t="s">
        <v>761</v>
      </c>
    </row>
    <row r="227" spans="1:2" ht="30" x14ac:dyDescent="0.25">
      <c r="A227" s="25" t="s">
        <v>509</v>
      </c>
      <c r="B227" s="7" t="s">
        <v>674</v>
      </c>
    </row>
    <row r="228" spans="1:2" ht="30" x14ac:dyDescent="0.25">
      <c r="A228" s="25" t="s">
        <v>535</v>
      </c>
      <c r="B228" s="68" t="s">
        <v>855</v>
      </c>
    </row>
    <row r="229" spans="1:2" x14ac:dyDescent="0.25">
      <c r="A229" s="25" t="s">
        <v>602</v>
      </c>
      <c r="B229" s="7" t="s">
        <v>938</v>
      </c>
    </row>
    <row r="230" spans="1:2" ht="25.5" x14ac:dyDescent="0.25">
      <c r="A230" s="25" t="s">
        <v>489</v>
      </c>
      <c r="B230" s="7" t="s">
        <v>939</v>
      </c>
    </row>
    <row r="231" spans="1:2" ht="30" x14ac:dyDescent="0.25">
      <c r="A231" s="25" t="s">
        <v>539</v>
      </c>
      <c r="B231" s="7" t="s">
        <v>741</v>
      </c>
    </row>
    <row r="232" spans="1:2" x14ac:dyDescent="0.25">
      <c r="A232" s="25" t="s">
        <v>512</v>
      </c>
      <c r="B232" s="7" t="s">
        <v>814</v>
      </c>
    </row>
    <row r="233" spans="1:2" ht="25.5" x14ac:dyDescent="0.25">
      <c r="A233" s="25" t="s">
        <v>518</v>
      </c>
      <c r="B233" s="7" t="s">
        <v>940</v>
      </c>
    </row>
    <row r="234" spans="1:2" ht="30" x14ac:dyDescent="0.25">
      <c r="A234" s="25" t="s">
        <v>971</v>
      </c>
      <c r="B234" s="7" t="s">
        <v>665</v>
      </c>
    </row>
    <row r="235" spans="1:2" ht="30" x14ac:dyDescent="0.25">
      <c r="A235" s="25" t="s">
        <v>536</v>
      </c>
      <c r="B235" s="7" t="s">
        <v>793</v>
      </c>
    </row>
    <row r="236" spans="1:2" x14ac:dyDescent="0.25">
      <c r="A236" s="25" t="s">
        <v>437</v>
      </c>
      <c r="B236" s="7" t="s">
        <v>798</v>
      </c>
    </row>
    <row r="237" spans="1:2" ht="30" x14ac:dyDescent="0.25">
      <c r="A237" s="25" t="s">
        <v>568</v>
      </c>
      <c r="B237" s="7" t="s">
        <v>1115</v>
      </c>
    </row>
    <row r="238" spans="1:2" x14ac:dyDescent="0.25">
      <c r="A238" s="25" t="s">
        <v>513</v>
      </c>
      <c r="B238" s="7" t="s">
        <v>674</v>
      </c>
    </row>
    <row r="239" spans="1:2" ht="30" x14ac:dyDescent="0.25">
      <c r="A239" s="25" t="s">
        <v>608</v>
      </c>
      <c r="B239" s="7" t="s">
        <v>672</v>
      </c>
    </row>
    <row r="240" spans="1:2" x14ac:dyDescent="0.25">
      <c r="A240" s="25" t="s">
        <v>930</v>
      </c>
      <c r="B240" s="7" t="s">
        <v>1115</v>
      </c>
    </row>
    <row r="241" spans="1:2" x14ac:dyDescent="0.25">
      <c r="A241" s="25" t="s">
        <v>413</v>
      </c>
      <c r="B241" s="7" t="s">
        <v>829</v>
      </c>
    </row>
    <row r="242" spans="1:2" ht="30" x14ac:dyDescent="0.25">
      <c r="A242" s="25" t="s">
        <v>446</v>
      </c>
      <c r="B242" s="7" t="s">
        <v>741</v>
      </c>
    </row>
    <row r="243" spans="1:2" x14ac:dyDescent="0.25">
      <c r="A243" s="25" t="s">
        <v>949</v>
      </c>
      <c r="B243" s="7" t="s">
        <v>873</v>
      </c>
    </row>
    <row r="244" spans="1:2" x14ac:dyDescent="0.25">
      <c r="A244" s="25" t="s">
        <v>560</v>
      </c>
      <c r="B244" s="7" t="s">
        <v>1115</v>
      </c>
    </row>
    <row r="245" spans="1:2" ht="30" x14ac:dyDescent="0.25">
      <c r="A245" s="25" t="s">
        <v>638</v>
      </c>
      <c r="B245" s="7" t="s">
        <v>1115</v>
      </c>
    </row>
    <row r="246" spans="1:2" ht="45" x14ac:dyDescent="0.25">
      <c r="A246" s="25" t="s">
        <v>1071</v>
      </c>
      <c r="B246" s="7" t="s">
        <v>857</v>
      </c>
    </row>
    <row r="247" spans="1:2" ht="30" x14ac:dyDescent="0.25">
      <c r="A247" s="25" t="s">
        <v>521</v>
      </c>
      <c r="B247" s="7" t="s">
        <v>674</v>
      </c>
    </row>
    <row r="248" spans="1:2" ht="45" x14ac:dyDescent="0.25">
      <c r="A248" s="25" t="s">
        <v>511</v>
      </c>
      <c r="B248" s="7" t="s">
        <v>674</v>
      </c>
    </row>
    <row r="249" spans="1:2" x14ac:dyDescent="0.25">
      <c r="A249" s="25" t="s">
        <v>503</v>
      </c>
      <c r="B249" s="7" t="s">
        <v>716</v>
      </c>
    </row>
    <row r="250" spans="1:2" ht="30" x14ac:dyDescent="0.25">
      <c r="A250" s="25" t="s">
        <v>527</v>
      </c>
      <c r="B250" s="7" t="s">
        <v>940</v>
      </c>
    </row>
    <row r="251" spans="1:2" ht="30" x14ac:dyDescent="0.25">
      <c r="A251" s="25" t="s">
        <v>1076</v>
      </c>
      <c r="B251" s="7" t="s">
        <v>1115</v>
      </c>
    </row>
    <row r="252" spans="1:2" ht="30" x14ac:dyDescent="0.25">
      <c r="A252" s="25" t="s">
        <v>549</v>
      </c>
      <c r="B252" s="7" t="s">
        <v>1115</v>
      </c>
    </row>
    <row r="253" spans="1:2" ht="30" x14ac:dyDescent="0.25">
      <c r="A253" s="25" t="s">
        <v>544</v>
      </c>
      <c r="B253" s="7" t="s">
        <v>869</v>
      </c>
    </row>
    <row r="254" spans="1:2" x14ac:dyDescent="0.25">
      <c r="A254" s="25" t="s">
        <v>950</v>
      </c>
      <c r="B254" s="7" t="s">
        <v>870</v>
      </c>
    </row>
    <row r="255" spans="1:2" ht="30" x14ac:dyDescent="0.25">
      <c r="A255" s="25" t="s">
        <v>972</v>
      </c>
      <c r="B255" s="7" t="s">
        <v>665</v>
      </c>
    </row>
    <row r="256" spans="1:2" ht="25.5" x14ac:dyDescent="0.25">
      <c r="A256" s="25" t="s">
        <v>421</v>
      </c>
      <c r="B256" s="7" t="s">
        <v>882</v>
      </c>
    </row>
    <row r="257" spans="1:2" x14ac:dyDescent="0.25">
      <c r="A257" s="25" t="s">
        <v>1037</v>
      </c>
      <c r="B257" s="7" t="s">
        <v>833</v>
      </c>
    </row>
    <row r="258" spans="1:2" x14ac:dyDescent="0.25">
      <c r="A258" s="25" t="s">
        <v>528</v>
      </c>
      <c r="B258" s="7" t="s">
        <v>1115</v>
      </c>
    </row>
    <row r="259" spans="1:2" x14ac:dyDescent="0.25">
      <c r="A259" s="25" t="s">
        <v>531</v>
      </c>
      <c r="B259" s="7" t="s">
        <v>793</v>
      </c>
    </row>
    <row r="260" spans="1:2" x14ac:dyDescent="0.25">
      <c r="A260" s="25" t="s">
        <v>528</v>
      </c>
      <c r="B260" s="7" t="s">
        <v>941</v>
      </c>
    </row>
    <row r="261" spans="1:2" x14ac:dyDescent="0.25">
      <c r="A261" s="25" t="s">
        <v>508</v>
      </c>
      <c r="B261" s="7" t="s">
        <v>1115</v>
      </c>
    </row>
    <row r="262" spans="1:2" ht="30" x14ac:dyDescent="0.25">
      <c r="A262" s="25" t="s">
        <v>557</v>
      </c>
      <c r="B262" s="7" t="s">
        <v>1115</v>
      </c>
    </row>
    <row r="263" spans="1:2" x14ac:dyDescent="0.25">
      <c r="A263" s="25" t="s">
        <v>538</v>
      </c>
      <c r="B263" s="7" t="s">
        <v>1115</v>
      </c>
    </row>
    <row r="264" spans="1:2" ht="30" x14ac:dyDescent="0.25">
      <c r="A264" s="25" t="s">
        <v>933</v>
      </c>
      <c r="B264" s="7" t="s">
        <v>1115</v>
      </c>
    </row>
    <row r="265" spans="1:2" ht="30" x14ac:dyDescent="0.25">
      <c r="A265" s="25" t="s">
        <v>569</v>
      </c>
      <c r="B265" s="7" t="s">
        <v>761</v>
      </c>
    </row>
    <row r="266" spans="1:2" ht="30" x14ac:dyDescent="0.25">
      <c r="A266" s="25" t="s">
        <v>934</v>
      </c>
      <c r="B266" s="7" t="s">
        <v>761</v>
      </c>
    </row>
    <row r="267" spans="1:2" x14ac:dyDescent="0.25">
      <c r="A267" s="25" t="s">
        <v>505</v>
      </c>
      <c r="B267" s="7" t="s">
        <v>674</v>
      </c>
    </row>
    <row r="268" spans="1:2" ht="30" x14ac:dyDescent="0.25">
      <c r="A268" s="25" t="s">
        <v>425</v>
      </c>
      <c r="B268" s="7" t="s">
        <v>731</v>
      </c>
    </row>
    <row r="269" spans="1:2" x14ac:dyDescent="0.25">
      <c r="A269" s="25" t="s">
        <v>565</v>
      </c>
      <c r="B269" s="7" t="s">
        <v>1115</v>
      </c>
    </row>
    <row r="270" spans="1:2" ht="30" x14ac:dyDescent="0.25">
      <c r="A270" s="25" t="s">
        <v>1111</v>
      </c>
      <c r="B270" s="7" t="s">
        <v>864</v>
      </c>
    </row>
    <row r="271" spans="1:2" x14ac:dyDescent="0.25">
      <c r="A271" s="25" t="s">
        <v>491</v>
      </c>
      <c r="B271" s="7" t="s">
        <v>667</v>
      </c>
    </row>
    <row r="272" spans="1:2" x14ac:dyDescent="0.25">
      <c r="A272" s="25" t="s">
        <v>349</v>
      </c>
      <c r="B272" s="7" t="s">
        <v>761</v>
      </c>
    </row>
    <row r="273" spans="1:2" ht="30" x14ac:dyDescent="0.25">
      <c r="A273" s="25" t="s">
        <v>1112</v>
      </c>
      <c r="B273" s="7" t="s">
        <v>663</v>
      </c>
    </row>
    <row r="274" spans="1:2" x14ac:dyDescent="0.25">
      <c r="A274" s="25" t="s">
        <v>579</v>
      </c>
      <c r="B274" s="7" t="s">
        <v>672</v>
      </c>
    </row>
    <row r="275" spans="1:2" ht="30" x14ac:dyDescent="0.25">
      <c r="A275" s="25" t="s">
        <v>973</v>
      </c>
      <c r="B275" s="7" t="s">
        <v>665</v>
      </c>
    </row>
    <row r="276" spans="1:2" x14ac:dyDescent="0.25">
      <c r="A276" s="25" t="s">
        <v>441</v>
      </c>
      <c r="B276" s="7" t="s">
        <v>762</v>
      </c>
    </row>
    <row r="277" spans="1:2" ht="30" x14ac:dyDescent="0.25">
      <c r="A277" s="25" t="s">
        <v>974</v>
      </c>
      <c r="B277" s="7" t="s">
        <v>665</v>
      </c>
    </row>
    <row r="278" spans="1:2" ht="30" x14ac:dyDescent="0.25">
      <c r="A278" s="25" t="s">
        <v>975</v>
      </c>
      <c r="B278" s="7" t="s">
        <v>665</v>
      </c>
    </row>
    <row r="279" spans="1:2" x14ac:dyDescent="0.25">
      <c r="A279" s="25" t="s">
        <v>519</v>
      </c>
      <c r="B279" s="7" t="s">
        <v>793</v>
      </c>
    </row>
    <row r="280" spans="1:2" ht="30" x14ac:dyDescent="0.25">
      <c r="A280" s="25" t="s">
        <v>561</v>
      </c>
      <c r="B280" s="7" t="s">
        <v>1115</v>
      </c>
    </row>
    <row r="281" spans="1:2" x14ac:dyDescent="0.25">
      <c r="A281" s="25" t="s">
        <v>458</v>
      </c>
      <c r="B281" s="7" t="s">
        <v>849</v>
      </c>
    </row>
    <row r="282" spans="1:2" ht="30" x14ac:dyDescent="0.25">
      <c r="A282" s="25" t="s">
        <v>976</v>
      </c>
      <c r="B282" s="7" t="s">
        <v>665</v>
      </c>
    </row>
    <row r="283" spans="1:2" x14ac:dyDescent="0.25">
      <c r="A283" s="25" t="s">
        <v>597</v>
      </c>
      <c r="B283" s="7" t="s">
        <v>672</v>
      </c>
    </row>
    <row r="284" spans="1:2" x14ac:dyDescent="0.25">
      <c r="A284" s="25" t="s">
        <v>951</v>
      </c>
      <c r="B284" s="7" t="s">
        <v>856</v>
      </c>
    </row>
    <row r="285" spans="1:2" x14ac:dyDescent="0.25">
      <c r="A285" s="25" t="s">
        <v>994</v>
      </c>
      <c r="B285" s="7" t="s">
        <v>667</v>
      </c>
    </row>
    <row r="286" spans="1:2" x14ac:dyDescent="0.25">
      <c r="A286" s="25" t="s">
        <v>516</v>
      </c>
      <c r="B286" s="7" t="s">
        <v>730</v>
      </c>
    </row>
    <row r="287" spans="1:2" x14ac:dyDescent="0.25">
      <c r="A287" s="25" t="s">
        <v>349</v>
      </c>
      <c r="B287" s="7" t="s">
        <v>761</v>
      </c>
    </row>
    <row r="288" spans="1:2" ht="30" x14ac:dyDescent="0.25">
      <c r="A288" s="25" t="s">
        <v>977</v>
      </c>
      <c r="B288" s="7" t="s">
        <v>665</v>
      </c>
    </row>
    <row r="289" spans="1:2" x14ac:dyDescent="0.25">
      <c r="A289" s="25" t="s">
        <v>898</v>
      </c>
      <c r="B289" s="7" t="s">
        <v>674</v>
      </c>
    </row>
    <row r="290" spans="1:2" x14ac:dyDescent="0.25">
      <c r="A290" s="25" t="s">
        <v>477</v>
      </c>
      <c r="B290" s="7" t="s">
        <v>691</v>
      </c>
    </row>
    <row r="291" spans="1:2" x14ac:dyDescent="0.25">
      <c r="A291" s="25" t="s">
        <v>522</v>
      </c>
      <c r="B291" s="7" t="s">
        <v>674</v>
      </c>
    </row>
    <row r="292" spans="1:2" ht="30" x14ac:dyDescent="0.25">
      <c r="A292" s="25" t="s">
        <v>1113</v>
      </c>
      <c r="B292" s="7" t="s">
        <v>663</v>
      </c>
    </row>
    <row r="293" spans="1:2" x14ac:dyDescent="0.25">
      <c r="A293" s="25" t="s">
        <v>952</v>
      </c>
      <c r="B293" s="7" t="s">
        <v>867</v>
      </c>
    </row>
    <row r="294" spans="1:2" x14ac:dyDescent="0.25">
      <c r="A294" s="25" t="s">
        <v>492</v>
      </c>
      <c r="B294" s="7" t="s">
        <v>878</v>
      </c>
    </row>
    <row r="295" spans="1:2" x14ac:dyDescent="0.25">
      <c r="A295" s="25" t="s">
        <v>587</v>
      </c>
      <c r="B295" s="7" t="s">
        <v>1117</v>
      </c>
    </row>
    <row r="296" spans="1:2" ht="30" x14ac:dyDescent="0.25">
      <c r="A296" s="25" t="s">
        <v>978</v>
      </c>
      <c r="B296" s="7" t="s">
        <v>665</v>
      </c>
    </row>
    <row r="297" spans="1:2" ht="30" x14ac:dyDescent="0.25">
      <c r="A297" s="25" t="s">
        <v>979</v>
      </c>
      <c r="B297" s="7" t="s">
        <v>665</v>
      </c>
    </row>
    <row r="298" spans="1:2" ht="30" x14ac:dyDescent="0.25">
      <c r="A298" s="25" t="s">
        <v>980</v>
      </c>
      <c r="B298" s="7" t="s">
        <v>665</v>
      </c>
    </row>
    <row r="299" spans="1:2" ht="30" x14ac:dyDescent="0.25">
      <c r="A299" s="25" t="s">
        <v>563</v>
      </c>
      <c r="B299" s="7" t="s">
        <v>664</v>
      </c>
    </row>
    <row r="300" spans="1:2" x14ac:dyDescent="0.25">
      <c r="A300" s="25" t="s">
        <v>559</v>
      </c>
      <c r="B300" s="7" t="s">
        <v>664</v>
      </c>
    </row>
    <row r="301" spans="1:2" x14ac:dyDescent="0.25">
      <c r="A301" s="25" t="s">
        <v>564</v>
      </c>
      <c r="B301" s="7" t="s">
        <v>664</v>
      </c>
    </row>
    <row r="302" spans="1:2" ht="30" x14ac:dyDescent="0.25">
      <c r="A302" s="25" t="s">
        <v>548</v>
      </c>
      <c r="B302" s="7" t="s">
        <v>664</v>
      </c>
    </row>
    <row r="303" spans="1:2" ht="30" x14ac:dyDescent="0.25">
      <c r="A303" s="25" t="s">
        <v>601</v>
      </c>
      <c r="B303" s="7" t="s">
        <v>1117</v>
      </c>
    </row>
    <row r="304" spans="1:2" x14ac:dyDescent="0.25">
      <c r="A304" s="25" t="s">
        <v>475</v>
      </c>
      <c r="B304" s="7" t="s">
        <v>847</v>
      </c>
    </row>
    <row r="305" spans="1:2" ht="30" x14ac:dyDescent="0.25">
      <c r="A305" s="25" t="s">
        <v>981</v>
      </c>
      <c r="B305" s="13" t="s">
        <v>665</v>
      </c>
    </row>
    <row r="306" spans="1:2" x14ac:dyDescent="0.25">
      <c r="A306" s="32" t="s">
        <v>887</v>
      </c>
      <c r="B306" s="20" t="s">
        <v>761</v>
      </c>
    </row>
    <row r="307" spans="1:2" ht="30" x14ac:dyDescent="0.25">
      <c r="A307" s="33" t="s">
        <v>890</v>
      </c>
      <c r="B307" s="20" t="s">
        <v>761</v>
      </c>
    </row>
    <row r="308" spans="1:2" ht="45" x14ac:dyDescent="0.25">
      <c r="A308" s="32" t="s">
        <v>1056</v>
      </c>
      <c r="B308" s="20" t="s">
        <v>761</v>
      </c>
    </row>
    <row r="309" spans="1:2" ht="30" x14ac:dyDescent="0.25">
      <c r="A309" s="33" t="s">
        <v>1067</v>
      </c>
      <c r="B309" s="20" t="s">
        <v>852</v>
      </c>
    </row>
    <row r="310" spans="1:2" ht="60" x14ac:dyDescent="0.25">
      <c r="A310" s="32" t="s">
        <v>1003</v>
      </c>
      <c r="B310" s="20" t="s">
        <v>852</v>
      </c>
    </row>
    <row r="311" spans="1:2" ht="30" x14ac:dyDescent="0.25">
      <c r="A311" s="33" t="s">
        <v>891</v>
      </c>
      <c r="B311" s="20" t="s">
        <v>761</v>
      </c>
    </row>
    <row r="312" spans="1:2" ht="45" x14ac:dyDescent="0.25">
      <c r="A312" s="32" t="s">
        <v>892</v>
      </c>
      <c r="B312" s="20" t="s">
        <v>666</v>
      </c>
    </row>
    <row r="313" spans="1:2" x14ac:dyDescent="0.25">
      <c r="A313" s="33" t="s">
        <v>1051</v>
      </c>
      <c r="B313" s="20" t="s">
        <v>1115</v>
      </c>
    </row>
    <row r="314" spans="1:2" x14ac:dyDescent="0.25">
      <c r="A314" s="66" t="s">
        <v>893</v>
      </c>
      <c r="B314" s="20" t="s">
        <v>666</v>
      </c>
    </row>
    <row r="315" spans="1:2" x14ac:dyDescent="0.25">
      <c r="A315" s="67" t="s">
        <v>626</v>
      </c>
      <c r="B315" s="20" t="s">
        <v>759</v>
      </c>
    </row>
    <row r="316" spans="1:2" ht="45" x14ac:dyDescent="0.25">
      <c r="A316" s="33" t="s">
        <v>1047</v>
      </c>
      <c r="B316" s="20" t="s">
        <v>687</v>
      </c>
    </row>
    <row r="317" spans="1:2" ht="30" x14ac:dyDescent="0.25">
      <c r="A317" s="32" t="s">
        <v>507</v>
      </c>
      <c r="B317" s="20" t="s">
        <v>687</v>
      </c>
    </row>
    <row r="318" spans="1:2" x14ac:dyDescent="0.25">
      <c r="A318" s="33" t="s">
        <v>896</v>
      </c>
      <c r="B318" s="25" t="s">
        <v>666</v>
      </c>
    </row>
    <row r="319" spans="1:2" ht="30" x14ac:dyDescent="0.25">
      <c r="A319" s="32" t="s">
        <v>558</v>
      </c>
      <c r="B319" s="25" t="s">
        <v>1115</v>
      </c>
    </row>
    <row r="320" spans="1:2" ht="30" x14ac:dyDescent="0.25">
      <c r="A320" s="33" t="s">
        <v>541</v>
      </c>
      <c r="B320" s="25" t="s">
        <v>1115</v>
      </c>
    </row>
    <row r="321" spans="1:2" ht="30" x14ac:dyDescent="0.25">
      <c r="A321" s="32" t="s">
        <v>1064</v>
      </c>
      <c r="B321" s="25" t="s">
        <v>1115</v>
      </c>
    </row>
    <row r="322" spans="1:2" x14ac:dyDescent="0.25">
      <c r="A322" s="33" t="s">
        <v>899</v>
      </c>
      <c r="B322" s="25" t="s">
        <v>818</v>
      </c>
    </row>
    <row r="323" spans="1:2" ht="30" x14ac:dyDescent="0.25">
      <c r="A323" s="32" t="s">
        <v>542</v>
      </c>
      <c r="B323" s="25" t="s">
        <v>1115</v>
      </c>
    </row>
    <row r="324" spans="1:2" ht="30" x14ac:dyDescent="0.25">
      <c r="A324" s="33" t="s">
        <v>571</v>
      </c>
      <c r="B324" s="25" t="s">
        <v>1115</v>
      </c>
    </row>
    <row r="325" spans="1:2" ht="30" x14ac:dyDescent="0.25">
      <c r="A325" s="32" t="s">
        <v>901</v>
      </c>
      <c r="B325" s="25" t="s">
        <v>761</v>
      </c>
    </row>
    <row r="326" spans="1:2" x14ac:dyDescent="0.25">
      <c r="A326" s="33" t="s">
        <v>1061</v>
      </c>
      <c r="B326" s="25" t="s">
        <v>761</v>
      </c>
    </row>
    <row r="327" spans="1:2" x14ac:dyDescent="0.25">
      <c r="A327" s="32" t="s">
        <v>904</v>
      </c>
      <c r="B327" s="25" t="s">
        <v>763</v>
      </c>
    </row>
    <row r="328" spans="1:2" x14ac:dyDescent="0.25">
      <c r="A328" s="33" t="s">
        <v>906</v>
      </c>
      <c r="B328" s="25" t="s">
        <v>829</v>
      </c>
    </row>
    <row r="329" spans="1:2" ht="30" x14ac:dyDescent="0.25">
      <c r="A329" s="32" t="s">
        <v>1048</v>
      </c>
      <c r="B329" s="25" t="s">
        <v>665</v>
      </c>
    </row>
    <row r="330" spans="1:2" ht="30" x14ac:dyDescent="0.25">
      <c r="A330" s="33" t="s">
        <v>1069</v>
      </c>
      <c r="B330" s="25" t="s">
        <v>1115</v>
      </c>
    </row>
    <row r="331" spans="1:2" ht="45" x14ac:dyDescent="0.25">
      <c r="A331" s="32" t="s">
        <v>1068</v>
      </c>
      <c r="B331" s="25" t="s">
        <v>1115</v>
      </c>
    </row>
    <row r="332" spans="1:2" ht="30" x14ac:dyDescent="0.25">
      <c r="A332" s="33" t="s">
        <v>1073</v>
      </c>
      <c r="B332" s="25" t="s">
        <v>857</v>
      </c>
    </row>
    <row r="333" spans="1:2" ht="45" x14ac:dyDescent="0.25">
      <c r="A333" s="32" t="s">
        <v>1072</v>
      </c>
      <c r="B333" s="25" t="s">
        <v>857</v>
      </c>
    </row>
    <row r="334" spans="1:2" ht="45" x14ac:dyDescent="0.25">
      <c r="A334" s="33" t="s">
        <v>984</v>
      </c>
      <c r="B334" s="25" t="s">
        <v>761</v>
      </c>
    </row>
    <row r="335" spans="1:2" ht="60" x14ac:dyDescent="0.25">
      <c r="A335" s="32" t="s">
        <v>1074</v>
      </c>
      <c r="B335" s="25" t="s">
        <v>761</v>
      </c>
    </row>
    <row r="336" spans="1:2" x14ac:dyDescent="0.25">
      <c r="A336" s="33" t="s">
        <v>1055</v>
      </c>
      <c r="B336" s="25" t="s">
        <v>761</v>
      </c>
    </row>
    <row r="337" spans="1:2" x14ac:dyDescent="0.25">
      <c r="A337" s="32" t="s">
        <v>913</v>
      </c>
      <c r="B337" s="25" t="s">
        <v>761</v>
      </c>
    </row>
    <row r="338" spans="1:2" x14ac:dyDescent="0.25">
      <c r="A338" s="33" t="s">
        <v>914</v>
      </c>
      <c r="B338" s="25" t="s">
        <v>761</v>
      </c>
    </row>
    <row r="339" spans="1:2" x14ac:dyDescent="0.25">
      <c r="A339" s="32" t="s">
        <v>916</v>
      </c>
      <c r="B339" s="25" t="s">
        <v>843</v>
      </c>
    </row>
    <row r="340" spans="1:2" ht="25.5" x14ac:dyDescent="0.25">
      <c r="A340" s="29" t="s">
        <v>1065</v>
      </c>
      <c r="B340" s="25" t="s">
        <v>1115</v>
      </c>
    </row>
    <row r="341" spans="1:2" ht="30" x14ac:dyDescent="0.25">
      <c r="A341" s="32" t="s">
        <v>1000</v>
      </c>
      <c r="B341" s="25" t="s">
        <v>864</v>
      </c>
    </row>
    <row r="342" spans="1:2" ht="30" x14ac:dyDescent="0.25">
      <c r="A342" s="33" t="s">
        <v>1001</v>
      </c>
      <c r="B342" s="25" t="s">
        <v>864</v>
      </c>
    </row>
    <row r="343" spans="1:2" x14ac:dyDescent="0.25">
      <c r="A343" s="32" t="s">
        <v>917</v>
      </c>
      <c r="B343" s="25" t="s">
        <v>761</v>
      </c>
    </row>
    <row r="344" spans="1:2" ht="30" x14ac:dyDescent="0.25">
      <c r="A344" s="33" t="s">
        <v>1086</v>
      </c>
      <c r="B344" s="25" t="s">
        <v>864</v>
      </c>
    </row>
    <row r="345" spans="1:2" x14ac:dyDescent="0.25">
      <c r="A345" s="32" t="s">
        <v>918</v>
      </c>
      <c r="B345" s="25" t="s">
        <v>666</v>
      </c>
    </row>
    <row r="346" spans="1:2" ht="45" x14ac:dyDescent="0.25">
      <c r="A346" s="33" t="s">
        <v>1079</v>
      </c>
      <c r="B346" s="25" t="s">
        <v>668</v>
      </c>
    </row>
    <row r="347" spans="1:2" ht="45" x14ac:dyDescent="0.25">
      <c r="A347" s="32" t="s">
        <v>991</v>
      </c>
      <c r="B347" s="25" t="s">
        <v>663</v>
      </c>
    </row>
    <row r="348" spans="1:2" ht="45" x14ac:dyDescent="0.25">
      <c r="A348" s="33" t="s">
        <v>992</v>
      </c>
      <c r="B348" s="25" t="s">
        <v>663</v>
      </c>
    </row>
    <row r="349" spans="1:2" ht="30" x14ac:dyDescent="0.25">
      <c r="A349" s="32" t="s">
        <v>993</v>
      </c>
      <c r="B349" s="25" t="s">
        <v>663</v>
      </c>
    </row>
    <row r="350" spans="1:2" ht="30" x14ac:dyDescent="0.25">
      <c r="A350" s="33" t="s">
        <v>1053</v>
      </c>
      <c r="B350" s="25" t="s">
        <v>1115</v>
      </c>
    </row>
    <row r="351" spans="1:2" ht="60" x14ac:dyDescent="0.25">
      <c r="A351" s="32" t="s">
        <v>1052</v>
      </c>
      <c r="B351" s="25" t="s">
        <v>1115</v>
      </c>
    </row>
    <row r="352" spans="1:2" ht="30" x14ac:dyDescent="0.25">
      <c r="A352" s="33" t="s">
        <v>554</v>
      </c>
      <c r="B352" s="25" t="s">
        <v>1115</v>
      </c>
    </row>
    <row r="353" spans="1:2" ht="30" x14ac:dyDescent="0.25">
      <c r="A353" s="32" t="s">
        <v>1057</v>
      </c>
      <c r="B353" s="25" t="s">
        <v>761</v>
      </c>
    </row>
    <row r="354" spans="1:2" x14ac:dyDescent="0.25">
      <c r="A354" s="33" t="s">
        <v>924</v>
      </c>
      <c r="B354" s="25" t="s">
        <v>761</v>
      </c>
    </row>
    <row r="355" spans="1:2" x14ac:dyDescent="0.25">
      <c r="A355" s="32" t="s">
        <v>926</v>
      </c>
      <c r="B355" s="25" t="s">
        <v>761</v>
      </c>
    </row>
    <row r="356" spans="1:2" ht="30" x14ac:dyDescent="0.25">
      <c r="A356" s="33" t="s">
        <v>622</v>
      </c>
      <c r="B356" s="25" t="s">
        <v>883</v>
      </c>
    </row>
    <row r="357" spans="1:2" ht="45" x14ac:dyDescent="0.25">
      <c r="A357" s="32" t="s">
        <v>929</v>
      </c>
      <c r="B357" s="25" t="s">
        <v>816</v>
      </c>
    </row>
    <row r="358" spans="1:2" x14ac:dyDescent="0.25">
      <c r="A358" s="33" t="s">
        <v>512</v>
      </c>
      <c r="B358" s="25" t="s">
        <v>814</v>
      </c>
    </row>
    <row r="359" spans="1:2" x14ac:dyDescent="0.25">
      <c r="A359" s="32" t="s">
        <v>1040</v>
      </c>
      <c r="B359" s="25" t="s">
        <v>670</v>
      </c>
    </row>
    <row r="360" spans="1:2" x14ac:dyDescent="0.25">
      <c r="A360" s="33" t="s">
        <v>1075</v>
      </c>
      <c r="B360" s="25" t="s">
        <v>674</v>
      </c>
    </row>
    <row r="361" spans="1:2" ht="30" x14ac:dyDescent="0.25">
      <c r="A361" s="32" t="s">
        <v>500</v>
      </c>
      <c r="B361" s="25" t="s">
        <v>674</v>
      </c>
    </row>
    <row r="362" spans="1:2" ht="30" x14ac:dyDescent="0.25">
      <c r="A362" s="33" t="s">
        <v>497</v>
      </c>
      <c r="B362" s="25" t="s">
        <v>674</v>
      </c>
    </row>
    <row r="363" spans="1:2" ht="30" x14ac:dyDescent="0.25">
      <c r="A363" s="32" t="s">
        <v>506</v>
      </c>
      <c r="B363" s="25" t="s">
        <v>674</v>
      </c>
    </row>
    <row r="364" spans="1:2" x14ac:dyDescent="0.25">
      <c r="A364" s="33" t="s">
        <v>931</v>
      </c>
      <c r="B364" s="25" t="s">
        <v>671</v>
      </c>
    </row>
    <row r="365" spans="1:2" ht="30" x14ac:dyDescent="0.25">
      <c r="A365" s="32" t="s">
        <v>932</v>
      </c>
      <c r="B365" s="25" t="s">
        <v>870</v>
      </c>
    </row>
    <row r="366" spans="1:2" ht="30" x14ac:dyDescent="0.25">
      <c r="A366" s="33" t="s">
        <v>1060</v>
      </c>
      <c r="B366" s="25" t="s">
        <v>721</v>
      </c>
    </row>
    <row r="367" spans="1:2" ht="30" x14ac:dyDescent="0.25">
      <c r="A367" s="32" t="s">
        <v>1058</v>
      </c>
      <c r="B367" s="25" t="s">
        <v>761</v>
      </c>
    </row>
    <row r="368" spans="1:2" ht="30" x14ac:dyDescent="0.25">
      <c r="A368" s="33" t="s">
        <v>959</v>
      </c>
      <c r="B368" s="25" t="s">
        <v>702</v>
      </c>
    </row>
    <row r="369" spans="1:2" x14ac:dyDescent="0.25">
      <c r="A369" s="32" t="s">
        <v>589</v>
      </c>
      <c r="B369" s="25" t="s">
        <v>761</v>
      </c>
    </row>
    <row r="370" spans="1:2" x14ac:dyDescent="0.25">
      <c r="A370" s="33" t="s">
        <v>935</v>
      </c>
      <c r="B370" s="25" t="s">
        <v>762</v>
      </c>
    </row>
    <row r="371" spans="1:2" ht="30" x14ac:dyDescent="0.25">
      <c r="A371" s="32" t="s">
        <v>416</v>
      </c>
      <c r="B371" s="25" t="s">
        <v>762</v>
      </c>
    </row>
    <row r="372" spans="1:2" ht="30" x14ac:dyDescent="0.25">
      <c r="A372" s="33" t="s">
        <v>985</v>
      </c>
      <c r="B372" s="25" t="s">
        <v>766</v>
      </c>
    </row>
    <row r="373" spans="1:2" x14ac:dyDescent="0.25">
      <c r="A373" s="32" t="s">
        <v>936</v>
      </c>
      <c r="B373" s="25" t="s">
        <v>761</v>
      </c>
    </row>
    <row r="374" spans="1:2" x14ac:dyDescent="0.25">
      <c r="A374" s="33" t="s">
        <v>432</v>
      </c>
      <c r="B374" s="25" t="s">
        <v>856</v>
      </c>
    </row>
    <row r="375" spans="1:2" x14ac:dyDescent="0.25">
      <c r="A375" s="32" t="s">
        <v>1059</v>
      </c>
      <c r="B375" s="25" t="s">
        <v>761</v>
      </c>
    </row>
    <row r="376" spans="1:2" ht="45" x14ac:dyDescent="0.25">
      <c r="A376" s="33" t="s">
        <v>1077</v>
      </c>
      <c r="B376" s="25" t="s">
        <v>1115</v>
      </c>
    </row>
    <row r="377" spans="1:2" ht="30" x14ac:dyDescent="0.25">
      <c r="A377" s="32" t="s">
        <v>1078</v>
      </c>
      <c r="B377" s="25" t="s">
        <v>1115</v>
      </c>
    </row>
    <row r="378" spans="1:2" ht="30" x14ac:dyDescent="0.25">
      <c r="A378" s="33" t="s">
        <v>978</v>
      </c>
      <c r="B378" s="25" t="s">
        <v>665</v>
      </c>
    </row>
    <row r="379" spans="1:2" x14ac:dyDescent="0.25">
      <c r="A379" s="58" t="s">
        <v>1082</v>
      </c>
      <c r="B379" s="25" t="s">
        <v>761</v>
      </c>
    </row>
    <row r="380" spans="1:2" ht="25.5" x14ac:dyDescent="0.25">
      <c r="A380" s="30" t="s">
        <v>1089</v>
      </c>
      <c r="B380" s="25" t="s">
        <v>761</v>
      </c>
    </row>
    <row r="381" spans="1:2" ht="25.5" x14ac:dyDescent="0.25">
      <c r="A381" s="58" t="s">
        <v>1091</v>
      </c>
      <c r="B381" s="25" t="s">
        <v>761</v>
      </c>
    </row>
    <row r="382" spans="1:2" ht="25.5" x14ac:dyDescent="0.25">
      <c r="A382" s="30" t="s">
        <v>1095</v>
      </c>
      <c r="B382" s="25" t="s">
        <v>664</v>
      </c>
    </row>
    <row r="383" spans="1:2" ht="25.5" x14ac:dyDescent="0.25">
      <c r="A383" s="58" t="s">
        <v>1046</v>
      </c>
      <c r="B383" s="25" t="s">
        <v>1005</v>
      </c>
    </row>
    <row r="384" spans="1:2" x14ac:dyDescent="0.25">
      <c r="A384" s="30" t="s">
        <v>1038</v>
      </c>
      <c r="B384" s="25" t="s">
        <v>723</v>
      </c>
    </row>
    <row r="385" spans="1:2" ht="25.5" x14ac:dyDescent="0.25">
      <c r="A385" s="58" t="s">
        <v>1097</v>
      </c>
      <c r="B385" s="25" t="s">
        <v>870</v>
      </c>
    </row>
    <row r="386" spans="1:2" ht="25.5" x14ac:dyDescent="0.25">
      <c r="A386" s="30" t="s">
        <v>1099</v>
      </c>
      <c r="B386" s="25" t="s">
        <v>761</v>
      </c>
    </row>
    <row r="387" spans="1:2" ht="25.5" x14ac:dyDescent="0.25">
      <c r="A387" s="58" t="s">
        <v>1041</v>
      </c>
      <c r="B387" s="25" t="s">
        <v>761</v>
      </c>
    </row>
    <row r="388" spans="1:2" x14ac:dyDescent="0.25">
      <c r="A388" s="30" t="s">
        <v>1039</v>
      </c>
      <c r="B388" s="25" t="s">
        <v>829</v>
      </c>
    </row>
    <row r="389" spans="1:2" x14ac:dyDescent="0.25">
      <c r="A389" s="58" t="s">
        <v>1101</v>
      </c>
      <c r="B389" s="25" t="s">
        <v>761</v>
      </c>
    </row>
    <row r="390" spans="1:2" ht="25.5" x14ac:dyDescent="0.25">
      <c r="A390" s="30" t="s">
        <v>1102</v>
      </c>
      <c r="B390" s="25" t="s">
        <v>761</v>
      </c>
    </row>
    <row r="391" spans="1:2" x14ac:dyDescent="0.25">
      <c r="A391" s="58" t="s">
        <v>1103</v>
      </c>
      <c r="B391" s="25" t="s">
        <v>761</v>
      </c>
    </row>
    <row r="392" spans="1:2" x14ac:dyDescent="0.25">
      <c r="A392" s="30" t="s">
        <v>1042</v>
      </c>
      <c r="B392" s="25" t="s">
        <v>761</v>
      </c>
    </row>
    <row r="393" spans="1:2" x14ac:dyDescent="0.25">
      <c r="A393" s="58" t="s">
        <v>1043</v>
      </c>
      <c r="B393" s="25" t="s">
        <v>761</v>
      </c>
    </row>
    <row r="394" spans="1:2" x14ac:dyDescent="0.25">
      <c r="A394" s="30" t="s">
        <v>478</v>
      </c>
      <c r="B394" s="25" t="s">
        <v>810</v>
      </c>
    </row>
    <row r="395" spans="1:2" x14ac:dyDescent="0.25">
      <c r="A395" s="58" t="s">
        <v>598</v>
      </c>
      <c r="B395" s="25" t="s">
        <v>761</v>
      </c>
    </row>
    <row r="396" spans="1:2" x14ac:dyDescent="0.25">
      <c r="A396" s="30" t="s">
        <v>1105</v>
      </c>
      <c r="B396" s="25" t="s">
        <v>761</v>
      </c>
    </row>
    <row r="397" spans="1:2" ht="25.5" x14ac:dyDescent="0.25">
      <c r="A397" s="58" t="s">
        <v>609</v>
      </c>
      <c r="B397" s="25" t="s">
        <v>761</v>
      </c>
    </row>
    <row r="398" spans="1:2" x14ac:dyDescent="0.25">
      <c r="A398" s="30" t="s">
        <v>591</v>
      </c>
      <c r="B398" s="25" t="s">
        <v>761</v>
      </c>
    </row>
    <row r="399" spans="1:2" x14ac:dyDescent="0.25">
      <c r="A399" s="58" t="s">
        <v>592</v>
      </c>
      <c r="B399" s="25" t="s">
        <v>761</v>
      </c>
    </row>
    <row r="400" spans="1:2" x14ac:dyDescent="0.25">
      <c r="A400" s="30" t="s">
        <v>1045</v>
      </c>
      <c r="B400" s="25" t="s">
        <v>1115</v>
      </c>
    </row>
    <row r="401" spans="1:2" x14ac:dyDescent="0.25">
      <c r="A401" s="58" t="s">
        <v>1085</v>
      </c>
      <c r="B401" s="25" t="s">
        <v>761</v>
      </c>
    </row>
    <row r="402" spans="1:2" ht="25.5" x14ac:dyDescent="0.25">
      <c r="A402" s="30" t="s">
        <v>1116</v>
      </c>
      <c r="B402" s="25" t="s">
        <v>839</v>
      </c>
    </row>
    <row r="403" spans="1:2" x14ac:dyDescent="0.25">
      <c r="A403" s="58" t="s">
        <v>978</v>
      </c>
      <c r="B403" s="25" t="s">
        <v>665</v>
      </c>
    </row>
    <row r="404" spans="1:2" x14ac:dyDescent="0.25">
      <c r="A404" s="29" t="s">
        <v>1062</v>
      </c>
      <c r="B404" s="25" t="s">
        <v>761</v>
      </c>
    </row>
    <row r="405" spans="1:2" ht="30" x14ac:dyDescent="0.25">
      <c r="A405" s="28" t="s">
        <v>1063</v>
      </c>
      <c r="B405" s="25" t="s">
        <v>1117</v>
      </c>
    </row>
    <row r="406" spans="1:2" x14ac:dyDescent="0.25">
      <c r="A406" s="23" t="s">
        <v>1050</v>
      </c>
      <c r="B406" s="25" t="s">
        <v>761</v>
      </c>
    </row>
    <row r="407" spans="1:2" x14ac:dyDescent="0.25">
      <c r="A407" s="7" t="s">
        <v>1054</v>
      </c>
      <c r="B407" s="25" t="s">
        <v>883</v>
      </c>
    </row>
    <row r="408" spans="1:2" x14ac:dyDescent="0.25">
      <c r="A408" s="23" t="s">
        <v>468</v>
      </c>
      <c r="B408" s="25" t="s">
        <v>666</v>
      </c>
    </row>
    <row r="409" spans="1:2" x14ac:dyDescent="0.25">
      <c r="A409" s="7" t="s">
        <v>576</v>
      </c>
      <c r="B409" s="25" t="s">
        <v>1115</v>
      </c>
    </row>
    <row r="410" spans="1:2" x14ac:dyDescent="0.25">
      <c r="A410" s="23" t="s">
        <v>431</v>
      </c>
      <c r="B410" s="25" t="s">
        <v>724</v>
      </c>
    </row>
    <row r="411" spans="1:2" x14ac:dyDescent="0.25">
      <c r="A411" s="7" t="s">
        <v>578</v>
      </c>
      <c r="B411" s="25" t="s">
        <v>1115</v>
      </c>
    </row>
    <row r="412" spans="1:2" ht="38.25" x14ac:dyDescent="0.25">
      <c r="A412" s="23" t="s">
        <v>1066</v>
      </c>
      <c r="B412" s="25" t="s">
        <v>1115</v>
      </c>
    </row>
    <row r="413" spans="1:2" x14ac:dyDescent="0.25">
      <c r="A413" s="7" t="s">
        <v>443</v>
      </c>
      <c r="B413" s="25" t="s">
        <v>724</v>
      </c>
    </row>
    <row r="414" spans="1:2" ht="25.5" x14ac:dyDescent="0.25">
      <c r="A414" s="23" t="s">
        <v>1084</v>
      </c>
      <c r="B414" s="25" t="s">
        <v>846</v>
      </c>
    </row>
    <row r="415" spans="1:2" x14ac:dyDescent="0.25">
      <c r="A415" s="29" t="s">
        <v>1104</v>
      </c>
      <c r="B415" s="25" t="s">
        <v>1008</v>
      </c>
    </row>
    <row r="416" spans="1:2" x14ac:dyDescent="0.25">
      <c r="A416" s="28" t="s">
        <v>633</v>
      </c>
      <c r="B416" s="25" t="s">
        <v>1007</v>
      </c>
    </row>
    <row r="417" spans="1:2" x14ac:dyDescent="0.25">
      <c r="A417" s="29" t="s">
        <v>646</v>
      </c>
      <c r="B417" s="25" t="s">
        <v>938</v>
      </c>
    </row>
    <row r="418" spans="1:2" x14ac:dyDescent="0.25">
      <c r="A418" s="28" t="s">
        <v>639</v>
      </c>
      <c r="B418" s="25" t="s">
        <v>761</v>
      </c>
    </row>
    <row r="419" spans="1:2" x14ac:dyDescent="0.25">
      <c r="A419" s="29" t="s">
        <v>631</v>
      </c>
      <c r="B419" s="25" t="s">
        <v>674</v>
      </c>
    </row>
    <row r="420" spans="1:2" ht="25.5" x14ac:dyDescent="0.25">
      <c r="A420" s="28" t="s">
        <v>656</v>
      </c>
      <c r="B420" s="25" t="s">
        <v>938</v>
      </c>
    </row>
    <row r="421" spans="1:2" x14ac:dyDescent="0.25">
      <c r="A421" s="29" t="s">
        <v>648</v>
      </c>
      <c r="B421" s="25" t="s">
        <v>672</v>
      </c>
    </row>
    <row r="422" spans="1:2" ht="30" x14ac:dyDescent="0.25">
      <c r="A422" s="28" t="s">
        <v>658</v>
      </c>
      <c r="B422" s="25" t="s">
        <v>1118</v>
      </c>
    </row>
    <row r="423" spans="1:2" x14ac:dyDescent="0.25">
      <c r="A423" s="29" t="s">
        <v>620</v>
      </c>
      <c r="B423" s="25" t="s">
        <v>856</v>
      </c>
    </row>
    <row r="424" spans="1:2" x14ac:dyDescent="0.25">
      <c r="A424" s="28" t="s">
        <v>660</v>
      </c>
      <c r="B424" s="25" t="s">
        <v>938</v>
      </c>
    </row>
    <row r="425" spans="1:2" x14ac:dyDescent="0.25">
      <c r="A425" s="29" t="s">
        <v>636</v>
      </c>
      <c r="B425" s="25" t="s">
        <v>865</v>
      </c>
    </row>
    <row r="426" spans="1:2" ht="30" x14ac:dyDescent="0.25">
      <c r="A426" s="28" t="s">
        <v>1081</v>
      </c>
      <c r="B426" s="25" t="s">
        <v>1118</v>
      </c>
    </row>
    <row r="427" spans="1:2" ht="25.5" x14ac:dyDescent="0.25">
      <c r="A427" s="29" t="s">
        <v>634</v>
      </c>
      <c r="B427" s="25" t="s">
        <v>741</v>
      </c>
    </row>
    <row r="428" spans="1:2" x14ac:dyDescent="0.25">
      <c r="A428" s="28" t="s">
        <v>642</v>
      </c>
      <c r="B428" s="25" t="s">
        <v>719</v>
      </c>
    </row>
    <row r="429" spans="1:2" x14ac:dyDescent="0.25">
      <c r="A429" s="29" t="s">
        <v>654</v>
      </c>
      <c r="B429" s="25" t="s">
        <v>938</v>
      </c>
    </row>
    <row r="430" spans="1:2" x14ac:dyDescent="0.25">
      <c r="A430" s="28" t="s">
        <v>652</v>
      </c>
      <c r="B430" s="25" t="s">
        <v>854</v>
      </c>
    </row>
    <row r="431" spans="1:2" ht="25.5" x14ac:dyDescent="0.25">
      <c r="A431" s="29" t="s">
        <v>1100</v>
      </c>
      <c r="B431" s="25" t="s">
        <v>665</v>
      </c>
    </row>
    <row r="432" spans="1:2" ht="25.5" x14ac:dyDescent="0.25">
      <c r="A432" s="28" t="s">
        <v>650</v>
      </c>
      <c r="B432" s="25" t="s">
        <v>761</v>
      </c>
    </row>
    <row r="433" spans="1:2" x14ac:dyDescent="0.25">
      <c r="A433" s="29" t="s">
        <v>628</v>
      </c>
      <c r="B433" s="25" t="s">
        <v>668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B1792-D61B-424E-A5F9-9948F03B58F8}">
  <sheetPr codeName="Feuil15"/>
  <dimension ref="A1:T392"/>
  <sheetViews>
    <sheetView topLeftCell="D1" workbookViewId="0">
      <selection activeCell="P2" sqref="P2:P7"/>
    </sheetView>
  </sheetViews>
  <sheetFormatPr baseColWidth="10" defaultColWidth="11.5703125" defaultRowHeight="15" x14ac:dyDescent="0.25"/>
  <cols>
    <col min="1" max="2" width="11.5703125" style="31"/>
    <col min="3" max="3" width="23" style="31" customWidth="1"/>
    <col min="4" max="4" width="26.5703125" style="31" customWidth="1"/>
    <col min="5" max="5" width="11.5703125" style="31"/>
    <col min="6" max="6" width="20.28515625" style="31" customWidth="1"/>
    <col min="7" max="7" width="11" style="31" bestFit="1" customWidth="1"/>
    <col min="8" max="8" width="11.5703125" style="31"/>
    <col min="9" max="9" width="15.140625" style="31" customWidth="1"/>
    <col min="10" max="10" width="14.5703125" style="31" bestFit="1" customWidth="1"/>
    <col min="11" max="11" width="15.140625" style="31" customWidth="1"/>
    <col min="12" max="12" width="34.140625" style="31" bestFit="1" customWidth="1"/>
    <col min="13" max="15" width="11.5703125" style="31"/>
    <col min="16" max="16" width="18.7109375" style="31" customWidth="1"/>
    <col min="17" max="17" width="22.42578125" style="31" customWidth="1"/>
    <col min="18" max="16384" width="11.5703125" style="31"/>
  </cols>
  <sheetData>
    <row r="1" spans="1:20" x14ac:dyDescent="0.25">
      <c r="A1"/>
      <c r="C1" s="72" t="s">
        <v>880</v>
      </c>
      <c r="D1" s="72" t="s">
        <v>662</v>
      </c>
      <c r="F1" s="73" t="s">
        <v>953</v>
      </c>
      <c r="H1" s="74" t="s">
        <v>661</v>
      </c>
      <c r="J1" s="75" t="s">
        <v>954</v>
      </c>
      <c r="L1" s="31" t="s">
        <v>955</v>
      </c>
      <c r="P1" s="31" t="s">
        <v>1129</v>
      </c>
      <c r="S1" s="31" t="s">
        <v>885</v>
      </c>
    </row>
    <row r="2" spans="1:20" x14ac:dyDescent="0.25">
      <c r="A2"/>
      <c r="C2" s="76" t="s">
        <v>680</v>
      </c>
      <c r="D2" s="76" t="s">
        <v>679</v>
      </c>
      <c r="F2" s="69" t="s">
        <v>1009</v>
      </c>
      <c r="H2" s="77" t="s">
        <v>61</v>
      </c>
      <c r="J2" s="71" t="s">
        <v>61</v>
      </c>
      <c r="L2" s="31" t="s">
        <v>885</v>
      </c>
      <c r="P2" s="95">
        <v>2011</v>
      </c>
      <c r="R2" s="31" t="e">
        <v>#N/A</v>
      </c>
      <c r="S2" s="31" t="e">
        <v>#N/A</v>
      </c>
      <c r="T2" s="31" t="e">
        <v>#N/A</v>
      </c>
    </row>
    <row r="3" spans="1:20" x14ac:dyDescent="0.25">
      <c r="C3" s="76" t="s">
        <v>684</v>
      </c>
      <c r="D3" s="76" t="s">
        <v>682</v>
      </c>
      <c r="F3" s="70" t="s">
        <v>409</v>
      </c>
      <c r="H3" s="77" t="s">
        <v>43</v>
      </c>
      <c r="J3" s="71" t="s">
        <v>43</v>
      </c>
      <c r="L3" s="31" t="s">
        <v>621</v>
      </c>
      <c r="P3" s="95">
        <v>2012</v>
      </c>
      <c r="R3" s="31" t="e">
        <v>#N/A</v>
      </c>
      <c r="S3" s="31" t="e">
        <v>#N/A</v>
      </c>
      <c r="T3" s="31" t="e">
        <v>#N/A</v>
      </c>
    </row>
    <row r="4" spans="1:20" x14ac:dyDescent="0.25">
      <c r="C4" s="76" t="s">
        <v>688</v>
      </c>
      <c r="D4" s="76" t="s">
        <v>699</v>
      </c>
      <c r="F4" s="69" t="s">
        <v>5</v>
      </c>
      <c r="H4" s="77" t="s">
        <v>52</v>
      </c>
      <c r="J4" s="71" t="s">
        <v>52</v>
      </c>
      <c r="L4" s="31" t="s">
        <v>414</v>
      </c>
      <c r="P4" s="95">
        <v>2013</v>
      </c>
      <c r="R4" s="31" t="e">
        <v>#N/A</v>
      </c>
      <c r="S4" s="31" t="e">
        <v>#N/A</v>
      </c>
      <c r="T4" s="31" t="e">
        <v>#N/A</v>
      </c>
    </row>
    <row r="5" spans="1:20" x14ac:dyDescent="0.25">
      <c r="C5" s="76" t="s">
        <v>685</v>
      </c>
      <c r="D5" s="76" t="s">
        <v>704</v>
      </c>
      <c r="F5" s="69" t="s">
        <v>3</v>
      </c>
      <c r="H5" s="78" t="s">
        <v>34</v>
      </c>
      <c r="J5" s="71" t="s">
        <v>173</v>
      </c>
      <c r="L5" s="31" t="s">
        <v>436</v>
      </c>
      <c r="P5" s="95">
        <v>2014</v>
      </c>
      <c r="R5" s="31" t="e">
        <v>#N/A</v>
      </c>
      <c r="S5" s="31" t="e">
        <v>#N/A</v>
      </c>
      <c r="T5" s="31" t="e">
        <v>#N/A</v>
      </c>
    </row>
    <row r="6" spans="1:20" x14ac:dyDescent="0.25">
      <c r="C6" s="76" t="s">
        <v>676</v>
      </c>
      <c r="D6" s="76" t="s">
        <v>708</v>
      </c>
      <c r="F6" s="70" t="s">
        <v>2</v>
      </c>
      <c r="H6" s="78" t="s">
        <v>320</v>
      </c>
      <c r="J6" s="71" t="s">
        <v>34</v>
      </c>
      <c r="L6" s="31" t="s">
        <v>440</v>
      </c>
      <c r="P6" s="95">
        <v>2015</v>
      </c>
      <c r="R6" s="31">
        <v>1525971</v>
      </c>
      <c r="S6" s="31">
        <v>29986</v>
      </c>
      <c r="T6" s="31">
        <v>20774</v>
      </c>
    </row>
    <row r="7" spans="1:20" x14ac:dyDescent="0.25">
      <c r="C7" s="76" t="s">
        <v>720</v>
      </c>
      <c r="D7" s="76" t="s">
        <v>709</v>
      </c>
      <c r="F7" s="69" t="s">
        <v>7</v>
      </c>
      <c r="H7" s="78" t="s">
        <v>381</v>
      </c>
      <c r="J7" s="71" t="s">
        <v>320</v>
      </c>
      <c r="L7" s="31" t="s">
        <v>1058</v>
      </c>
      <c r="P7" s="95">
        <v>2018</v>
      </c>
      <c r="R7" s="31" t="e">
        <v>#N/A</v>
      </c>
      <c r="S7" s="31" t="e">
        <v>#N/A</v>
      </c>
      <c r="T7" s="31" t="e">
        <v>#N/A</v>
      </c>
    </row>
    <row r="8" spans="1:20" x14ac:dyDescent="0.25">
      <c r="C8" s="76" t="s">
        <v>678</v>
      </c>
      <c r="D8" s="76" t="s">
        <v>711</v>
      </c>
      <c r="F8" s="70" t="s">
        <v>616</v>
      </c>
      <c r="H8" s="77" t="s">
        <v>167</v>
      </c>
      <c r="J8" s="71" t="s">
        <v>200</v>
      </c>
      <c r="L8" s="31" t="s">
        <v>1087</v>
      </c>
    </row>
    <row r="9" spans="1:20" x14ac:dyDescent="0.25">
      <c r="D9" s="76" t="s">
        <v>712</v>
      </c>
      <c r="F9" s="69" t="s">
        <v>1021</v>
      </c>
      <c r="H9" s="77" t="s">
        <v>45</v>
      </c>
      <c r="J9" s="71" t="s">
        <v>381</v>
      </c>
      <c r="L9" s="31" t="s">
        <v>584</v>
      </c>
    </row>
    <row r="10" spans="1:20" x14ac:dyDescent="0.25">
      <c r="D10" s="76" t="s">
        <v>714</v>
      </c>
      <c r="F10" s="69" t="s">
        <v>408</v>
      </c>
      <c r="H10" s="77" t="s">
        <v>315</v>
      </c>
      <c r="J10" s="71" t="s">
        <v>167</v>
      </c>
      <c r="L10" s="31" t="s">
        <v>934</v>
      </c>
    </row>
    <row r="11" spans="1:20" ht="30" x14ac:dyDescent="0.25">
      <c r="D11" s="76" t="s">
        <v>715</v>
      </c>
      <c r="F11" s="69" t="s">
        <v>1012</v>
      </c>
      <c r="H11" s="77" t="s">
        <v>179</v>
      </c>
      <c r="J11" s="71" t="s">
        <v>45</v>
      </c>
      <c r="L11" s="31" t="s">
        <v>453</v>
      </c>
      <c r="N11"/>
    </row>
    <row r="12" spans="1:20" x14ac:dyDescent="0.25">
      <c r="D12" s="76" t="s">
        <v>717</v>
      </c>
      <c r="F12" s="69" t="s">
        <v>1022</v>
      </c>
      <c r="H12" s="77" t="s">
        <v>36</v>
      </c>
      <c r="J12" s="71" t="s">
        <v>315</v>
      </c>
      <c r="L12" s="31" t="s">
        <v>444</v>
      </c>
    </row>
    <row r="13" spans="1:20" x14ac:dyDescent="0.25">
      <c r="D13" s="76" t="s">
        <v>718</v>
      </c>
      <c r="F13" s="69" t="s">
        <v>8</v>
      </c>
      <c r="H13" s="79" t="s">
        <v>596</v>
      </c>
      <c r="J13" s="71" t="s">
        <v>179</v>
      </c>
      <c r="L13" s="31" t="s">
        <v>429</v>
      </c>
    </row>
    <row r="14" spans="1:20" x14ac:dyDescent="0.25">
      <c r="D14" s="76" t="s">
        <v>727</v>
      </c>
      <c r="F14" s="69" t="s">
        <v>359</v>
      </c>
      <c r="H14" s="78" t="s">
        <v>33</v>
      </c>
      <c r="J14" s="71" t="s">
        <v>36</v>
      </c>
      <c r="L14" s="31" t="s">
        <v>496</v>
      </c>
    </row>
    <row r="15" spans="1:20" x14ac:dyDescent="0.25">
      <c r="D15" s="76" t="s">
        <v>731</v>
      </c>
      <c r="F15" s="71" t="s">
        <v>1010</v>
      </c>
      <c r="H15" s="78" t="s">
        <v>348</v>
      </c>
      <c r="J15" s="80" t="s">
        <v>596</v>
      </c>
      <c r="L15" s="31" t="s">
        <v>610</v>
      </c>
    </row>
    <row r="16" spans="1:20" x14ac:dyDescent="0.25">
      <c r="D16" s="76" t="s">
        <v>733</v>
      </c>
      <c r="F16" s="69" t="s">
        <v>1023</v>
      </c>
      <c r="H16" s="77" t="s">
        <v>127</v>
      </c>
      <c r="J16" s="71" t="s">
        <v>33</v>
      </c>
      <c r="L16" s="31" t="s">
        <v>1088</v>
      </c>
    </row>
    <row r="17" spans="4:14" ht="30" x14ac:dyDescent="0.25">
      <c r="D17" s="76" t="s">
        <v>734</v>
      </c>
      <c r="F17" s="69" t="s">
        <v>1024</v>
      </c>
      <c r="H17" s="78" t="s">
        <v>363</v>
      </c>
      <c r="J17" s="71" t="s">
        <v>348</v>
      </c>
      <c r="L17" s="31" t="s">
        <v>427</v>
      </c>
    </row>
    <row r="18" spans="4:14" ht="30" x14ac:dyDescent="0.25">
      <c r="D18" s="76" t="s">
        <v>736</v>
      </c>
      <c r="F18" s="69" t="s">
        <v>1025</v>
      </c>
      <c r="H18" s="77" t="s">
        <v>169</v>
      </c>
      <c r="J18" s="71" t="s">
        <v>127</v>
      </c>
      <c r="L18" s="31" t="s">
        <v>470</v>
      </c>
    </row>
    <row r="19" spans="4:14" x14ac:dyDescent="0.25">
      <c r="D19" s="76" t="s">
        <v>743</v>
      </c>
      <c r="F19" s="69" t="s">
        <v>1036</v>
      </c>
      <c r="H19" s="81" t="s">
        <v>643</v>
      </c>
      <c r="J19" s="82" t="s">
        <v>363</v>
      </c>
      <c r="L19" s="31" t="s">
        <v>1002</v>
      </c>
    </row>
    <row r="20" spans="4:14" x14ac:dyDescent="0.25">
      <c r="D20" s="76" t="s">
        <v>744</v>
      </c>
      <c r="F20" s="69" t="s">
        <v>1026</v>
      </c>
      <c r="H20" s="79" t="s">
        <v>394</v>
      </c>
      <c r="J20" s="71" t="s">
        <v>151</v>
      </c>
      <c r="L20" s="31" t="s">
        <v>474</v>
      </c>
    </row>
    <row r="21" spans="4:14" x14ac:dyDescent="0.25">
      <c r="D21" s="76" t="s">
        <v>746</v>
      </c>
      <c r="F21" s="69" t="s">
        <v>1027</v>
      </c>
      <c r="H21" s="77" t="s">
        <v>161</v>
      </c>
      <c r="J21" s="71" t="s">
        <v>394</v>
      </c>
      <c r="L21" s="31" t="s">
        <v>1006</v>
      </c>
    </row>
    <row r="22" spans="4:14" x14ac:dyDescent="0.25">
      <c r="D22" s="76" t="s">
        <v>754</v>
      </c>
      <c r="F22" s="71" t="s">
        <v>1013</v>
      </c>
      <c r="H22" s="77" t="s">
        <v>242</v>
      </c>
      <c r="J22" s="71" t="s">
        <v>161</v>
      </c>
      <c r="L22" s="31" t="s">
        <v>888</v>
      </c>
      <c r="N22"/>
    </row>
    <row r="23" spans="4:14" x14ac:dyDescent="0.25">
      <c r="D23" s="76" t="s">
        <v>755</v>
      </c>
      <c r="F23" s="71" t="s">
        <v>6</v>
      </c>
      <c r="H23" s="77" t="s">
        <v>236</v>
      </c>
      <c r="J23" s="71" t="s">
        <v>242</v>
      </c>
      <c r="L23" s="31" t="s">
        <v>537</v>
      </c>
      <c r="N23"/>
    </row>
    <row r="24" spans="4:14" x14ac:dyDescent="0.25">
      <c r="D24" s="76" t="s">
        <v>767</v>
      </c>
      <c r="F24" s="83" t="s">
        <v>1028</v>
      </c>
      <c r="H24" s="77" t="s">
        <v>17</v>
      </c>
      <c r="J24" s="71" t="s">
        <v>236</v>
      </c>
      <c r="L24" s="31" t="s">
        <v>386</v>
      </c>
      <c r="N24"/>
    </row>
    <row r="25" spans="4:14" ht="45" x14ac:dyDescent="0.25">
      <c r="D25" s="76" t="s">
        <v>881</v>
      </c>
      <c r="F25" s="69" t="s">
        <v>1029</v>
      </c>
      <c r="H25" s="77" t="s">
        <v>291</v>
      </c>
      <c r="J25" s="71" t="s">
        <v>17</v>
      </c>
      <c r="L25" s="31" t="s">
        <v>540</v>
      </c>
      <c r="N25"/>
    </row>
    <row r="26" spans="4:14" x14ac:dyDescent="0.25">
      <c r="D26" s="76" t="s">
        <v>778</v>
      </c>
      <c r="F26" s="69" t="s">
        <v>1030</v>
      </c>
      <c r="H26" s="78" t="s">
        <v>54</v>
      </c>
      <c r="J26" s="71" t="s">
        <v>291</v>
      </c>
      <c r="L26" s="31" t="s">
        <v>582</v>
      </c>
      <c r="N26"/>
    </row>
    <row r="27" spans="4:14" x14ac:dyDescent="0.25">
      <c r="D27" s="76" t="s">
        <v>779</v>
      </c>
      <c r="F27" s="69" t="s">
        <v>1014</v>
      </c>
      <c r="H27" s="77" t="s">
        <v>140</v>
      </c>
      <c r="J27" s="71" t="s">
        <v>54</v>
      </c>
      <c r="L27" s="31" t="s">
        <v>567</v>
      </c>
    </row>
    <row r="28" spans="4:14" x14ac:dyDescent="0.25">
      <c r="D28" s="76" t="s">
        <v>780</v>
      </c>
      <c r="F28" s="69" t="s">
        <v>1015</v>
      </c>
      <c r="H28" s="77" t="s">
        <v>27</v>
      </c>
      <c r="J28" s="71" t="s">
        <v>140</v>
      </c>
      <c r="L28" s="31" t="s">
        <v>419</v>
      </c>
    </row>
    <row r="29" spans="4:14" x14ac:dyDescent="0.25">
      <c r="D29" s="76" t="s">
        <v>784</v>
      </c>
      <c r="F29" s="69" t="s">
        <v>1031</v>
      </c>
      <c r="H29" s="77" t="s">
        <v>238</v>
      </c>
      <c r="J29" s="71" t="s">
        <v>27</v>
      </c>
      <c r="L29" s="31" t="s">
        <v>1082</v>
      </c>
    </row>
    <row r="30" spans="4:14" x14ac:dyDescent="0.25">
      <c r="D30" s="76" t="s">
        <v>785</v>
      </c>
      <c r="F30" s="69" t="s">
        <v>4</v>
      </c>
      <c r="H30" s="77" t="s">
        <v>134</v>
      </c>
      <c r="J30" s="71" t="s">
        <v>238</v>
      </c>
      <c r="L30" s="31" t="s">
        <v>556</v>
      </c>
    </row>
    <row r="31" spans="4:14" x14ac:dyDescent="0.25">
      <c r="D31" s="76" t="s">
        <v>788</v>
      </c>
      <c r="F31" s="70" t="s">
        <v>1035</v>
      </c>
      <c r="H31" s="78" t="s">
        <v>326</v>
      </c>
      <c r="J31" s="71" t="s">
        <v>134</v>
      </c>
      <c r="L31" s="31" t="s">
        <v>639</v>
      </c>
    </row>
    <row r="32" spans="4:14" x14ac:dyDescent="0.25">
      <c r="D32" s="76" t="s">
        <v>792</v>
      </c>
      <c r="F32" s="69" t="s">
        <v>406</v>
      </c>
      <c r="H32" s="77" t="s">
        <v>331</v>
      </c>
      <c r="J32" s="71" t="s">
        <v>326</v>
      </c>
      <c r="L32" s="31" t="s">
        <v>1089</v>
      </c>
    </row>
    <row r="33" spans="4:12" x14ac:dyDescent="0.25">
      <c r="D33" s="76" t="s">
        <v>937</v>
      </c>
      <c r="F33" s="70" t="s">
        <v>1032</v>
      </c>
      <c r="H33" s="77" t="s">
        <v>220</v>
      </c>
      <c r="J33" s="71" t="s">
        <v>331</v>
      </c>
      <c r="L33" s="31" t="s">
        <v>463</v>
      </c>
    </row>
    <row r="34" spans="4:12" x14ac:dyDescent="0.25">
      <c r="D34" s="76" t="s">
        <v>798</v>
      </c>
      <c r="F34" s="69" t="s">
        <v>1011</v>
      </c>
      <c r="H34" s="77" t="s">
        <v>156</v>
      </c>
      <c r="J34" s="71" t="s">
        <v>32</v>
      </c>
      <c r="L34" s="31" t="s">
        <v>1067</v>
      </c>
    </row>
    <row r="35" spans="4:12" x14ac:dyDescent="0.25">
      <c r="D35" s="76" t="s">
        <v>799</v>
      </c>
      <c r="F35" s="71" t="s">
        <v>1016</v>
      </c>
      <c r="H35" s="77" t="s">
        <v>32</v>
      </c>
      <c r="J35" s="80" t="s">
        <v>632</v>
      </c>
      <c r="L35" s="31" t="s">
        <v>1003</v>
      </c>
    </row>
    <row r="36" spans="4:12" x14ac:dyDescent="0.25">
      <c r="D36" s="76" t="s">
        <v>801</v>
      </c>
      <c r="F36" s="69" t="s">
        <v>0</v>
      </c>
      <c r="H36" s="79" t="s">
        <v>632</v>
      </c>
      <c r="J36" s="71" t="s">
        <v>181</v>
      </c>
      <c r="L36" s="31" t="s">
        <v>1090</v>
      </c>
    </row>
    <row r="37" spans="4:12" x14ac:dyDescent="0.25">
      <c r="D37" s="76" t="s">
        <v>806</v>
      </c>
      <c r="F37" s="69" t="s">
        <v>12</v>
      </c>
      <c r="H37" s="79" t="s">
        <v>181</v>
      </c>
      <c r="J37" s="71" t="s">
        <v>184</v>
      </c>
      <c r="L37" s="31" t="s">
        <v>633</v>
      </c>
    </row>
    <row r="38" spans="4:12" x14ac:dyDescent="0.25">
      <c r="D38" s="76" t="s">
        <v>807</v>
      </c>
      <c r="F38" s="71" t="s">
        <v>407</v>
      </c>
      <c r="H38" s="77" t="s">
        <v>184</v>
      </c>
      <c r="J38" s="71" t="s">
        <v>356</v>
      </c>
      <c r="L38" s="31" t="s">
        <v>473</v>
      </c>
    </row>
    <row r="39" spans="4:12" x14ac:dyDescent="0.25">
      <c r="D39" s="76" t="s">
        <v>823</v>
      </c>
      <c r="F39" s="69" t="s">
        <v>9</v>
      </c>
      <c r="H39" s="77" t="s">
        <v>197</v>
      </c>
      <c r="J39" s="71" t="s">
        <v>105</v>
      </c>
      <c r="L39" s="31" t="s">
        <v>889</v>
      </c>
    </row>
    <row r="40" spans="4:12" x14ac:dyDescent="0.25">
      <c r="D40" s="76" t="s">
        <v>825</v>
      </c>
      <c r="F40" s="69" t="s">
        <v>71</v>
      </c>
      <c r="H40" s="77" t="s">
        <v>64</v>
      </c>
      <c r="J40" s="71" t="s">
        <v>402</v>
      </c>
      <c r="L40" s="31" t="s">
        <v>1091</v>
      </c>
    </row>
    <row r="41" spans="4:12" x14ac:dyDescent="0.25">
      <c r="D41" s="76" t="s">
        <v>828</v>
      </c>
      <c r="F41" s="70" t="s">
        <v>1033</v>
      </c>
      <c r="H41" s="77" t="s">
        <v>73</v>
      </c>
      <c r="J41" s="71" t="s">
        <v>292</v>
      </c>
      <c r="L41" s="31" t="s">
        <v>970</v>
      </c>
    </row>
    <row r="42" spans="4:12" x14ac:dyDescent="0.25">
      <c r="D42" s="76" t="s">
        <v>830</v>
      </c>
      <c r="F42" s="69" t="s">
        <v>10</v>
      </c>
      <c r="H42" s="77" t="s">
        <v>356</v>
      </c>
      <c r="J42" s="71" t="s">
        <v>312</v>
      </c>
      <c r="L42" s="31" t="s">
        <v>428</v>
      </c>
    </row>
    <row r="43" spans="4:12" x14ac:dyDescent="0.25">
      <c r="D43" s="76" t="s">
        <v>831</v>
      </c>
      <c r="F43" s="70" t="s">
        <v>614</v>
      </c>
      <c r="H43" s="78" t="s">
        <v>105</v>
      </c>
      <c r="J43" s="71" t="s">
        <v>645</v>
      </c>
      <c r="L43" s="31" t="s">
        <v>521</v>
      </c>
    </row>
    <row r="44" spans="4:12" x14ac:dyDescent="0.25">
      <c r="D44" s="76" t="s">
        <v>832</v>
      </c>
      <c r="F44" s="70" t="s">
        <v>617</v>
      </c>
      <c r="H44" s="81" t="s">
        <v>402</v>
      </c>
      <c r="J44" s="71" t="s">
        <v>188</v>
      </c>
      <c r="L44" s="31" t="s">
        <v>1092</v>
      </c>
    </row>
    <row r="45" spans="4:12" x14ac:dyDescent="0.25">
      <c r="D45" s="76" t="s">
        <v>837</v>
      </c>
      <c r="F45" s="69" t="s">
        <v>1017</v>
      </c>
      <c r="H45" s="77" t="s">
        <v>292</v>
      </c>
      <c r="J45" s="71" t="s">
        <v>78</v>
      </c>
      <c r="L45" s="31" t="s">
        <v>1079</v>
      </c>
    </row>
    <row r="46" spans="4:12" x14ac:dyDescent="0.25">
      <c r="D46" s="76" t="s">
        <v>838</v>
      </c>
      <c r="F46" s="83" t="s">
        <v>1019</v>
      </c>
      <c r="H46" s="78" t="s">
        <v>312</v>
      </c>
      <c r="J46" s="71" t="s">
        <v>268</v>
      </c>
      <c r="L46" s="31" t="s">
        <v>994</v>
      </c>
    </row>
    <row r="47" spans="4:12" x14ac:dyDescent="0.25">
      <c r="D47" s="76" t="s">
        <v>843</v>
      </c>
      <c r="F47" s="69" t="s">
        <v>11</v>
      </c>
      <c r="H47" s="79" t="s">
        <v>645</v>
      </c>
      <c r="J47" s="71" t="s">
        <v>319</v>
      </c>
      <c r="L47" s="31" t="s">
        <v>495</v>
      </c>
    </row>
    <row r="48" spans="4:12" x14ac:dyDescent="0.25">
      <c r="D48" s="76" t="s">
        <v>845</v>
      </c>
      <c r="F48" s="69" t="s">
        <v>1034</v>
      </c>
      <c r="H48" s="77" t="s">
        <v>188</v>
      </c>
      <c r="J48" s="80" t="s">
        <v>148</v>
      </c>
      <c r="L48" s="31" t="s">
        <v>499</v>
      </c>
    </row>
    <row r="49" spans="4:12" x14ac:dyDescent="0.25">
      <c r="D49" s="76" t="s">
        <v>851</v>
      </c>
      <c r="F49" s="69" t="s">
        <v>1</v>
      </c>
      <c r="H49" s="78" t="s">
        <v>78</v>
      </c>
      <c r="J49" s="71" t="s">
        <v>190</v>
      </c>
      <c r="L49" s="31" t="s">
        <v>456</v>
      </c>
    </row>
    <row r="50" spans="4:12" x14ac:dyDescent="0.25">
      <c r="D50" s="76" t="s">
        <v>853</v>
      </c>
      <c r="F50" s="71" t="s">
        <v>382</v>
      </c>
      <c r="H50" s="77" t="s">
        <v>268</v>
      </c>
      <c r="J50" s="82" t="s">
        <v>364</v>
      </c>
      <c r="L50" s="31" t="s">
        <v>646</v>
      </c>
    </row>
    <row r="51" spans="4:12" ht="30" x14ac:dyDescent="0.25">
      <c r="D51" s="76" t="s">
        <v>856</v>
      </c>
      <c r="F51" s="69" t="s">
        <v>1018</v>
      </c>
      <c r="H51" s="78" t="s">
        <v>319</v>
      </c>
      <c r="J51" s="71" t="s">
        <v>355</v>
      </c>
      <c r="L51" s="31" t="s">
        <v>448</v>
      </c>
    </row>
    <row r="52" spans="4:12" x14ac:dyDescent="0.25">
      <c r="D52" s="76" t="s">
        <v>862</v>
      </c>
      <c r="F52" s="69" t="s">
        <v>13</v>
      </c>
      <c r="H52" s="77" t="s">
        <v>148</v>
      </c>
      <c r="J52" s="71" t="s">
        <v>183</v>
      </c>
      <c r="L52" s="31" t="s">
        <v>553</v>
      </c>
    </row>
    <row r="53" spans="4:12" x14ac:dyDescent="0.25">
      <c r="D53" s="76" t="s">
        <v>871</v>
      </c>
      <c r="F53" s="70" t="s">
        <v>615</v>
      </c>
      <c r="H53" s="77" t="s">
        <v>190</v>
      </c>
      <c r="J53" s="71" t="s">
        <v>274</v>
      </c>
      <c r="L53" s="31" t="s">
        <v>501</v>
      </c>
    </row>
    <row r="54" spans="4:12" ht="26.25" x14ac:dyDescent="0.25">
      <c r="D54" s="76" t="s">
        <v>875</v>
      </c>
      <c r="H54" s="78" t="s">
        <v>364</v>
      </c>
      <c r="J54" s="71" t="s">
        <v>21</v>
      </c>
      <c r="L54" s="31" t="s">
        <v>581</v>
      </c>
    </row>
    <row r="55" spans="4:12" x14ac:dyDescent="0.25">
      <c r="D55" s="76" t="s">
        <v>876</v>
      </c>
      <c r="H55" s="77" t="s">
        <v>355</v>
      </c>
      <c r="J55" s="71" t="s">
        <v>72</v>
      </c>
      <c r="L55" s="31" t="s">
        <v>613</v>
      </c>
    </row>
    <row r="56" spans="4:12" x14ac:dyDescent="0.25">
      <c r="D56" s="76" t="s">
        <v>877</v>
      </c>
      <c r="H56" s="77" t="s">
        <v>183</v>
      </c>
      <c r="J56" s="71" t="s">
        <v>332</v>
      </c>
      <c r="L56" s="31" t="s">
        <v>481</v>
      </c>
    </row>
    <row r="57" spans="4:12" x14ac:dyDescent="0.25">
      <c r="D57" s="76" t="s">
        <v>683</v>
      </c>
      <c r="H57" s="77" t="s">
        <v>199</v>
      </c>
      <c r="J57" s="71" t="s">
        <v>192</v>
      </c>
      <c r="L57" s="31" t="s">
        <v>626</v>
      </c>
    </row>
    <row r="58" spans="4:12" x14ac:dyDescent="0.25">
      <c r="D58" s="76" t="s">
        <v>686</v>
      </c>
      <c r="H58" s="77" t="s">
        <v>274</v>
      </c>
      <c r="J58" s="71" t="s">
        <v>119</v>
      </c>
      <c r="L58" s="31" t="s">
        <v>507</v>
      </c>
    </row>
    <row r="59" spans="4:12" x14ac:dyDescent="0.25">
      <c r="D59" s="76" t="s">
        <v>690</v>
      </c>
      <c r="H59" s="77" t="s">
        <v>21</v>
      </c>
      <c r="J59" s="71" t="s">
        <v>123</v>
      </c>
      <c r="L59" s="31" t="s">
        <v>1047</v>
      </c>
    </row>
    <row r="60" spans="4:12" x14ac:dyDescent="0.25">
      <c r="D60" s="76" t="s">
        <v>694</v>
      </c>
      <c r="H60" s="77" t="s">
        <v>72</v>
      </c>
      <c r="J60" s="71" t="s">
        <v>232</v>
      </c>
      <c r="L60" s="31" t="s">
        <v>588</v>
      </c>
    </row>
    <row r="61" spans="4:12" x14ac:dyDescent="0.25">
      <c r="D61" s="72" t="s">
        <v>1007</v>
      </c>
      <c r="H61" s="78" t="s">
        <v>376</v>
      </c>
      <c r="J61" s="71" t="s">
        <v>191</v>
      </c>
      <c r="L61" s="31" t="s">
        <v>415</v>
      </c>
    </row>
    <row r="62" spans="4:12" x14ac:dyDescent="0.25">
      <c r="D62" s="76" t="s">
        <v>698</v>
      </c>
      <c r="H62" s="78" t="s">
        <v>332</v>
      </c>
      <c r="J62" s="71" t="s">
        <v>309</v>
      </c>
      <c r="L62" s="31" t="s">
        <v>464</v>
      </c>
    </row>
    <row r="63" spans="4:12" x14ac:dyDescent="0.25">
      <c r="D63" s="76" t="s">
        <v>700</v>
      </c>
      <c r="H63" s="78" t="s">
        <v>192</v>
      </c>
      <c r="J63" s="71" t="s">
        <v>182</v>
      </c>
      <c r="L63" s="31" t="s">
        <v>564</v>
      </c>
    </row>
    <row r="64" spans="4:12" x14ac:dyDescent="0.25">
      <c r="D64" s="76" t="s">
        <v>705</v>
      </c>
      <c r="H64" s="78" t="s">
        <v>119</v>
      </c>
      <c r="J64" s="71" t="s">
        <v>106</v>
      </c>
      <c r="L64" s="31" t="s">
        <v>523</v>
      </c>
    </row>
    <row r="65" spans="4:12" x14ac:dyDescent="0.25">
      <c r="D65" s="76" t="s">
        <v>664</v>
      </c>
      <c r="H65" s="77" t="s">
        <v>232</v>
      </c>
      <c r="J65" s="71" t="s">
        <v>321</v>
      </c>
      <c r="L65" s="31" t="s">
        <v>631</v>
      </c>
    </row>
    <row r="66" spans="4:12" x14ac:dyDescent="0.25">
      <c r="D66" s="76" t="s">
        <v>713</v>
      </c>
      <c r="H66" s="77" t="s">
        <v>182</v>
      </c>
      <c r="J66" s="71" t="s">
        <v>91</v>
      </c>
      <c r="L66" s="31" t="s">
        <v>590</v>
      </c>
    </row>
    <row r="67" spans="4:12" x14ac:dyDescent="0.25">
      <c r="D67" s="76" t="s">
        <v>721</v>
      </c>
      <c r="H67" s="77" t="s">
        <v>106</v>
      </c>
      <c r="J67" s="71" t="s">
        <v>87</v>
      </c>
      <c r="L67" s="31" t="s">
        <v>502</v>
      </c>
    </row>
    <row r="68" spans="4:12" x14ac:dyDescent="0.25">
      <c r="D68" s="76" t="s">
        <v>723</v>
      </c>
      <c r="H68" s="77" t="s">
        <v>321</v>
      </c>
      <c r="J68" s="71" t="s">
        <v>218</v>
      </c>
      <c r="L68" s="31" t="s">
        <v>418</v>
      </c>
    </row>
    <row r="69" spans="4:12" x14ac:dyDescent="0.25">
      <c r="D69" s="76" t="s">
        <v>728</v>
      </c>
      <c r="H69" s="77" t="s">
        <v>243</v>
      </c>
      <c r="J69" s="71" t="s">
        <v>255</v>
      </c>
      <c r="L69" s="31" t="s">
        <v>629</v>
      </c>
    </row>
    <row r="70" spans="4:12" x14ac:dyDescent="0.25">
      <c r="D70" s="76" t="s">
        <v>729</v>
      </c>
      <c r="H70" s="78" t="s">
        <v>91</v>
      </c>
      <c r="J70" s="71" t="s">
        <v>29</v>
      </c>
      <c r="L70" s="31" t="s">
        <v>533</v>
      </c>
    </row>
    <row r="71" spans="4:12" x14ac:dyDescent="0.25">
      <c r="D71" s="76" t="s">
        <v>732</v>
      </c>
      <c r="H71" s="77" t="s">
        <v>87</v>
      </c>
      <c r="J71" s="71" t="s">
        <v>198</v>
      </c>
      <c r="L71" s="31" t="s">
        <v>1093</v>
      </c>
    </row>
    <row r="72" spans="4:12" x14ac:dyDescent="0.25">
      <c r="D72" s="76" t="s">
        <v>750</v>
      </c>
      <c r="H72" s="77" t="s">
        <v>306</v>
      </c>
      <c r="J72" s="71" t="s">
        <v>324</v>
      </c>
      <c r="L72" s="31" t="s">
        <v>461</v>
      </c>
    </row>
    <row r="73" spans="4:12" x14ac:dyDescent="0.25">
      <c r="D73" s="76" t="s">
        <v>751</v>
      </c>
      <c r="H73" s="78" t="s">
        <v>218</v>
      </c>
      <c r="J73" s="71" t="s">
        <v>141</v>
      </c>
      <c r="L73" s="31" t="s">
        <v>546</v>
      </c>
    </row>
    <row r="74" spans="4:12" x14ac:dyDescent="0.25">
      <c r="D74" s="76" t="s">
        <v>753</v>
      </c>
      <c r="H74" s="77" t="s">
        <v>255</v>
      </c>
      <c r="J74" s="80" t="s">
        <v>630</v>
      </c>
      <c r="L74" s="31" t="s">
        <v>459</v>
      </c>
    </row>
    <row r="75" spans="4:12" x14ac:dyDescent="0.25">
      <c r="D75" s="76" t="s">
        <v>757</v>
      </c>
      <c r="H75" s="78" t="s">
        <v>324</v>
      </c>
      <c r="J75" s="71" t="s">
        <v>25</v>
      </c>
      <c r="L75" s="31" t="s">
        <v>963</v>
      </c>
    </row>
    <row r="76" spans="4:12" x14ac:dyDescent="0.25">
      <c r="D76" s="76" t="s">
        <v>758</v>
      </c>
      <c r="H76" s="78" t="s">
        <v>141</v>
      </c>
      <c r="J76" s="71" t="s">
        <v>101</v>
      </c>
      <c r="L76" s="31" t="s">
        <v>918</v>
      </c>
    </row>
    <row r="77" spans="4:12" x14ac:dyDescent="0.25">
      <c r="D77" s="76" t="s">
        <v>768</v>
      </c>
      <c r="H77" s="81" t="s">
        <v>630</v>
      </c>
      <c r="J77" s="71" t="s">
        <v>222</v>
      </c>
      <c r="L77" s="31" t="s">
        <v>558</v>
      </c>
    </row>
    <row r="78" spans="4:12" x14ac:dyDescent="0.25">
      <c r="D78" s="76" t="s">
        <v>791</v>
      </c>
      <c r="H78" s="77" t="s">
        <v>25</v>
      </c>
      <c r="J78" s="71" t="s">
        <v>98</v>
      </c>
      <c r="L78" s="31" t="s">
        <v>541</v>
      </c>
    </row>
    <row r="79" spans="4:12" x14ac:dyDescent="0.25">
      <c r="D79" s="76" t="s">
        <v>793</v>
      </c>
      <c r="H79" s="77" t="s">
        <v>101</v>
      </c>
      <c r="J79" s="71" t="s">
        <v>77</v>
      </c>
      <c r="L79" s="31" t="s">
        <v>962</v>
      </c>
    </row>
    <row r="80" spans="4:12" x14ac:dyDescent="0.25">
      <c r="D80" s="76" t="s">
        <v>805</v>
      </c>
      <c r="H80" s="77" t="s">
        <v>222</v>
      </c>
      <c r="J80" s="71" t="s">
        <v>189</v>
      </c>
      <c r="L80" s="31" t="s">
        <v>586</v>
      </c>
    </row>
    <row r="81" spans="4:12" x14ac:dyDescent="0.25">
      <c r="D81" s="76" t="s">
        <v>814</v>
      </c>
      <c r="H81" s="77" t="s">
        <v>77</v>
      </c>
      <c r="J81" s="71" t="s">
        <v>237</v>
      </c>
      <c r="L81" s="31" t="s">
        <v>1064</v>
      </c>
    </row>
    <row r="82" spans="4:12" x14ac:dyDescent="0.25">
      <c r="D82" s="76" t="s">
        <v>815</v>
      </c>
      <c r="H82" s="77" t="s">
        <v>189</v>
      </c>
      <c r="J82" s="71" t="s">
        <v>51</v>
      </c>
      <c r="L82" s="31" t="s">
        <v>493</v>
      </c>
    </row>
    <row r="83" spans="4:12" x14ac:dyDescent="0.25">
      <c r="D83" s="76" t="s">
        <v>821</v>
      </c>
      <c r="H83" s="78" t="s">
        <v>237</v>
      </c>
      <c r="J83" s="71" t="s">
        <v>276</v>
      </c>
      <c r="L83" s="31" t="s">
        <v>476</v>
      </c>
    </row>
    <row r="84" spans="4:12" x14ac:dyDescent="0.25">
      <c r="D84" s="76" t="s">
        <v>826</v>
      </c>
      <c r="H84" s="77" t="s">
        <v>211</v>
      </c>
      <c r="J84" s="71" t="s">
        <v>1036</v>
      </c>
      <c r="L84" s="31" t="s">
        <v>532</v>
      </c>
    </row>
    <row r="85" spans="4:12" x14ac:dyDescent="0.25">
      <c r="D85" s="76" t="s">
        <v>841</v>
      </c>
      <c r="H85" s="77" t="s">
        <v>247</v>
      </c>
      <c r="J85" s="71" t="s">
        <v>251</v>
      </c>
      <c r="L85" s="31" t="s">
        <v>511</v>
      </c>
    </row>
    <row r="86" spans="4:12" x14ac:dyDescent="0.25">
      <c r="D86" s="76" t="s">
        <v>842</v>
      </c>
      <c r="H86" s="77" t="s">
        <v>51</v>
      </c>
      <c r="J86" s="71" t="s">
        <v>248</v>
      </c>
      <c r="L86" s="31" t="s">
        <v>899</v>
      </c>
    </row>
    <row r="87" spans="4:12" x14ac:dyDescent="0.25">
      <c r="D87" s="76" t="s">
        <v>855</v>
      </c>
      <c r="H87" s="78" t="s">
        <v>1036</v>
      </c>
      <c r="J87" s="71" t="s">
        <v>350</v>
      </c>
      <c r="L87" s="31" t="s">
        <v>449</v>
      </c>
    </row>
    <row r="88" spans="4:12" x14ac:dyDescent="0.25">
      <c r="D88" s="76" t="s">
        <v>859</v>
      </c>
      <c r="H88" s="77" t="s">
        <v>251</v>
      </c>
      <c r="J88" s="71" t="s">
        <v>378</v>
      </c>
      <c r="L88" s="31" t="s">
        <v>964</v>
      </c>
    </row>
    <row r="89" spans="4:12" x14ac:dyDescent="0.25">
      <c r="D89" s="76" t="s">
        <v>861</v>
      </c>
      <c r="H89" s="78" t="s">
        <v>350</v>
      </c>
      <c r="J89" s="83" t="s">
        <v>366</v>
      </c>
      <c r="L89" s="31" t="s">
        <v>542</v>
      </c>
    </row>
    <row r="90" spans="4:12" x14ac:dyDescent="0.25">
      <c r="D90" s="76" t="s">
        <v>1115</v>
      </c>
      <c r="H90" s="78" t="s">
        <v>378</v>
      </c>
      <c r="J90" s="71" t="s">
        <v>56</v>
      </c>
      <c r="L90" s="31" t="s">
        <v>571</v>
      </c>
    </row>
    <row r="91" spans="4:12" x14ac:dyDescent="0.25">
      <c r="D91" s="76" t="s">
        <v>687</v>
      </c>
      <c r="H91" s="78" t="s">
        <v>366</v>
      </c>
      <c r="J91" s="71" t="s">
        <v>113</v>
      </c>
      <c r="L91" s="31" t="s">
        <v>902</v>
      </c>
    </row>
    <row r="92" spans="4:12" x14ac:dyDescent="0.25">
      <c r="D92" s="76" t="s">
        <v>702</v>
      </c>
      <c r="H92" s="77" t="s">
        <v>56</v>
      </c>
      <c r="J92" s="71" t="s">
        <v>137</v>
      </c>
      <c r="L92" s="31" t="s">
        <v>445</v>
      </c>
    </row>
    <row r="93" spans="4:12" x14ac:dyDescent="0.25">
      <c r="D93" s="76" t="s">
        <v>674</v>
      </c>
      <c r="H93" s="77" t="s">
        <v>113</v>
      </c>
      <c r="J93" s="71" t="s">
        <v>88</v>
      </c>
      <c r="L93" s="31" t="s">
        <v>594</v>
      </c>
    </row>
    <row r="94" spans="4:12" x14ac:dyDescent="0.25">
      <c r="D94" s="76" t="s">
        <v>716</v>
      </c>
      <c r="H94" s="77" t="s">
        <v>26</v>
      </c>
      <c r="J94" s="71" t="s">
        <v>26</v>
      </c>
      <c r="L94" s="31" t="s">
        <v>1094</v>
      </c>
    </row>
    <row r="95" spans="4:12" x14ac:dyDescent="0.25">
      <c r="D95" s="76" t="s">
        <v>671</v>
      </c>
      <c r="H95" s="77" t="s">
        <v>15</v>
      </c>
      <c r="J95" s="71" t="s">
        <v>15</v>
      </c>
      <c r="L95" s="31" t="s">
        <v>1061</v>
      </c>
    </row>
    <row r="96" spans="4:12" x14ac:dyDescent="0.25">
      <c r="D96" s="76" t="s">
        <v>730</v>
      </c>
      <c r="H96" s="78" t="s">
        <v>314</v>
      </c>
      <c r="J96" s="71" t="s">
        <v>314</v>
      </c>
      <c r="L96" s="31" t="s">
        <v>543</v>
      </c>
    </row>
    <row r="97" spans="4:12" x14ac:dyDescent="0.25">
      <c r="D97" s="76" t="s">
        <v>737</v>
      </c>
      <c r="H97" s="78" t="s">
        <v>339</v>
      </c>
      <c r="J97" s="71" t="s">
        <v>339</v>
      </c>
      <c r="L97" s="31" t="s">
        <v>924</v>
      </c>
    </row>
    <row r="98" spans="4:12" x14ac:dyDescent="0.25">
      <c r="D98" s="76" t="s">
        <v>742</v>
      </c>
      <c r="H98" s="77" t="s">
        <v>269</v>
      </c>
      <c r="J98" s="71" t="s">
        <v>270</v>
      </c>
      <c r="L98" s="31" t="s">
        <v>551</v>
      </c>
    </row>
    <row r="99" spans="4:12" x14ac:dyDescent="0.25">
      <c r="D99" s="76" t="s">
        <v>756</v>
      </c>
      <c r="H99" s="77" t="s">
        <v>143</v>
      </c>
      <c r="J99" s="71" t="s">
        <v>143</v>
      </c>
      <c r="L99" s="31" t="s">
        <v>447</v>
      </c>
    </row>
    <row r="100" spans="4:12" x14ac:dyDescent="0.25">
      <c r="D100" s="76" t="s">
        <v>817</v>
      </c>
      <c r="H100" s="81" t="s">
        <v>354</v>
      </c>
      <c r="J100" s="71" t="s">
        <v>354</v>
      </c>
      <c r="L100" s="31" t="s">
        <v>411</v>
      </c>
    </row>
    <row r="101" spans="4:12" x14ac:dyDescent="0.25">
      <c r="D101" s="76" t="s">
        <v>818</v>
      </c>
      <c r="H101" s="77" t="s">
        <v>41</v>
      </c>
      <c r="J101" s="71" t="s">
        <v>41</v>
      </c>
      <c r="L101" s="31" t="s">
        <v>410</v>
      </c>
    </row>
    <row r="102" spans="4:12" x14ac:dyDescent="0.25">
      <c r="D102" s="76" t="s">
        <v>844</v>
      </c>
      <c r="H102" s="77" t="s">
        <v>155</v>
      </c>
      <c r="J102" s="71" t="s">
        <v>155</v>
      </c>
      <c r="L102" s="31" t="s">
        <v>482</v>
      </c>
    </row>
    <row r="103" spans="4:12" x14ac:dyDescent="0.25">
      <c r="D103" s="76" t="s">
        <v>865</v>
      </c>
      <c r="H103" s="78" t="s">
        <v>14</v>
      </c>
      <c r="J103" s="71" t="s">
        <v>14</v>
      </c>
      <c r="L103" s="31" t="s">
        <v>604</v>
      </c>
    </row>
    <row r="104" spans="4:12" x14ac:dyDescent="0.25">
      <c r="D104" s="76" t="s">
        <v>869</v>
      </c>
      <c r="H104" s="77" t="s">
        <v>62</v>
      </c>
      <c r="J104" s="71" t="s">
        <v>62</v>
      </c>
      <c r="L104" s="31" t="s">
        <v>433</v>
      </c>
    </row>
    <row r="105" spans="4:12" x14ac:dyDescent="0.25">
      <c r="D105" s="76" t="s">
        <v>685</v>
      </c>
      <c r="H105" s="77" t="s">
        <v>58</v>
      </c>
      <c r="J105" s="71" t="s">
        <v>58</v>
      </c>
      <c r="L105" s="31" t="s">
        <v>479</v>
      </c>
    </row>
    <row r="106" spans="4:12" x14ac:dyDescent="0.25">
      <c r="D106" s="76" t="s">
        <v>675</v>
      </c>
      <c r="H106" s="77" t="s">
        <v>177</v>
      </c>
      <c r="J106" s="71" t="s">
        <v>177</v>
      </c>
      <c r="L106" s="31" t="s">
        <v>494</v>
      </c>
    </row>
    <row r="107" spans="4:12" x14ac:dyDescent="0.25">
      <c r="D107" s="76" t="s">
        <v>695</v>
      </c>
      <c r="H107" s="78" t="s">
        <v>380</v>
      </c>
      <c r="J107" s="71" t="s">
        <v>163</v>
      </c>
      <c r="L107" s="31" t="s">
        <v>1095</v>
      </c>
    </row>
    <row r="108" spans="4:12" x14ac:dyDescent="0.25">
      <c r="D108" s="76" t="s">
        <v>696</v>
      </c>
      <c r="H108" s="77" t="s">
        <v>273</v>
      </c>
      <c r="J108" s="71" t="s">
        <v>170</v>
      </c>
      <c r="L108" s="31" t="s">
        <v>914</v>
      </c>
    </row>
    <row r="109" spans="4:12" x14ac:dyDescent="0.25">
      <c r="D109" s="76" t="s">
        <v>701</v>
      </c>
      <c r="H109" s="77" t="s">
        <v>224</v>
      </c>
      <c r="J109" s="71" t="s">
        <v>380</v>
      </c>
      <c r="L109" s="31" t="s">
        <v>450</v>
      </c>
    </row>
    <row r="110" spans="4:12" x14ac:dyDescent="0.25">
      <c r="D110" s="76" t="s">
        <v>706</v>
      </c>
      <c r="H110" s="77" t="s">
        <v>303</v>
      </c>
      <c r="J110" s="71" t="s">
        <v>266</v>
      </c>
      <c r="L110" s="31" t="s">
        <v>1020</v>
      </c>
    </row>
    <row r="111" spans="4:12" x14ac:dyDescent="0.25">
      <c r="D111" s="76" t="s">
        <v>710</v>
      </c>
      <c r="H111" s="78" t="s">
        <v>215</v>
      </c>
      <c r="J111" s="71" t="s">
        <v>205</v>
      </c>
      <c r="L111" s="31" t="s">
        <v>903</v>
      </c>
    </row>
    <row r="112" spans="4:12" x14ac:dyDescent="0.25">
      <c r="D112" s="76" t="s">
        <v>665</v>
      </c>
      <c r="H112" s="77" t="s">
        <v>126</v>
      </c>
      <c r="J112" s="71" t="s">
        <v>132</v>
      </c>
      <c r="L112" s="31" t="s">
        <v>904</v>
      </c>
    </row>
    <row r="113" spans="4:12" x14ac:dyDescent="0.25">
      <c r="D113" s="76" t="s">
        <v>745</v>
      </c>
      <c r="H113" s="77" t="s">
        <v>96</v>
      </c>
      <c r="J113" s="71" t="s">
        <v>273</v>
      </c>
      <c r="L113" s="31" t="s">
        <v>1104</v>
      </c>
    </row>
    <row r="114" spans="4:12" x14ac:dyDescent="0.25">
      <c r="D114" s="76" t="s">
        <v>665</v>
      </c>
      <c r="H114" s="77" t="s">
        <v>202</v>
      </c>
      <c r="J114" s="71" t="s">
        <v>224</v>
      </c>
      <c r="L114" s="31" t="s">
        <v>891</v>
      </c>
    </row>
    <row r="115" spans="4:12" x14ac:dyDescent="0.25">
      <c r="D115" s="76" t="s">
        <v>666</v>
      </c>
      <c r="H115" s="77" t="s">
        <v>57</v>
      </c>
      <c r="J115" s="71" t="s">
        <v>215</v>
      </c>
      <c r="L115" s="31" t="s">
        <v>524</v>
      </c>
    </row>
    <row r="116" spans="4:12" x14ac:dyDescent="0.25">
      <c r="D116" s="76" t="s">
        <v>761</v>
      </c>
      <c r="H116" s="81" t="s">
        <v>401</v>
      </c>
      <c r="J116" s="71" t="s">
        <v>126</v>
      </c>
      <c r="L116" s="31" t="s">
        <v>930</v>
      </c>
    </row>
    <row r="117" spans="4:12" x14ac:dyDescent="0.25">
      <c r="D117" s="76" t="s">
        <v>762</v>
      </c>
      <c r="H117" s="81" t="s">
        <v>404</v>
      </c>
      <c r="J117" s="71" t="s">
        <v>96</v>
      </c>
      <c r="L117" s="31" t="s">
        <v>514</v>
      </c>
    </row>
    <row r="118" spans="4:12" x14ac:dyDescent="0.25">
      <c r="D118" s="76" t="s">
        <v>763</v>
      </c>
      <c r="H118" s="78" t="s">
        <v>362</v>
      </c>
      <c r="J118" s="71" t="s">
        <v>202</v>
      </c>
      <c r="L118" s="31" t="s">
        <v>469</v>
      </c>
    </row>
    <row r="119" spans="4:12" ht="26.25" x14ac:dyDescent="0.25">
      <c r="D119" s="76" t="s">
        <v>764</v>
      </c>
      <c r="H119" s="77" t="s">
        <v>164</v>
      </c>
      <c r="J119" s="71" t="s">
        <v>640</v>
      </c>
      <c r="L119" s="31" t="s">
        <v>555</v>
      </c>
    </row>
    <row r="120" spans="4:12" x14ac:dyDescent="0.25">
      <c r="D120" s="76" t="s">
        <v>766</v>
      </c>
      <c r="H120" s="77" t="s">
        <v>230</v>
      </c>
      <c r="J120" s="71" t="s">
        <v>196</v>
      </c>
      <c r="L120" s="31" t="s">
        <v>460</v>
      </c>
    </row>
    <row r="121" spans="4:12" x14ac:dyDescent="0.25">
      <c r="D121" s="76" t="s">
        <v>669</v>
      </c>
      <c r="H121" s="78" t="s">
        <v>233</v>
      </c>
      <c r="J121" s="71" t="s">
        <v>57</v>
      </c>
      <c r="L121" s="31" t="s">
        <v>478</v>
      </c>
    </row>
    <row r="122" spans="4:12" x14ac:dyDescent="0.25">
      <c r="D122" s="76" t="s">
        <v>769</v>
      </c>
      <c r="H122" s="77" t="s">
        <v>109</v>
      </c>
      <c r="J122" s="71" t="s">
        <v>401</v>
      </c>
      <c r="L122" s="31" t="s">
        <v>485</v>
      </c>
    </row>
    <row r="123" spans="4:12" x14ac:dyDescent="0.25">
      <c r="D123" s="76" t="s">
        <v>770</v>
      </c>
      <c r="H123" s="77" t="s">
        <v>166</v>
      </c>
      <c r="J123" s="71" t="s">
        <v>94</v>
      </c>
      <c r="L123" s="31" t="s">
        <v>906</v>
      </c>
    </row>
    <row r="124" spans="4:12" x14ac:dyDescent="0.25">
      <c r="D124" s="76" t="s">
        <v>772</v>
      </c>
      <c r="H124" s="78" t="s">
        <v>107</v>
      </c>
      <c r="J124" s="71" t="s">
        <v>186</v>
      </c>
      <c r="L124" s="31" t="s">
        <v>942</v>
      </c>
    </row>
    <row r="125" spans="4:12" x14ac:dyDescent="0.25">
      <c r="D125" s="76" t="s">
        <v>670</v>
      </c>
      <c r="H125" s="78" t="s">
        <v>361</v>
      </c>
      <c r="J125" s="71" t="s">
        <v>404</v>
      </c>
      <c r="L125" s="31" t="s">
        <v>529</v>
      </c>
    </row>
    <row r="126" spans="4:12" x14ac:dyDescent="0.25">
      <c r="D126" s="76" t="s">
        <v>773</v>
      </c>
      <c r="H126" s="77" t="s">
        <v>337</v>
      </c>
      <c r="J126" s="82" t="s">
        <v>362</v>
      </c>
      <c r="L126" s="31" t="s">
        <v>585</v>
      </c>
    </row>
    <row r="127" spans="4:12" x14ac:dyDescent="0.25">
      <c r="D127" s="76" t="s">
        <v>774</v>
      </c>
      <c r="H127" s="77" t="s">
        <v>47</v>
      </c>
      <c r="J127" s="71" t="s">
        <v>164</v>
      </c>
      <c r="L127" s="31" t="s">
        <v>490</v>
      </c>
    </row>
    <row r="128" spans="4:12" x14ac:dyDescent="0.25">
      <c r="D128" s="76" t="s">
        <v>775</v>
      </c>
      <c r="H128" s="77" t="s">
        <v>162</v>
      </c>
      <c r="J128" s="71" t="s">
        <v>230</v>
      </c>
      <c r="L128" s="31" t="s">
        <v>510</v>
      </c>
    </row>
    <row r="129" spans="4:12" x14ac:dyDescent="0.25">
      <c r="D129" s="76" t="s">
        <v>777</v>
      </c>
      <c r="H129" s="77" t="s">
        <v>89</v>
      </c>
      <c r="J129" s="71" t="s">
        <v>233</v>
      </c>
      <c r="L129" s="31" t="s">
        <v>634</v>
      </c>
    </row>
    <row r="130" spans="4:12" x14ac:dyDescent="0.25">
      <c r="D130" s="76" t="s">
        <v>786</v>
      </c>
      <c r="H130" s="77" t="s">
        <v>68</v>
      </c>
      <c r="J130" s="71" t="s">
        <v>109</v>
      </c>
      <c r="L130" s="31" t="s">
        <v>960</v>
      </c>
    </row>
    <row r="131" spans="4:12" x14ac:dyDescent="0.25">
      <c r="D131" s="76" t="s">
        <v>787</v>
      </c>
      <c r="H131" s="77" t="s">
        <v>116</v>
      </c>
      <c r="J131" s="71" t="s">
        <v>166</v>
      </c>
      <c r="L131" s="31" t="s">
        <v>1046</v>
      </c>
    </row>
    <row r="132" spans="4:12" x14ac:dyDescent="0.25">
      <c r="D132" s="76" t="s">
        <v>797</v>
      </c>
      <c r="H132" s="79" t="s">
        <v>451</v>
      </c>
      <c r="J132" s="71" t="s">
        <v>107</v>
      </c>
      <c r="L132" s="31" t="s">
        <v>520</v>
      </c>
    </row>
    <row r="133" spans="4:12" x14ac:dyDescent="0.25">
      <c r="D133" s="76" t="s">
        <v>800</v>
      </c>
      <c r="H133" s="77" t="s">
        <v>282</v>
      </c>
      <c r="J133" s="80" t="s">
        <v>361</v>
      </c>
      <c r="L133" s="31" t="s">
        <v>968</v>
      </c>
    </row>
    <row r="134" spans="4:12" x14ac:dyDescent="0.25">
      <c r="D134" s="76" t="s">
        <v>803</v>
      </c>
      <c r="H134" s="77" t="s">
        <v>259</v>
      </c>
      <c r="J134" s="71" t="s">
        <v>337</v>
      </c>
      <c r="L134" s="31" t="s">
        <v>965</v>
      </c>
    </row>
    <row r="135" spans="4:12" x14ac:dyDescent="0.25">
      <c r="D135" s="76" t="s">
        <v>811</v>
      </c>
      <c r="H135" s="77" t="s">
        <v>114</v>
      </c>
      <c r="J135" s="71" t="s">
        <v>47</v>
      </c>
      <c r="L135" s="31" t="s">
        <v>486</v>
      </c>
    </row>
    <row r="136" spans="4:12" x14ac:dyDescent="0.25">
      <c r="D136" s="76" t="s">
        <v>812</v>
      </c>
      <c r="H136" s="78" t="s">
        <v>37</v>
      </c>
      <c r="J136" s="71" t="s">
        <v>89</v>
      </c>
      <c r="L136" s="31" t="s">
        <v>612</v>
      </c>
    </row>
    <row r="137" spans="4:12" x14ac:dyDescent="0.25">
      <c r="D137" s="76" t="s">
        <v>816</v>
      </c>
      <c r="H137" s="79" t="s">
        <v>398</v>
      </c>
      <c r="J137" s="71" t="s">
        <v>68</v>
      </c>
      <c r="L137" s="31" t="s">
        <v>1020</v>
      </c>
    </row>
    <row r="138" spans="4:12" x14ac:dyDescent="0.25">
      <c r="D138" s="76" t="s">
        <v>819</v>
      </c>
      <c r="H138" s="79" t="s">
        <v>655</v>
      </c>
      <c r="J138" s="71" t="s">
        <v>116</v>
      </c>
      <c r="L138" s="31" t="s">
        <v>1048</v>
      </c>
    </row>
    <row r="139" spans="4:12" x14ac:dyDescent="0.25">
      <c r="D139" s="76" t="s">
        <v>822</v>
      </c>
      <c r="H139" s="81" t="s">
        <v>467</v>
      </c>
      <c r="J139" s="80" t="s">
        <v>451</v>
      </c>
      <c r="L139" s="31" t="s">
        <v>966</v>
      </c>
    </row>
    <row r="140" spans="4:12" x14ac:dyDescent="0.25">
      <c r="D140" s="76" t="s">
        <v>663</v>
      </c>
      <c r="H140" s="77" t="s">
        <v>53</v>
      </c>
      <c r="J140" s="71" t="s">
        <v>330</v>
      </c>
      <c r="L140" s="31" t="s">
        <v>1038</v>
      </c>
    </row>
    <row r="141" spans="4:12" x14ac:dyDescent="0.25">
      <c r="D141" s="76" t="s">
        <v>829</v>
      </c>
      <c r="H141" s="79" t="s">
        <v>575</v>
      </c>
      <c r="J141" s="71" t="s">
        <v>67</v>
      </c>
      <c r="L141" s="31" t="s">
        <v>946</v>
      </c>
    </row>
    <row r="142" spans="4:12" x14ac:dyDescent="0.25">
      <c r="D142" s="76" t="s">
        <v>833</v>
      </c>
      <c r="H142" s="81" t="s">
        <v>647</v>
      </c>
      <c r="J142" s="71" t="s">
        <v>282</v>
      </c>
      <c r="L142" s="31" t="s">
        <v>484</v>
      </c>
    </row>
    <row r="143" spans="4:12" x14ac:dyDescent="0.25">
      <c r="D143" s="76" t="s">
        <v>840</v>
      </c>
      <c r="H143" s="77" t="s">
        <v>124</v>
      </c>
      <c r="J143" s="71" t="s">
        <v>114</v>
      </c>
      <c r="L143" s="31" t="s">
        <v>1097</v>
      </c>
    </row>
    <row r="144" spans="4:12" x14ac:dyDescent="0.25">
      <c r="D144" s="76" t="s">
        <v>848</v>
      </c>
      <c r="H144" s="77" t="s">
        <v>172</v>
      </c>
      <c r="J144" s="71" t="s">
        <v>37</v>
      </c>
      <c r="L144" s="31" t="s">
        <v>595</v>
      </c>
    </row>
    <row r="145" spans="4:12" x14ac:dyDescent="0.25">
      <c r="D145" s="76" t="s">
        <v>849</v>
      </c>
      <c r="H145" s="77" t="s">
        <v>16</v>
      </c>
      <c r="J145" s="71" t="s">
        <v>398</v>
      </c>
      <c r="L145" s="31" t="s">
        <v>454</v>
      </c>
    </row>
    <row r="146" spans="4:12" x14ac:dyDescent="0.25">
      <c r="D146" s="76" t="s">
        <v>850</v>
      </c>
      <c r="H146" s="77" t="s">
        <v>308</v>
      </c>
      <c r="J146" s="71" t="s">
        <v>655</v>
      </c>
      <c r="L146" s="31" t="s">
        <v>907</v>
      </c>
    </row>
    <row r="147" spans="4:12" x14ac:dyDescent="0.25">
      <c r="D147" s="76" t="s">
        <v>852</v>
      </c>
      <c r="H147" s="77" t="s">
        <v>19</v>
      </c>
      <c r="J147" s="80" t="s">
        <v>467</v>
      </c>
      <c r="L147" s="31" t="s">
        <v>1069</v>
      </c>
    </row>
    <row r="148" spans="4:12" x14ac:dyDescent="0.25">
      <c r="D148" s="76" t="s">
        <v>858</v>
      </c>
      <c r="H148" s="77" t="s">
        <v>325</v>
      </c>
      <c r="J148" s="71" t="s">
        <v>279</v>
      </c>
      <c r="L148" s="31" t="s">
        <v>1068</v>
      </c>
    </row>
    <row r="149" spans="4:12" x14ac:dyDescent="0.25">
      <c r="D149" s="76" t="s">
        <v>673</v>
      </c>
      <c r="H149" s="77" t="s">
        <v>49</v>
      </c>
      <c r="J149" s="71" t="s">
        <v>260</v>
      </c>
      <c r="L149" s="31" t="s">
        <v>656</v>
      </c>
    </row>
    <row r="150" spans="4:12" x14ac:dyDescent="0.25">
      <c r="D150" s="76" t="s">
        <v>866</v>
      </c>
      <c r="H150" s="77" t="s">
        <v>82</v>
      </c>
      <c r="J150" s="71" t="s">
        <v>75</v>
      </c>
      <c r="L150" s="31" t="s">
        <v>423</v>
      </c>
    </row>
    <row r="151" spans="4:12" x14ac:dyDescent="0.25">
      <c r="D151" s="76" t="s">
        <v>870</v>
      </c>
      <c r="H151" s="78" t="s">
        <v>318</v>
      </c>
      <c r="J151" s="71" t="s">
        <v>53</v>
      </c>
      <c r="L151" s="31" t="s">
        <v>1056</v>
      </c>
    </row>
    <row r="152" spans="4:12" x14ac:dyDescent="0.25">
      <c r="D152" s="76" t="s">
        <v>873</v>
      </c>
      <c r="H152" s="77" t="s">
        <v>345</v>
      </c>
      <c r="J152" s="71" t="s">
        <v>31</v>
      </c>
      <c r="L152" s="31" t="s">
        <v>468</v>
      </c>
    </row>
    <row r="153" spans="4:12" x14ac:dyDescent="0.25">
      <c r="D153" s="76" t="s">
        <v>672</v>
      </c>
      <c r="H153" s="77" t="s">
        <v>48</v>
      </c>
      <c r="J153" s="80" t="s">
        <v>575</v>
      </c>
      <c r="L153" s="31" t="s">
        <v>576</v>
      </c>
    </row>
    <row r="154" spans="4:12" x14ac:dyDescent="0.25">
      <c r="D154" s="76" t="s">
        <v>1117</v>
      </c>
      <c r="H154" s="81" t="s">
        <v>392</v>
      </c>
      <c r="J154" s="80" t="s">
        <v>647</v>
      </c>
      <c r="L154" s="31" t="s">
        <v>1044</v>
      </c>
    </row>
    <row r="155" spans="4:12" x14ac:dyDescent="0.25">
      <c r="D155" s="76" t="s">
        <v>677</v>
      </c>
      <c r="H155" s="77" t="s">
        <v>76</v>
      </c>
      <c r="J155" s="71" t="s">
        <v>111</v>
      </c>
      <c r="L155" s="31" t="s">
        <v>1073</v>
      </c>
    </row>
    <row r="156" spans="4:12" x14ac:dyDescent="0.25">
      <c r="D156" s="76" t="s">
        <v>681</v>
      </c>
      <c r="H156" s="77" t="s">
        <v>115</v>
      </c>
      <c r="J156" s="71" t="s">
        <v>16</v>
      </c>
      <c r="L156" s="31" t="s">
        <v>1072</v>
      </c>
    </row>
    <row r="157" spans="4:12" x14ac:dyDescent="0.25">
      <c r="D157" s="76" t="s">
        <v>689</v>
      </c>
      <c r="H157" s="77" t="s">
        <v>22</v>
      </c>
      <c r="J157" s="71" t="s">
        <v>250</v>
      </c>
      <c r="L157" s="31" t="s">
        <v>1098</v>
      </c>
    </row>
    <row r="158" spans="4:12" x14ac:dyDescent="0.25">
      <c r="D158" s="76" t="s">
        <v>691</v>
      </c>
      <c r="H158" s="77" t="s">
        <v>253</v>
      </c>
      <c r="J158" s="71" t="s">
        <v>19</v>
      </c>
      <c r="L158" s="31" t="s">
        <v>1074</v>
      </c>
    </row>
    <row r="159" spans="4:12" x14ac:dyDescent="0.25">
      <c r="D159" s="76" t="s">
        <v>692</v>
      </c>
      <c r="H159" s="77" t="s">
        <v>245</v>
      </c>
      <c r="J159" s="71" t="s">
        <v>325</v>
      </c>
      <c r="L159" s="31" t="s">
        <v>984</v>
      </c>
    </row>
    <row r="160" spans="4:12" x14ac:dyDescent="0.25">
      <c r="D160" s="76" t="s">
        <v>693</v>
      </c>
      <c r="H160" s="79" t="s">
        <v>430</v>
      </c>
      <c r="J160" s="71" t="s">
        <v>74</v>
      </c>
      <c r="L160" s="31" t="s">
        <v>943</v>
      </c>
    </row>
    <row r="161" spans="4:12" x14ac:dyDescent="0.25">
      <c r="D161" s="76" t="s">
        <v>697</v>
      </c>
      <c r="H161" s="77" t="s">
        <v>168</v>
      </c>
      <c r="J161" s="71" t="s">
        <v>149</v>
      </c>
      <c r="L161" s="31" t="s">
        <v>1099</v>
      </c>
    </row>
    <row r="162" spans="4:12" x14ac:dyDescent="0.25">
      <c r="D162" s="76" t="s">
        <v>703</v>
      </c>
      <c r="H162" s="79" t="s">
        <v>657</v>
      </c>
      <c r="J162" s="71" t="s">
        <v>307</v>
      </c>
      <c r="L162" s="31" t="s">
        <v>1041</v>
      </c>
    </row>
    <row r="163" spans="4:12" x14ac:dyDescent="0.25">
      <c r="D163" s="76" t="s">
        <v>707</v>
      </c>
      <c r="H163" s="77" t="s">
        <v>194</v>
      </c>
      <c r="J163" s="71" t="s">
        <v>288</v>
      </c>
      <c r="L163" s="31" t="s">
        <v>1039</v>
      </c>
    </row>
    <row r="164" spans="4:12" x14ac:dyDescent="0.25">
      <c r="D164" s="76" t="s">
        <v>722</v>
      </c>
      <c r="H164" s="77" t="s">
        <v>158</v>
      </c>
      <c r="J164" s="71" t="s">
        <v>290</v>
      </c>
      <c r="L164" s="31" t="s">
        <v>618</v>
      </c>
    </row>
    <row r="165" spans="4:12" x14ac:dyDescent="0.25">
      <c r="D165" s="76" t="s">
        <v>724</v>
      </c>
      <c r="H165" s="77" t="s">
        <v>120</v>
      </c>
      <c r="J165" s="71" t="s">
        <v>49</v>
      </c>
      <c r="L165" s="31" t="s">
        <v>1100</v>
      </c>
    </row>
    <row r="166" spans="4:12" x14ac:dyDescent="0.25">
      <c r="D166" s="76" t="s">
        <v>725</v>
      </c>
      <c r="H166" s="77" t="s">
        <v>336</v>
      </c>
      <c r="J166" s="71" t="s">
        <v>125</v>
      </c>
      <c r="L166" s="31" t="s">
        <v>412</v>
      </c>
    </row>
    <row r="167" spans="4:12" x14ac:dyDescent="0.25">
      <c r="D167" s="76" t="s">
        <v>726</v>
      </c>
      <c r="H167" s="77" t="s">
        <v>35</v>
      </c>
      <c r="J167" s="71" t="s">
        <v>93</v>
      </c>
      <c r="L167" s="31" t="s">
        <v>1060</v>
      </c>
    </row>
    <row r="168" spans="4:12" x14ac:dyDescent="0.25">
      <c r="D168" s="76" t="s">
        <v>735</v>
      </c>
      <c r="H168" s="77" t="s">
        <v>178</v>
      </c>
      <c r="J168" s="71" t="s">
        <v>254</v>
      </c>
      <c r="L168" s="31" t="s">
        <v>936</v>
      </c>
    </row>
    <row r="169" spans="4:12" x14ac:dyDescent="0.25">
      <c r="D169" s="76" t="s">
        <v>739</v>
      </c>
      <c r="H169" s="77" t="s">
        <v>346</v>
      </c>
      <c r="J169" s="71" t="s">
        <v>246</v>
      </c>
      <c r="L169" s="31" t="s">
        <v>919</v>
      </c>
    </row>
    <row r="170" spans="4:12" x14ac:dyDescent="0.25">
      <c r="D170" s="76" t="s">
        <v>740</v>
      </c>
      <c r="H170" s="77" t="s">
        <v>171</v>
      </c>
      <c r="J170" s="71" t="s">
        <v>360</v>
      </c>
      <c r="L170" s="31" t="s">
        <v>605</v>
      </c>
    </row>
    <row r="171" spans="4:12" x14ac:dyDescent="0.25">
      <c r="D171" s="76" t="s">
        <v>741</v>
      </c>
      <c r="H171" s="77" t="s">
        <v>110</v>
      </c>
      <c r="J171" s="71" t="s">
        <v>82</v>
      </c>
      <c r="L171" s="31" t="s">
        <v>892</v>
      </c>
    </row>
    <row r="172" spans="4:12" x14ac:dyDescent="0.25">
      <c r="D172" s="76" t="s">
        <v>667</v>
      </c>
      <c r="H172" s="77" t="s">
        <v>128</v>
      </c>
      <c r="J172" s="71" t="s">
        <v>574</v>
      </c>
      <c r="L172" s="31" t="s">
        <v>916</v>
      </c>
    </row>
    <row r="173" spans="4:12" x14ac:dyDescent="0.25">
      <c r="D173" s="76" t="s">
        <v>747</v>
      </c>
      <c r="H173" s="77" t="s">
        <v>152</v>
      </c>
      <c r="J173" s="71" t="s">
        <v>318</v>
      </c>
      <c r="L173" s="31" t="s">
        <v>439</v>
      </c>
    </row>
    <row r="174" spans="4:12" x14ac:dyDescent="0.25">
      <c r="D174" s="76" t="s">
        <v>748</v>
      </c>
      <c r="H174" s="77" t="s">
        <v>231</v>
      </c>
      <c r="J174" s="71" t="s">
        <v>345</v>
      </c>
      <c r="L174" s="31" t="s">
        <v>896</v>
      </c>
    </row>
    <row r="175" spans="4:12" x14ac:dyDescent="0.25">
      <c r="D175" s="76" t="s">
        <v>749</v>
      </c>
      <c r="H175" s="81" t="s">
        <v>383</v>
      </c>
      <c r="J175" s="71" t="s">
        <v>145</v>
      </c>
      <c r="L175" s="31" t="s">
        <v>455</v>
      </c>
    </row>
    <row r="176" spans="4:12" x14ac:dyDescent="0.25">
      <c r="D176" s="76" t="s">
        <v>759</v>
      </c>
      <c r="H176" s="77" t="s">
        <v>223</v>
      </c>
      <c r="J176" s="71" t="s">
        <v>258</v>
      </c>
      <c r="L176" s="31" t="s">
        <v>913</v>
      </c>
    </row>
    <row r="177" spans="4:12" x14ac:dyDescent="0.25">
      <c r="D177" s="76" t="s">
        <v>760</v>
      </c>
      <c r="H177" s="77" t="s">
        <v>23</v>
      </c>
      <c r="J177" s="71" t="s">
        <v>147</v>
      </c>
      <c r="L177" s="31" t="s">
        <v>967</v>
      </c>
    </row>
    <row r="178" spans="4:12" x14ac:dyDescent="0.25">
      <c r="D178" s="76" t="s">
        <v>765</v>
      </c>
      <c r="H178" s="77" t="s">
        <v>351</v>
      </c>
      <c r="J178" s="71" t="s">
        <v>48</v>
      </c>
      <c r="L178" s="31" t="s">
        <v>1101</v>
      </c>
    </row>
    <row r="179" spans="4:12" x14ac:dyDescent="0.25">
      <c r="D179" s="76" t="s">
        <v>668</v>
      </c>
      <c r="H179" s="79" t="s">
        <v>390</v>
      </c>
      <c r="J179" s="71" t="s">
        <v>392</v>
      </c>
      <c r="L179" s="31" t="s">
        <v>417</v>
      </c>
    </row>
    <row r="180" spans="4:12" x14ac:dyDescent="0.25">
      <c r="D180" s="76" t="s">
        <v>776</v>
      </c>
      <c r="H180" s="77" t="s">
        <v>333</v>
      </c>
      <c r="J180" s="71" t="s">
        <v>76</v>
      </c>
      <c r="L180" s="31" t="s">
        <v>422</v>
      </c>
    </row>
    <row r="181" spans="4:12" x14ac:dyDescent="0.25">
      <c r="D181" s="76" t="s">
        <v>781</v>
      </c>
      <c r="H181" s="77" t="s">
        <v>214</v>
      </c>
      <c r="J181" s="71" t="s">
        <v>115</v>
      </c>
      <c r="L181" s="31" t="s">
        <v>1054</v>
      </c>
    </row>
    <row r="182" spans="4:12" x14ac:dyDescent="0.25">
      <c r="D182" s="76" t="s">
        <v>782</v>
      </c>
      <c r="H182" s="77" t="s">
        <v>40</v>
      </c>
      <c r="J182" s="71" t="s">
        <v>22</v>
      </c>
      <c r="L182" s="31" t="s">
        <v>431</v>
      </c>
    </row>
    <row r="183" spans="4:12" x14ac:dyDescent="0.25">
      <c r="D183" s="76" t="s">
        <v>783</v>
      </c>
      <c r="H183" s="78" t="s">
        <v>311</v>
      </c>
      <c r="J183" s="71" t="s">
        <v>430</v>
      </c>
      <c r="L183" s="31" t="s">
        <v>545</v>
      </c>
    </row>
    <row r="184" spans="4:12" x14ac:dyDescent="0.25">
      <c r="D184" s="76" t="s">
        <v>789</v>
      </c>
      <c r="H184" s="79" t="s">
        <v>577</v>
      </c>
      <c r="J184" s="71" t="s">
        <v>168</v>
      </c>
      <c r="L184" s="31" t="s">
        <v>600</v>
      </c>
    </row>
    <row r="185" spans="4:12" x14ac:dyDescent="0.25">
      <c r="D185" s="76" t="s">
        <v>795</v>
      </c>
      <c r="H185" s="81" t="s">
        <v>391</v>
      </c>
      <c r="J185" s="71" t="s">
        <v>129</v>
      </c>
      <c r="L185" s="31" t="s">
        <v>658</v>
      </c>
    </row>
    <row r="186" spans="4:12" x14ac:dyDescent="0.25">
      <c r="D186" s="76" t="s">
        <v>796</v>
      </c>
      <c r="H186" s="77" t="s">
        <v>187</v>
      </c>
      <c r="J186" s="71" t="s">
        <v>272</v>
      </c>
      <c r="L186" s="31" t="s">
        <v>504</v>
      </c>
    </row>
    <row r="187" spans="4:12" x14ac:dyDescent="0.25">
      <c r="D187" s="76" t="s">
        <v>804</v>
      </c>
      <c r="H187" s="77" t="s">
        <v>28</v>
      </c>
      <c r="J187" s="71" t="s">
        <v>133</v>
      </c>
      <c r="L187" s="31" t="s">
        <v>483</v>
      </c>
    </row>
    <row r="188" spans="4:12" x14ac:dyDescent="0.25">
      <c r="D188" s="76" t="s">
        <v>810</v>
      </c>
      <c r="H188" s="77" t="s">
        <v>256</v>
      </c>
      <c r="J188" s="71" t="s">
        <v>121</v>
      </c>
      <c r="L188" s="31" t="s">
        <v>917</v>
      </c>
    </row>
    <row r="189" spans="4:12" x14ac:dyDescent="0.25">
      <c r="D189" s="76" t="s">
        <v>820</v>
      </c>
      <c r="H189" s="77" t="s">
        <v>159</v>
      </c>
      <c r="J189" s="71" t="s">
        <v>657</v>
      </c>
      <c r="L189" s="31" t="s">
        <v>999</v>
      </c>
    </row>
    <row r="190" spans="4:12" x14ac:dyDescent="0.25">
      <c r="D190" s="76" t="s">
        <v>824</v>
      </c>
      <c r="H190" s="79" t="s">
        <v>619</v>
      </c>
      <c r="J190" s="71" t="s">
        <v>194</v>
      </c>
      <c r="L190" s="31" t="s">
        <v>1000</v>
      </c>
    </row>
    <row r="191" spans="4:12" x14ac:dyDescent="0.25">
      <c r="D191" s="76" t="s">
        <v>827</v>
      </c>
      <c r="H191" s="77" t="s">
        <v>295</v>
      </c>
      <c r="J191" s="71" t="s">
        <v>387</v>
      </c>
      <c r="L191" s="31" t="s">
        <v>1086</v>
      </c>
    </row>
    <row r="192" spans="4:12" x14ac:dyDescent="0.25">
      <c r="D192" s="76" t="s">
        <v>834</v>
      </c>
      <c r="H192" s="81" t="s">
        <v>573</v>
      </c>
      <c r="J192" s="71" t="s">
        <v>158</v>
      </c>
      <c r="L192" s="31" t="s">
        <v>1001</v>
      </c>
    </row>
    <row r="193" spans="4:12" x14ac:dyDescent="0.25">
      <c r="D193" s="76" t="s">
        <v>835</v>
      </c>
      <c r="H193" s="77" t="s">
        <v>353</v>
      </c>
      <c r="J193" s="71" t="s">
        <v>375</v>
      </c>
      <c r="L193" s="31" t="s">
        <v>1065</v>
      </c>
    </row>
    <row r="194" spans="4:12" x14ac:dyDescent="0.25">
      <c r="D194" s="76" t="s">
        <v>839</v>
      </c>
      <c r="H194" s="77" t="s">
        <v>84</v>
      </c>
      <c r="J194" s="71" t="s">
        <v>336</v>
      </c>
      <c r="L194" s="31" t="s">
        <v>531</v>
      </c>
    </row>
    <row r="195" spans="4:12" x14ac:dyDescent="0.25">
      <c r="D195" s="76" t="s">
        <v>846</v>
      </c>
      <c r="H195" s="78" t="s">
        <v>135</v>
      </c>
      <c r="J195" s="71" t="s">
        <v>35</v>
      </c>
      <c r="L195" s="31" t="s">
        <v>1086</v>
      </c>
    </row>
    <row r="196" spans="4:12" x14ac:dyDescent="0.25">
      <c r="D196" s="76" t="s">
        <v>847</v>
      </c>
      <c r="H196" s="81" t="s">
        <v>659</v>
      </c>
      <c r="J196" s="71" t="s">
        <v>178</v>
      </c>
      <c r="L196" s="31" t="s">
        <v>945</v>
      </c>
    </row>
    <row r="197" spans="4:12" x14ac:dyDescent="0.25">
      <c r="D197" s="76" t="s">
        <v>857</v>
      </c>
      <c r="H197" s="77" t="s">
        <v>46</v>
      </c>
      <c r="J197" s="71" t="s">
        <v>346</v>
      </c>
      <c r="L197" s="31" t="s">
        <v>603</v>
      </c>
    </row>
    <row r="198" spans="4:12" x14ac:dyDescent="0.25">
      <c r="D198" s="76" t="s">
        <v>863</v>
      </c>
      <c r="H198" s="77" t="s">
        <v>267</v>
      </c>
      <c r="J198" s="71" t="s">
        <v>171</v>
      </c>
      <c r="L198" s="31" t="s">
        <v>435</v>
      </c>
    </row>
    <row r="199" spans="4:12" x14ac:dyDescent="0.25">
      <c r="D199" s="76" t="s">
        <v>864</v>
      </c>
      <c r="H199" s="77" t="s">
        <v>294</v>
      </c>
      <c r="J199" s="71" t="s">
        <v>110</v>
      </c>
      <c r="L199" s="31" t="s">
        <v>462</v>
      </c>
    </row>
    <row r="200" spans="4:12" x14ac:dyDescent="0.25">
      <c r="D200" s="76" t="s">
        <v>868</v>
      </c>
      <c r="H200" s="77" t="s">
        <v>209</v>
      </c>
      <c r="J200" s="71" t="s">
        <v>152</v>
      </c>
      <c r="L200" s="31" t="s">
        <v>471</v>
      </c>
    </row>
    <row r="201" spans="4:12" x14ac:dyDescent="0.25">
      <c r="D201" s="76" t="s">
        <v>874</v>
      </c>
      <c r="H201" s="77" t="s">
        <v>130</v>
      </c>
      <c r="J201" s="71" t="s">
        <v>231</v>
      </c>
      <c r="L201" s="31" t="s">
        <v>1059</v>
      </c>
    </row>
    <row r="202" spans="4:12" x14ac:dyDescent="0.25">
      <c r="D202" s="76" t="s">
        <v>878</v>
      </c>
      <c r="H202" s="81" t="s">
        <v>635</v>
      </c>
      <c r="J202" s="71" t="s">
        <v>383</v>
      </c>
      <c r="L202" s="31" t="s">
        <v>487</v>
      </c>
    </row>
    <row r="203" spans="4:12" x14ac:dyDescent="0.25">
      <c r="D203" s="76" t="s">
        <v>879</v>
      </c>
      <c r="H203" s="77" t="s">
        <v>338</v>
      </c>
      <c r="J203" s="71" t="s">
        <v>223</v>
      </c>
      <c r="L203" s="31" t="s">
        <v>1102</v>
      </c>
    </row>
    <row r="204" spans="4:12" x14ac:dyDescent="0.25">
      <c r="D204" s="76" t="s">
        <v>719</v>
      </c>
      <c r="H204" s="77" t="s">
        <v>234</v>
      </c>
      <c r="J204" s="71" t="s">
        <v>296</v>
      </c>
      <c r="L204" s="31" t="s">
        <v>526</v>
      </c>
    </row>
    <row r="205" spans="4:12" x14ac:dyDescent="0.25">
      <c r="D205" s="76" t="s">
        <v>738</v>
      </c>
      <c r="H205" s="81" t="s">
        <v>388</v>
      </c>
      <c r="J205" s="71" t="s">
        <v>265</v>
      </c>
      <c r="L205" s="31" t="s">
        <v>480</v>
      </c>
    </row>
    <row r="206" spans="4:12" x14ac:dyDescent="0.25">
      <c r="D206" s="76" t="s">
        <v>938</v>
      </c>
      <c r="H206" s="78" t="s">
        <v>377</v>
      </c>
      <c r="J206" s="71" t="s">
        <v>23</v>
      </c>
      <c r="L206" s="31" t="s">
        <v>457</v>
      </c>
    </row>
    <row r="207" spans="4:12" x14ac:dyDescent="0.25">
      <c r="D207" s="76" t="s">
        <v>752</v>
      </c>
      <c r="H207" s="77" t="s">
        <v>38</v>
      </c>
      <c r="J207" s="71" t="s">
        <v>351</v>
      </c>
      <c r="L207" s="31" t="s">
        <v>437</v>
      </c>
    </row>
    <row r="208" spans="4:12" x14ac:dyDescent="0.25">
      <c r="D208" s="76" t="s">
        <v>771</v>
      </c>
      <c r="H208" s="78" t="s">
        <v>369</v>
      </c>
      <c r="J208" s="71" t="s">
        <v>390</v>
      </c>
      <c r="L208" s="31" t="s">
        <v>424</v>
      </c>
    </row>
    <row r="209" spans="4:12" x14ac:dyDescent="0.25">
      <c r="D209" s="76" t="s">
        <v>790</v>
      </c>
      <c r="H209" s="77" t="s">
        <v>175</v>
      </c>
      <c r="J209" s="71" t="s">
        <v>333</v>
      </c>
      <c r="L209" s="31" t="s">
        <v>1050</v>
      </c>
    </row>
    <row r="210" spans="4:12" x14ac:dyDescent="0.25">
      <c r="D210" s="76" t="s">
        <v>794</v>
      </c>
      <c r="H210" s="81" t="s">
        <v>385</v>
      </c>
      <c r="J210" s="71" t="s">
        <v>214</v>
      </c>
      <c r="L210" s="31" t="s">
        <v>438</v>
      </c>
    </row>
    <row r="211" spans="4:12" x14ac:dyDescent="0.25">
      <c r="D211" s="76" t="s">
        <v>802</v>
      </c>
      <c r="H211" s="77" t="s">
        <v>99</v>
      </c>
      <c r="J211" s="71" t="s">
        <v>277</v>
      </c>
      <c r="L211" s="31" t="s">
        <v>1103</v>
      </c>
    </row>
    <row r="212" spans="4:12" x14ac:dyDescent="0.25">
      <c r="D212" s="76" t="s">
        <v>1118</v>
      </c>
      <c r="H212" s="79" t="s">
        <v>396</v>
      </c>
      <c r="J212" s="71" t="s">
        <v>40</v>
      </c>
      <c r="L212" s="31" t="s">
        <v>517</v>
      </c>
    </row>
    <row r="213" spans="4:12" x14ac:dyDescent="0.25">
      <c r="D213" s="76" t="s">
        <v>808</v>
      </c>
      <c r="H213" s="79" t="s">
        <v>399</v>
      </c>
      <c r="J213" s="71" t="s">
        <v>311</v>
      </c>
      <c r="L213" s="31" t="s">
        <v>580</v>
      </c>
    </row>
    <row r="214" spans="4:12" x14ac:dyDescent="0.25">
      <c r="D214" s="76" t="s">
        <v>809</v>
      </c>
      <c r="H214" s="81" t="s">
        <v>405</v>
      </c>
      <c r="J214" s="80" t="s">
        <v>577</v>
      </c>
      <c r="L214" s="31" t="s">
        <v>578</v>
      </c>
    </row>
    <row r="215" spans="4:12" x14ac:dyDescent="0.25">
      <c r="D215" s="76" t="s">
        <v>813</v>
      </c>
      <c r="H215" s="78" t="s">
        <v>365</v>
      </c>
      <c r="J215" s="71" t="s">
        <v>391</v>
      </c>
      <c r="L215" s="31" t="s">
        <v>498</v>
      </c>
    </row>
    <row r="216" spans="4:12" x14ac:dyDescent="0.25">
      <c r="D216" s="76" t="s">
        <v>836</v>
      </c>
      <c r="H216" s="79" t="s">
        <v>393</v>
      </c>
      <c r="J216" s="71" t="s">
        <v>187</v>
      </c>
      <c r="L216" s="31" t="s">
        <v>547</v>
      </c>
    </row>
    <row r="217" spans="4:12" x14ac:dyDescent="0.25">
      <c r="D217" s="76" t="s">
        <v>854</v>
      </c>
      <c r="H217" s="78" t="s">
        <v>349</v>
      </c>
      <c r="J217" s="71" t="s">
        <v>28</v>
      </c>
      <c r="L217" s="31" t="s">
        <v>1080</v>
      </c>
    </row>
    <row r="218" spans="4:12" x14ac:dyDescent="0.25">
      <c r="D218" s="76" t="s">
        <v>860</v>
      </c>
      <c r="H218" s="77" t="s">
        <v>249</v>
      </c>
      <c r="J218" s="71" t="s">
        <v>256</v>
      </c>
      <c r="L218" s="31" t="s">
        <v>998</v>
      </c>
    </row>
    <row r="219" spans="4:12" x14ac:dyDescent="0.25">
      <c r="D219" s="76" t="s">
        <v>867</v>
      </c>
      <c r="H219" s="77" t="s">
        <v>293</v>
      </c>
      <c r="J219" s="80" t="s">
        <v>619</v>
      </c>
      <c r="L219" s="31" t="s">
        <v>1066</v>
      </c>
    </row>
    <row r="220" spans="4:12" x14ac:dyDescent="0.25">
      <c r="D220" s="76" t="s">
        <v>872</v>
      </c>
      <c r="H220" s="77" t="s">
        <v>104</v>
      </c>
      <c r="J220" s="71" t="s">
        <v>353</v>
      </c>
      <c r="L220" s="31" t="s">
        <v>1057</v>
      </c>
    </row>
    <row r="221" spans="4:12" x14ac:dyDescent="0.25">
      <c r="H221" s="78" t="s">
        <v>322</v>
      </c>
      <c r="J221" s="71" t="s">
        <v>84</v>
      </c>
      <c r="L221" s="31" t="s">
        <v>550</v>
      </c>
    </row>
    <row r="222" spans="4:12" x14ac:dyDescent="0.25">
      <c r="H222" s="77" t="s">
        <v>264</v>
      </c>
      <c r="J222" s="71" t="s">
        <v>659</v>
      </c>
      <c r="L222" s="31" t="s">
        <v>452</v>
      </c>
    </row>
    <row r="223" spans="4:12" x14ac:dyDescent="0.25">
      <c r="H223" s="77" t="s">
        <v>60</v>
      </c>
      <c r="J223" s="71" t="s">
        <v>46</v>
      </c>
      <c r="L223" s="31" t="s">
        <v>620</v>
      </c>
    </row>
    <row r="224" spans="4:12" x14ac:dyDescent="0.25">
      <c r="H224" s="77" t="s">
        <v>92</v>
      </c>
      <c r="J224" s="71" t="s">
        <v>267</v>
      </c>
      <c r="L224" s="31" t="s">
        <v>525</v>
      </c>
    </row>
    <row r="225" spans="8:12" x14ac:dyDescent="0.25">
      <c r="H225" s="77" t="s">
        <v>144</v>
      </c>
      <c r="J225" s="71" t="s">
        <v>294</v>
      </c>
      <c r="L225" s="31" t="s">
        <v>515</v>
      </c>
    </row>
    <row r="226" spans="8:12" x14ac:dyDescent="0.25">
      <c r="H226" s="77" t="s">
        <v>122</v>
      </c>
      <c r="J226" s="71" t="s">
        <v>209</v>
      </c>
      <c r="L226" s="31" t="s">
        <v>636</v>
      </c>
    </row>
    <row r="227" spans="8:12" x14ac:dyDescent="0.25">
      <c r="H227" s="77" t="s">
        <v>328</v>
      </c>
      <c r="J227" s="71" t="s">
        <v>130</v>
      </c>
      <c r="L227" s="31" t="s">
        <v>563</v>
      </c>
    </row>
    <row r="228" spans="8:12" x14ac:dyDescent="0.25">
      <c r="H228" s="77" t="s">
        <v>284</v>
      </c>
      <c r="J228" s="80" t="s">
        <v>635</v>
      </c>
      <c r="L228" s="31" t="s">
        <v>660</v>
      </c>
    </row>
    <row r="229" spans="8:12" x14ac:dyDescent="0.25">
      <c r="H229" s="77" t="s">
        <v>316</v>
      </c>
      <c r="J229" s="71" t="s">
        <v>160</v>
      </c>
      <c r="L229" s="31" t="s">
        <v>991</v>
      </c>
    </row>
    <row r="230" spans="8:12" x14ac:dyDescent="0.25">
      <c r="H230" s="81" t="s">
        <v>442</v>
      </c>
      <c r="J230" s="71" t="s">
        <v>338</v>
      </c>
      <c r="L230" s="31" t="s">
        <v>992</v>
      </c>
    </row>
    <row r="231" spans="8:12" x14ac:dyDescent="0.25">
      <c r="H231" s="78" t="s">
        <v>342</v>
      </c>
      <c r="J231" s="71" t="s">
        <v>234</v>
      </c>
      <c r="L231" s="31" t="s">
        <v>993</v>
      </c>
    </row>
    <row r="232" spans="8:12" x14ac:dyDescent="0.25">
      <c r="H232" s="81" t="s">
        <v>395</v>
      </c>
      <c r="J232" s="71" t="s">
        <v>388</v>
      </c>
      <c r="L232" s="31" t="s">
        <v>648</v>
      </c>
    </row>
    <row r="233" spans="8:12" x14ac:dyDescent="0.25">
      <c r="H233" s="77" t="s">
        <v>271</v>
      </c>
      <c r="J233" s="71" t="s">
        <v>377</v>
      </c>
      <c r="L233" s="31" t="s">
        <v>893</v>
      </c>
    </row>
    <row r="234" spans="8:12" x14ac:dyDescent="0.25">
      <c r="H234" s="77" t="s">
        <v>257</v>
      </c>
      <c r="J234" s="71" t="s">
        <v>38</v>
      </c>
      <c r="L234" s="31" t="s">
        <v>472</v>
      </c>
    </row>
    <row r="235" spans="8:12" x14ac:dyDescent="0.25">
      <c r="H235" s="77" t="s">
        <v>305</v>
      </c>
      <c r="J235" s="82" t="s">
        <v>369</v>
      </c>
      <c r="L235" s="31" t="s">
        <v>420</v>
      </c>
    </row>
    <row r="236" spans="8:12" x14ac:dyDescent="0.25">
      <c r="H236" s="77" t="s">
        <v>334</v>
      </c>
      <c r="J236" s="71" t="s">
        <v>175</v>
      </c>
      <c r="L236" s="31" t="s">
        <v>1042</v>
      </c>
    </row>
    <row r="237" spans="8:12" x14ac:dyDescent="0.25">
      <c r="H237" s="77" t="s">
        <v>357</v>
      </c>
      <c r="J237" s="71" t="s">
        <v>385</v>
      </c>
      <c r="L237" s="31" t="s">
        <v>593</v>
      </c>
    </row>
    <row r="238" spans="8:12" x14ac:dyDescent="0.25">
      <c r="H238" s="77" t="s">
        <v>327</v>
      </c>
      <c r="J238" s="71" t="s">
        <v>99</v>
      </c>
      <c r="L238" s="31" t="s">
        <v>466</v>
      </c>
    </row>
    <row r="239" spans="8:12" x14ac:dyDescent="0.25">
      <c r="H239" s="78" t="s">
        <v>367</v>
      </c>
      <c r="J239" s="71" t="s">
        <v>399</v>
      </c>
      <c r="L239" s="31" t="s">
        <v>426</v>
      </c>
    </row>
    <row r="240" spans="8:12" x14ac:dyDescent="0.25">
      <c r="H240" s="77" t="s">
        <v>59</v>
      </c>
      <c r="J240" s="71" t="s">
        <v>405</v>
      </c>
      <c r="L240" s="31" t="s">
        <v>1043</v>
      </c>
    </row>
    <row r="241" spans="8:12" x14ac:dyDescent="0.25">
      <c r="H241" s="77" t="s">
        <v>146</v>
      </c>
      <c r="J241" s="83" t="s">
        <v>365</v>
      </c>
      <c r="L241" s="31" t="s">
        <v>969</v>
      </c>
    </row>
    <row r="242" spans="8:12" x14ac:dyDescent="0.25">
      <c r="H242" s="81" t="s">
        <v>400</v>
      </c>
      <c r="J242" s="71" t="s">
        <v>83</v>
      </c>
      <c r="L242" s="31" t="s">
        <v>1051</v>
      </c>
    </row>
    <row r="243" spans="8:12" x14ac:dyDescent="0.25">
      <c r="H243" s="77" t="s">
        <v>335</v>
      </c>
      <c r="J243" s="71" t="s">
        <v>644</v>
      </c>
      <c r="L243" s="31" t="s">
        <v>1049</v>
      </c>
    </row>
    <row r="244" spans="8:12" x14ac:dyDescent="0.25">
      <c r="H244" s="78" t="s">
        <v>210</v>
      </c>
      <c r="J244" s="71" t="s">
        <v>393</v>
      </c>
      <c r="L244" s="31" t="s">
        <v>534</v>
      </c>
    </row>
    <row r="245" spans="8:12" x14ac:dyDescent="0.25">
      <c r="H245" s="77" t="s">
        <v>341</v>
      </c>
      <c r="J245" s="71" t="s">
        <v>349</v>
      </c>
      <c r="L245" s="31" t="s">
        <v>606</v>
      </c>
    </row>
    <row r="246" spans="8:12" x14ac:dyDescent="0.25">
      <c r="H246" s="77" t="s">
        <v>235</v>
      </c>
      <c r="J246" s="71" t="s">
        <v>397</v>
      </c>
      <c r="L246" s="31" t="s">
        <v>570</v>
      </c>
    </row>
    <row r="247" spans="8:12" x14ac:dyDescent="0.25">
      <c r="H247" s="77" t="s">
        <v>347</v>
      </c>
      <c r="J247" s="71" t="s">
        <v>293</v>
      </c>
      <c r="L247" s="31" t="s">
        <v>947</v>
      </c>
    </row>
    <row r="248" spans="8:12" ht="30" x14ac:dyDescent="0.25">
      <c r="H248" s="77" t="s">
        <v>174</v>
      </c>
      <c r="J248" s="71" t="s">
        <v>104</v>
      </c>
      <c r="L248" s="31" t="s">
        <v>1052</v>
      </c>
    </row>
    <row r="249" spans="8:12" x14ac:dyDescent="0.25">
      <c r="H249" s="77" t="s">
        <v>241</v>
      </c>
      <c r="J249" s="71" t="s">
        <v>322</v>
      </c>
      <c r="L249" s="31" t="s">
        <v>554</v>
      </c>
    </row>
    <row r="250" spans="8:12" x14ac:dyDescent="0.25">
      <c r="H250" s="77" t="s">
        <v>206</v>
      </c>
      <c r="J250" s="71" t="s">
        <v>244</v>
      </c>
      <c r="L250" s="31" t="s">
        <v>1053</v>
      </c>
    </row>
    <row r="251" spans="8:12" x14ac:dyDescent="0.25">
      <c r="H251" s="77" t="s">
        <v>216</v>
      </c>
      <c r="J251" s="71" t="s">
        <v>60</v>
      </c>
      <c r="L251" s="31" t="s">
        <v>599</v>
      </c>
    </row>
    <row r="252" spans="8:12" x14ac:dyDescent="0.25">
      <c r="H252" s="77" t="s">
        <v>118</v>
      </c>
      <c r="J252" s="71" t="s">
        <v>138</v>
      </c>
      <c r="L252" s="31" t="s">
        <v>995</v>
      </c>
    </row>
    <row r="253" spans="8:12" x14ac:dyDescent="0.25">
      <c r="H253" s="77" t="s">
        <v>229</v>
      </c>
      <c r="J253" s="80" t="s">
        <v>144</v>
      </c>
      <c r="L253" s="31" t="s">
        <v>1096</v>
      </c>
    </row>
    <row r="254" spans="8:12" x14ac:dyDescent="0.25">
      <c r="H254" s="77" t="s">
        <v>44</v>
      </c>
      <c r="J254" s="71" t="s">
        <v>328</v>
      </c>
      <c r="L254" s="31" t="s">
        <v>611</v>
      </c>
    </row>
    <row r="255" spans="8:12" x14ac:dyDescent="0.25">
      <c r="H255" s="79" t="s">
        <v>641</v>
      </c>
      <c r="J255" s="71" t="s">
        <v>284</v>
      </c>
      <c r="L255" s="31" t="s">
        <v>1081</v>
      </c>
    </row>
    <row r="256" spans="8:12" x14ac:dyDescent="0.25">
      <c r="H256" s="77" t="s">
        <v>298</v>
      </c>
      <c r="J256" s="71" t="s">
        <v>65</v>
      </c>
      <c r="L256" s="31" t="s">
        <v>566</v>
      </c>
    </row>
    <row r="257" spans="8:12" x14ac:dyDescent="0.25">
      <c r="H257" s="77" t="s">
        <v>213</v>
      </c>
      <c r="J257" s="71" t="s">
        <v>316</v>
      </c>
      <c r="L257" s="31" t="s">
        <v>623</v>
      </c>
    </row>
    <row r="258" spans="8:12" x14ac:dyDescent="0.25">
      <c r="H258" s="81" t="s">
        <v>653</v>
      </c>
      <c r="J258" s="80" t="s">
        <v>442</v>
      </c>
      <c r="L258" s="31" t="s">
        <v>923</v>
      </c>
    </row>
    <row r="259" spans="8:12" x14ac:dyDescent="0.25">
      <c r="H259" s="78" t="s">
        <v>195</v>
      </c>
      <c r="J259" s="71" t="s">
        <v>342</v>
      </c>
      <c r="L259" s="31" t="s">
        <v>569</v>
      </c>
    </row>
    <row r="260" spans="8:12" x14ac:dyDescent="0.25">
      <c r="H260" s="77" t="s">
        <v>358</v>
      </c>
      <c r="J260" s="71" t="s">
        <v>395</v>
      </c>
      <c r="L260" s="31" t="s">
        <v>920</v>
      </c>
    </row>
    <row r="261" spans="8:12" x14ac:dyDescent="0.25">
      <c r="H261" s="77" t="s">
        <v>131</v>
      </c>
      <c r="J261" s="71" t="s">
        <v>271</v>
      </c>
      <c r="L261" s="31" t="s">
        <v>988</v>
      </c>
    </row>
    <row r="262" spans="8:12" x14ac:dyDescent="0.25">
      <c r="H262" s="77" t="s">
        <v>18</v>
      </c>
      <c r="J262" s="71" t="s">
        <v>305</v>
      </c>
      <c r="L262" s="31" t="s">
        <v>989</v>
      </c>
    </row>
    <row r="263" spans="8:12" x14ac:dyDescent="0.25">
      <c r="H263" s="77" t="s">
        <v>55</v>
      </c>
      <c r="J263" s="71" t="s">
        <v>334</v>
      </c>
      <c r="L263" s="31" t="s">
        <v>478</v>
      </c>
    </row>
    <row r="264" spans="8:12" x14ac:dyDescent="0.25">
      <c r="H264" s="77" t="s">
        <v>300</v>
      </c>
      <c r="J264" s="71" t="s">
        <v>357</v>
      </c>
      <c r="L264" s="31" t="s">
        <v>598</v>
      </c>
    </row>
    <row r="265" spans="8:12" x14ac:dyDescent="0.25">
      <c r="H265" s="78" t="s">
        <v>379</v>
      </c>
      <c r="J265" s="71" t="s">
        <v>327</v>
      </c>
      <c r="L265" s="31" t="s">
        <v>625</v>
      </c>
    </row>
    <row r="266" spans="8:12" x14ac:dyDescent="0.25">
      <c r="H266" s="77" t="s">
        <v>281</v>
      </c>
      <c r="J266" s="82" t="s">
        <v>367</v>
      </c>
      <c r="L266" s="31" t="s">
        <v>1063</v>
      </c>
    </row>
    <row r="267" spans="8:12" x14ac:dyDescent="0.25">
      <c r="H267" s="77" t="s">
        <v>185</v>
      </c>
      <c r="J267" s="71" t="s">
        <v>59</v>
      </c>
      <c r="L267" s="31" t="s">
        <v>1105</v>
      </c>
    </row>
    <row r="268" spans="8:12" x14ac:dyDescent="0.25">
      <c r="H268" s="77" t="s">
        <v>302</v>
      </c>
      <c r="J268" s="71" t="s">
        <v>400</v>
      </c>
      <c r="L268" s="31" t="s">
        <v>512</v>
      </c>
    </row>
    <row r="269" spans="8:12" x14ac:dyDescent="0.25">
      <c r="H269" s="77" t="s">
        <v>193</v>
      </c>
      <c r="J269" s="71" t="s">
        <v>335</v>
      </c>
      <c r="L269" s="31" t="s">
        <v>609</v>
      </c>
    </row>
    <row r="270" spans="8:12" x14ac:dyDescent="0.25">
      <c r="H270" s="77" t="s">
        <v>226</v>
      </c>
      <c r="J270" s="71" t="s">
        <v>210</v>
      </c>
      <c r="L270" s="31" t="s">
        <v>602</v>
      </c>
    </row>
    <row r="271" spans="8:12" x14ac:dyDescent="0.25">
      <c r="H271" s="77" t="s">
        <v>261</v>
      </c>
      <c r="J271" s="71" t="s">
        <v>341</v>
      </c>
      <c r="L271" s="31" t="s">
        <v>443</v>
      </c>
    </row>
    <row r="272" spans="8:12" x14ac:dyDescent="0.25">
      <c r="H272" s="77" t="s">
        <v>384</v>
      </c>
      <c r="J272" s="71" t="s">
        <v>235</v>
      </c>
      <c r="L272" s="31" t="s">
        <v>897</v>
      </c>
    </row>
    <row r="273" spans="8:12" x14ac:dyDescent="0.25">
      <c r="H273" s="77" t="s">
        <v>252</v>
      </c>
      <c r="J273" s="71" t="s">
        <v>347</v>
      </c>
      <c r="L273" s="31" t="s">
        <v>996</v>
      </c>
    </row>
    <row r="274" spans="8:12" x14ac:dyDescent="0.25">
      <c r="H274" s="77" t="s">
        <v>208</v>
      </c>
      <c r="J274" s="71" t="s">
        <v>174</v>
      </c>
      <c r="L274" s="31" t="s">
        <v>887</v>
      </c>
    </row>
    <row r="275" spans="8:12" x14ac:dyDescent="0.25">
      <c r="H275" s="77" t="s">
        <v>90</v>
      </c>
      <c r="J275" s="71" t="s">
        <v>241</v>
      </c>
      <c r="L275" s="31" t="s">
        <v>591</v>
      </c>
    </row>
    <row r="276" spans="8:12" x14ac:dyDescent="0.25">
      <c r="H276" s="77" t="s">
        <v>69</v>
      </c>
      <c r="J276" s="71" t="s">
        <v>206</v>
      </c>
      <c r="L276" s="31" t="s">
        <v>583</v>
      </c>
    </row>
    <row r="277" spans="8:12" x14ac:dyDescent="0.25">
      <c r="H277" s="77" t="s">
        <v>117</v>
      </c>
      <c r="J277" s="71" t="s">
        <v>216</v>
      </c>
      <c r="L277" s="31" t="s">
        <v>552</v>
      </c>
    </row>
    <row r="278" spans="8:12" x14ac:dyDescent="0.25">
      <c r="H278" s="77" t="s">
        <v>24</v>
      </c>
      <c r="J278" s="71" t="s">
        <v>118</v>
      </c>
      <c r="L278" s="31" t="s">
        <v>915</v>
      </c>
    </row>
    <row r="279" spans="8:12" x14ac:dyDescent="0.25">
      <c r="H279" s="77" t="s">
        <v>85</v>
      </c>
      <c r="J279" s="71" t="s">
        <v>70</v>
      </c>
      <c r="L279" s="31" t="s">
        <v>465</v>
      </c>
    </row>
    <row r="280" spans="8:12" x14ac:dyDescent="0.25">
      <c r="H280" s="77" t="s">
        <v>71</v>
      </c>
      <c r="J280" s="71" t="s">
        <v>229</v>
      </c>
      <c r="L280" s="31" t="s">
        <v>572</v>
      </c>
    </row>
    <row r="281" spans="8:12" x14ac:dyDescent="0.25">
      <c r="H281" s="77" t="s">
        <v>299</v>
      </c>
      <c r="J281" s="71" t="s">
        <v>44</v>
      </c>
      <c r="L281" s="31" t="s">
        <v>539</v>
      </c>
    </row>
    <row r="282" spans="8:12" x14ac:dyDescent="0.25">
      <c r="H282" s="77" t="s">
        <v>227</v>
      </c>
      <c r="J282" s="71" t="s">
        <v>641</v>
      </c>
      <c r="L282" s="31" t="s">
        <v>592</v>
      </c>
    </row>
    <row r="283" spans="8:12" x14ac:dyDescent="0.25">
      <c r="H283" s="77" t="s">
        <v>225</v>
      </c>
      <c r="J283" s="71" t="s">
        <v>298</v>
      </c>
      <c r="L283" s="31" t="s">
        <v>622</v>
      </c>
    </row>
    <row r="284" spans="8:12" x14ac:dyDescent="0.25">
      <c r="H284" s="77" t="s">
        <v>207</v>
      </c>
      <c r="J284" s="71" t="s">
        <v>213</v>
      </c>
      <c r="L284" s="31" t="s">
        <v>948</v>
      </c>
    </row>
    <row r="285" spans="8:12" x14ac:dyDescent="0.25">
      <c r="H285" s="77" t="s">
        <v>278</v>
      </c>
      <c r="J285" s="80" t="s">
        <v>653</v>
      </c>
      <c r="L285" s="31" t="s">
        <v>929</v>
      </c>
    </row>
    <row r="286" spans="8:12" x14ac:dyDescent="0.25">
      <c r="H286" s="81" t="s">
        <v>389</v>
      </c>
      <c r="J286" s="71" t="s">
        <v>358</v>
      </c>
      <c r="L286" s="31" t="s">
        <v>535</v>
      </c>
    </row>
    <row r="287" spans="8:12" x14ac:dyDescent="0.25">
      <c r="H287" s="78" t="s">
        <v>297</v>
      </c>
      <c r="J287" s="71" t="s">
        <v>304</v>
      </c>
      <c r="L287" s="31" t="s">
        <v>952</v>
      </c>
    </row>
    <row r="288" spans="8:12" x14ac:dyDescent="0.25">
      <c r="H288" s="77" t="s">
        <v>340</v>
      </c>
      <c r="J288" s="71" t="s">
        <v>18</v>
      </c>
      <c r="L288" s="31" t="s">
        <v>562</v>
      </c>
    </row>
    <row r="289" spans="8:12" x14ac:dyDescent="0.25">
      <c r="H289" s="77" t="s">
        <v>97</v>
      </c>
      <c r="J289" s="71" t="s">
        <v>55</v>
      </c>
      <c r="L289" s="31" t="s">
        <v>509</v>
      </c>
    </row>
    <row r="290" spans="8:12" x14ac:dyDescent="0.25">
      <c r="H290" s="78" t="s">
        <v>370</v>
      </c>
      <c r="J290" s="71" t="s">
        <v>379</v>
      </c>
      <c r="L290" s="31" t="s">
        <v>489</v>
      </c>
    </row>
    <row r="291" spans="8:12" x14ac:dyDescent="0.25">
      <c r="H291" s="77" t="s">
        <v>329</v>
      </c>
      <c r="J291" s="71" t="s">
        <v>281</v>
      </c>
      <c r="L291" s="31" t="s">
        <v>536</v>
      </c>
    </row>
    <row r="292" spans="8:12" x14ac:dyDescent="0.25">
      <c r="H292" s="77" t="s">
        <v>239</v>
      </c>
      <c r="J292" s="71" t="s">
        <v>302</v>
      </c>
      <c r="L292" s="31" t="s">
        <v>518</v>
      </c>
    </row>
    <row r="293" spans="8:12" x14ac:dyDescent="0.25">
      <c r="H293" s="78" t="s">
        <v>204</v>
      </c>
      <c r="J293" s="71" t="s">
        <v>139</v>
      </c>
      <c r="L293" s="31" t="s">
        <v>1040</v>
      </c>
    </row>
    <row r="294" spans="8:12" x14ac:dyDescent="0.25">
      <c r="H294" s="77" t="s">
        <v>39</v>
      </c>
      <c r="J294" s="71" t="s">
        <v>221</v>
      </c>
      <c r="L294" s="31" t="s">
        <v>975</v>
      </c>
    </row>
    <row r="295" spans="8:12" x14ac:dyDescent="0.25">
      <c r="H295" s="81" t="s">
        <v>530</v>
      </c>
      <c r="J295" s="71" t="s">
        <v>212</v>
      </c>
      <c r="L295" s="31" t="s">
        <v>601</v>
      </c>
    </row>
    <row r="296" spans="8:12" x14ac:dyDescent="0.25">
      <c r="H296" s="78" t="s">
        <v>289</v>
      </c>
      <c r="J296" s="71" t="s">
        <v>193</v>
      </c>
      <c r="L296" s="31" t="s">
        <v>516</v>
      </c>
    </row>
    <row r="297" spans="8:12" x14ac:dyDescent="0.25">
      <c r="H297" s="78" t="s">
        <v>150</v>
      </c>
      <c r="J297" s="71" t="s">
        <v>226</v>
      </c>
      <c r="L297" s="31" t="s">
        <v>654</v>
      </c>
    </row>
    <row r="298" spans="8:12" x14ac:dyDescent="0.25">
      <c r="H298" s="77" t="s">
        <v>180</v>
      </c>
      <c r="J298" s="71" t="s">
        <v>203</v>
      </c>
      <c r="L298" s="31" t="s">
        <v>568</v>
      </c>
    </row>
    <row r="299" spans="8:12" x14ac:dyDescent="0.25">
      <c r="H299" s="78" t="s">
        <v>313</v>
      </c>
      <c r="J299" s="71" t="s">
        <v>261</v>
      </c>
      <c r="L299" s="31" t="s">
        <v>642</v>
      </c>
    </row>
    <row r="300" spans="8:12" x14ac:dyDescent="0.25">
      <c r="H300" s="78" t="s">
        <v>310</v>
      </c>
      <c r="J300" s="71" t="s">
        <v>252</v>
      </c>
      <c r="L300" s="31" t="s">
        <v>513</v>
      </c>
    </row>
    <row r="301" spans="8:12" x14ac:dyDescent="0.25">
      <c r="H301" s="84" t="s">
        <v>108</v>
      </c>
      <c r="J301" s="85" t="s">
        <v>208</v>
      </c>
      <c r="L301" s="31" t="s">
        <v>1075</v>
      </c>
    </row>
    <row r="302" spans="8:12" x14ac:dyDescent="0.25">
      <c r="H302" s="62" t="s">
        <v>50</v>
      </c>
      <c r="J302" s="71" t="s">
        <v>90</v>
      </c>
      <c r="L302" s="31" t="s">
        <v>1076</v>
      </c>
    </row>
    <row r="303" spans="8:12" x14ac:dyDescent="0.25">
      <c r="H303" s="62" t="s">
        <v>79</v>
      </c>
      <c r="J303" s="71" t="s">
        <v>117</v>
      </c>
      <c r="L303" s="31" t="s">
        <v>413</v>
      </c>
    </row>
    <row r="304" spans="8:12" x14ac:dyDescent="0.25">
      <c r="H304" s="62" t="s">
        <v>103</v>
      </c>
      <c r="J304" s="71" t="s">
        <v>24</v>
      </c>
      <c r="L304" s="31" t="s">
        <v>608</v>
      </c>
    </row>
    <row r="305" spans="8:12" x14ac:dyDescent="0.25">
      <c r="H305" s="86" t="s">
        <v>651</v>
      </c>
      <c r="J305" s="71" t="s">
        <v>71</v>
      </c>
      <c r="L305" s="31" t="s">
        <v>997</v>
      </c>
    </row>
    <row r="306" spans="8:12" x14ac:dyDescent="0.25">
      <c r="H306" s="62" t="s">
        <v>63</v>
      </c>
      <c r="J306" s="71" t="s">
        <v>299</v>
      </c>
      <c r="L306" s="31" t="s">
        <v>933</v>
      </c>
    </row>
    <row r="307" spans="8:12" x14ac:dyDescent="0.25">
      <c r="H307" s="57" t="s">
        <v>373</v>
      </c>
      <c r="J307" s="71" t="s">
        <v>227</v>
      </c>
      <c r="L307" s="31" t="s">
        <v>950</v>
      </c>
    </row>
    <row r="308" spans="8:12" x14ac:dyDescent="0.25">
      <c r="H308" s="57" t="s">
        <v>30</v>
      </c>
      <c r="J308" s="71" t="s">
        <v>225</v>
      </c>
      <c r="L308" s="31" t="s">
        <v>1045</v>
      </c>
    </row>
    <row r="309" spans="8:12" x14ac:dyDescent="0.25">
      <c r="H309" s="62" t="s">
        <v>219</v>
      </c>
      <c r="J309" s="71" t="s">
        <v>207</v>
      </c>
      <c r="L309" s="31" t="s">
        <v>557</v>
      </c>
    </row>
    <row r="310" spans="8:12" x14ac:dyDescent="0.25">
      <c r="H310" s="57" t="s">
        <v>368</v>
      </c>
      <c r="J310" s="71" t="s">
        <v>278</v>
      </c>
      <c r="L310" s="31" t="s">
        <v>505</v>
      </c>
    </row>
    <row r="311" spans="8:12" x14ac:dyDescent="0.25">
      <c r="H311" s="62" t="s">
        <v>20</v>
      </c>
      <c r="J311" s="71" t="s">
        <v>389</v>
      </c>
      <c r="L311" s="31" t="s">
        <v>921</v>
      </c>
    </row>
    <row r="312" spans="8:12" x14ac:dyDescent="0.25">
      <c r="H312" s="86" t="s">
        <v>624</v>
      </c>
      <c r="J312" s="71" t="s">
        <v>301</v>
      </c>
      <c r="L312" s="31" t="s">
        <v>638</v>
      </c>
    </row>
    <row r="313" spans="8:12" x14ac:dyDescent="0.25">
      <c r="H313" s="87" t="s">
        <v>649</v>
      </c>
      <c r="J313" s="71" t="s">
        <v>297</v>
      </c>
      <c r="L313" s="31" t="s">
        <v>560</v>
      </c>
    </row>
    <row r="314" spans="8:12" x14ac:dyDescent="0.25">
      <c r="H314" s="62" t="s">
        <v>283</v>
      </c>
      <c r="J314" s="71" t="s">
        <v>340</v>
      </c>
      <c r="L314" s="31" t="s">
        <v>931</v>
      </c>
    </row>
    <row r="315" spans="8:12" x14ac:dyDescent="0.25">
      <c r="H315" s="62" t="s">
        <v>81</v>
      </c>
      <c r="J315" s="82" t="s">
        <v>370</v>
      </c>
      <c r="L315" s="31" t="s">
        <v>544</v>
      </c>
    </row>
    <row r="316" spans="8:12" x14ac:dyDescent="0.25">
      <c r="H316" s="62" t="s">
        <v>352</v>
      </c>
      <c r="J316" s="71" t="s">
        <v>329</v>
      </c>
      <c r="L316" s="31" t="s">
        <v>528</v>
      </c>
    </row>
    <row r="317" spans="8:12" x14ac:dyDescent="0.25">
      <c r="H317" s="62" t="s">
        <v>112</v>
      </c>
      <c r="J317" s="71" t="s">
        <v>204</v>
      </c>
      <c r="L317" s="31" t="s">
        <v>508</v>
      </c>
    </row>
    <row r="318" spans="8:12" x14ac:dyDescent="0.25">
      <c r="H318" s="57" t="s">
        <v>343</v>
      </c>
      <c r="J318" s="71" t="s">
        <v>39</v>
      </c>
      <c r="L318" s="31" t="s">
        <v>949</v>
      </c>
    </row>
    <row r="319" spans="8:12" x14ac:dyDescent="0.25">
      <c r="H319" s="62" t="s">
        <v>42</v>
      </c>
      <c r="J319" s="80" t="s">
        <v>530</v>
      </c>
      <c r="L319" s="31" t="s">
        <v>959</v>
      </c>
    </row>
    <row r="320" spans="8:12" x14ac:dyDescent="0.25">
      <c r="H320" s="62" t="s">
        <v>66</v>
      </c>
      <c r="J320" s="71" t="s">
        <v>289</v>
      </c>
      <c r="L320" s="31" t="s">
        <v>503</v>
      </c>
    </row>
    <row r="321" spans="8:12" x14ac:dyDescent="0.25">
      <c r="H321" s="62" t="s">
        <v>217</v>
      </c>
      <c r="J321" s="71" t="s">
        <v>154</v>
      </c>
      <c r="L321" s="31" t="s">
        <v>527</v>
      </c>
    </row>
    <row r="322" spans="8:12" x14ac:dyDescent="0.25">
      <c r="H322" s="62" t="s">
        <v>317</v>
      </c>
      <c r="J322" s="71" t="s">
        <v>180</v>
      </c>
      <c r="L322" s="31" t="s">
        <v>973</v>
      </c>
    </row>
    <row r="323" spans="8:12" x14ac:dyDescent="0.25">
      <c r="H323" s="62" t="s">
        <v>102</v>
      </c>
      <c r="J323" s="71" t="s">
        <v>313</v>
      </c>
      <c r="L323" s="31" t="s">
        <v>538</v>
      </c>
    </row>
    <row r="324" spans="8:12" x14ac:dyDescent="0.25">
      <c r="H324" s="87" t="s">
        <v>627</v>
      </c>
      <c r="J324" s="71" t="s">
        <v>136</v>
      </c>
      <c r="L324" s="31" t="s">
        <v>500</v>
      </c>
    </row>
    <row r="325" spans="8:12" x14ac:dyDescent="0.25">
      <c r="H325" s="62" t="s">
        <v>153</v>
      </c>
      <c r="J325" s="71" t="s">
        <v>310</v>
      </c>
      <c r="L325" s="31" t="s">
        <v>497</v>
      </c>
    </row>
    <row r="326" spans="8:12" x14ac:dyDescent="0.25">
      <c r="H326" s="62" t="s">
        <v>228</v>
      </c>
      <c r="J326" s="71" t="s">
        <v>108</v>
      </c>
      <c r="L326" s="31" t="s">
        <v>506</v>
      </c>
    </row>
    <row r="327" spans="8:12" x14ac:dyDescent="0.25">
      <c r="H327" s="87" t="s">
        <v>403</v>
      </c>
      <c r="J327" s="71" t="s">
        <v>50</v>
      </c>
      <c r="L327" s="31" t="s">
        <v>986</v>
      </c>
    </row>
    <row r="328" spans="8:12" x14ac:dyDescent="0.25">
      <c r="H328" s="62" t="s">
        <v>275</v>
      </c>
      <c r="J328" s="71" t="s">
        <v>79</v>
      </c>
      <c r="L328" s="31" t="s">
        <v>549</v>
      </c>
    </row>
    <row r="329" spans="8:12" x14ac:dyDescent="0.25">
      <c r="H329" s="62" t="s">
        <v>176</v>
      </c>
      <c r="J329" s="71" t="s">
        <v>103</v>
      </c>
      <c r="L329" s="31" t="s">
        <v>982</v>
      </c>
    </row>
    <row r="330" spans="8:12" x14ac:dyDescent="0.25">
      <c r="H330" s="57" t="s">
        <v>323</v>
      </c>
      <c r="J330" s="71" t="s">
        <v>651</v>
      </c>
      <c r="L330" s="31" t="s">
        <v>983</v>
      </c>
    </row>
    <row r="331" spans="8:12" x14ac:dyDescent="0.25">
      <c r="H331" s="62" t="s">
        <v>100</v>
      </c>
      <c r="J331" s="71" t="s">
        <v>63</v>
      </c>
      <c r="L331" s="31" t="s">
        <v>981</v>
      </c>
    </row>
    <row r="332" spans="8:12" x14ac:dyDescent="0.25">
      <c r="H332" s="62" t="s">
        <v>95</v>
      </c>
      <c r="J332" s="71" t="s">
        <v>374</v>
      </c>
      <c r="L332" s="31" t="s">
        <v>971</v>
      </c>
    </row>
    <row r="333" spans="8:12" x14ac:dyDescent="0.25">
      <c r="H333" s="57" t="s">
        <v>371</v>
      </c>
      <c r="J333" s="71" t="s">
        <v>30</v>
      </c>
      <c r="L333" s="31" t="s">
        <v>421</v>
      </c>
    </row>
    <row r="334" spans="8:12" x14ac:dyDescent="0.25">
      <c r="H334" s="62" t="s">
        <v>285</v>
      </c>
      <c r="J334" s="71" t="s">
        <v>219</v>
      </c>
      <c r="L334" s="31" t="s">
        <v>425</v>
      </c>
    </row>
    <row r="335" spans="8:12" x14ac:dyDescent="0.25">
      <c r="H335" s="62" t="s">
        <v>262</v>
      </c>
      <c r="J335" s="82" t="s">
        <v>368</v>
      </c>
      <c r="L335" s="31" t="s">
        <v>972</v>
      </c>
    </row>
    <row r="336" spans="8:12" x14ac:dyDescent="0.25">
      <c r="H336" s="62" t="s">
        <v>280</v>
      </c>
      <c r="J336" s="71" t="s">
        <v>20</v>
      </c>
      <c r="L336" s="31" t="s">
        <v>974</v>
      </c>
    </row>
    <row r="337" spans="8:12" x14ac:dyDescent="0.25">
      <c r="H337" s="62" t="s">
        <v>287</v>
      </c>
      <c r="J337" s="80" t="s">
        <v>624</v>
      </c>
      <c r="L337" s="31" t="s">
        <v>441</v>
      </c>
    </row>
    <row r="338" spans="8:12" x14ac:dyDescent="0.25">
      <c r="H338" s="62" t="s">
        <v>344</v>
      </c>
      <c r="J338" s="71" t="s">
        <v>649</v>
      </c>
      <c r="L338" s="31" t="s">
        <v>1037</v>
      </c>
    </row>
    <row r="339" spans="8:12" x14ac:dyDescent="0.25">
      <c r="H339" s="62" t="s">
        <v>142</v>
      </c>
      <c r="J339" s="71" t="s">
        <v>283</v>
      </c>
      <c r="L339" s="31" t="s">
        <v>1062</v>
      </c>
    </row>
    <row r="340" spans="8:12" x14ac:dyDescent="0.25">
      <c r="J340" s="71" t="s">
        <v>81</v>
      </c>
      <c r="L340" s="31" t="s">
        <v>1085</v>
      </c>
    </row>
    <row r="341" spans="8:12" x14ac:dyDescent="0.25">
      <c r="J341" s="71" t="s">
        <v>352</v>
      </c>
      <c r="L341" s="31" t="s">
        <v>446</v>
      </c>
    </row>
    <row r="342" spans="8:12" x14ac:dyDescent="0.25">
      <c r="J342" s="71" t="s">
        <v>112</v>
      </c>
      <c r="L342" s="31" t="s">
        <v>565</v>
      </c>
    </row>
    <row r="343" spans="8:12" x14ac:dyDescent="0.25">
      <c r="J343" s="71" t="s">
        <v>343</v>
      </c>
      <c r="L343" s="31" t="s">
        <v>488</v>
      </c>
    </row>
    <row r="344" spans="8:12" x14ac:dyDescent="0.25">
      <c r="J344" s="71" t="s">
        <v>42</v>
      </c>
      <c r="L344" s="31" t="s">
        <v>1084</v>
      </c>
    </row>
    <row r="345" spans="8:12" x14ac:dyDescent="0.25">
      <c r="J345" s="71" t="s">
        <v>157</v>
      </c>
      <c r="L345" s="31" t="s">
        <v>491</v>
      </c>
    </row>
    <row r="346" spans="8:12" x14ac:dyDescent="0.25">
      <c r="J346" s="71" t="s">
        <v>217</v>
      </c>
      <c r="L346" s="31" t="s">
        <v>894</v>
      </c>
    </row>
    <row r="347" spans="8:12" x14ac:dyDescent="0.25">
      <c r="J347" s="71" t="s">
        <v>317</v>
      </c>
      <c r="L347" s="31" t="s">
        <v>895</v>
      </c>
    </row>
    <row r="348" spans="8:12" x14ac:dyDescent="0.25">
      <c r="J348" s="71" t="s">
        <v>102</v>
      </c>
      <c r="L348" s="31" t="s">
        <v>927</v>
      </c>
    </row>
    <row r="349" spans="8:12" x14ac:dyDescent="0.25">
      <c r="J349" s="80" t="s">
        <v>627</v>
      </c>
      <c r="L349" s="31" t="s">
        <v>925</v>
      </c>
    </row>
    <row r="350" spans="8:12" x14ac:dyDescent="0.25">
      <c r="J350" s="71" t="s">
        <v>201</v>
      </c>
      <c r="L350" s="31" t="s">
        <v>901</v>
      </c>
    </row>
    <row r="351" spans="8:12" x14ac:dyDescent="0.25">
      <c r="J351" s="71" t="s">
        <v>153</v>
      </c>
      <c r="L351" s="31" t="s">
        <v>607</v>
      </c>
    </row>
    <row r="352" spans="8:12" x14ac:dyDescent="0.25">
      <c r="J352" s="71" t="s">
        <v>228</v>
      </c>
      <c r="L352" s="31" t="s">
        <v>928</v>
      </c>
    </row>
    <row r="353" spans="10:12" x14ac:dyDescent="0.25">
      <c r="J353" s="71" t="s">
        <v>165</v>
      </c>
      <c r="L353" s="31" t="s">
        <v>589</v>
      </c>
    </row>
    <row r="354" spans="10:12" x14ac:dyDescent="0.25">
      <c r="J354" s="71" t="s">
        <v>403</v>
      </c>
      <c r="L354" s="31" t="s">
        <v>890</v>
      </c>
    </row>
    <row r="355" spans="10:12" x14ac:dyDescent="0.25">
      <c r="J355" s="71" t="s">
        <v>240</v>
      </c>
      <c r="L355" s="31" t="s">
        <v>579</v>
      </c>
    </row>
    <row r="356" spans="10:12" x14ac:dyDescent="0.25">
      <c r="J356" s="71" t="s">
        <v>176</v>
      </c>
      <c r="L356" s="31" t="s">
        <v>935</v>
      </c>
    </row>
    <row r="357" spans="10:12" x14ac:dyDescent="0.25">
      <c r="J357" s="71" t="s">
        <v>323</v>
      </c>
      <c r="L357" s="31" t="s">
        <v>458</v>
      </c>
    </row>
    <row r="358" spans="10:12" x14ac:dyDescent="0.25">
      <c r="J358" s="71" t="s">
        <v>100</v>
      </c>
      <c r="L358" s="31" t="s">
        <v>561</v>
      </c>
    </row>
    <row r="359" spans="10:12" x14ac:dyDescent="0.25">
      <c r="J359" s="71" t="s">
        <v>86</v>
      </c>
      <c r="L359" s="31" t="s">
        <v>932</v>
      </c>
    </row>
    <row r="360" spans="10:12" x14ac:dyDescent="0.25">
      <c r="J360" s="71" t="s">
        <v>95</v>
      </c>
      <c r="L360" s="31" t="s">
        <v>650</v>
      </c>
    </row>
    <row r="361" spans="10:12" x14ac:dyDescent="0.25">
      <c r="J361" s="82" t="s">
        <v>372</v>
      </c>
      <c r="L361" s="31" t="s">
        <v>434</v>
      </c>
    </row>
    <row r="362" spans="10:12" x14ac:dyDescent="0.25">
      <c r="J362" s="71" t="s">
        <v>286</v>
      </c>
      <c r="L362" s="31" t="s">
        <v>416</v>
      </c>
    </row>
    <row r="363" spans="10:12" x14ac:dyDescent="0.25">
      <c r="J363" s="71" t="s">
        <v>280</v>
      </c>
      <c r="L363" s="31" t="s">
        <v>1083</v>
      </c>
    </row>
    <row r="364" spans="10:12" x14ac:dyDescent="0.25">
      <c r="J364" s="71" t="s">
        <v>287</v>
      </c>
      <c r="L364" s="31" t="s">
        <v>985</v>
      </c>
    </row>
    <row r="365" spans="10:12" x14ac:dyDescent="0.25">
      <c r="J365" s="71" t="s">
        <v>263</v>
      </c>
      <c r="L365" s="31" t="s">
        <v>1116</v>
      </c>
    </row>
    <row r="366" spans="10:12" x14ac:dyDescent="0.25">
      <c r="J366" s="71" t="s">
        <v>344</v>
      </c>
      <c r="L366" s="31" t="s">
        <v>976</v>
      </c>
    </row>
    <row r="367" spans="10:12" x14ac:dyDescent="0.25">
      <c r="J367" s="71" t="s">
        <v>142</v>
      </c>
      <c r="L367" s="31" t="s">
        <v>519</v>
      </c>
    </row>
    <row r="368" spans="10:12" x14ac:dyDescent="0.25">
      <c r="J368" s="71" t="s">
        <v>80</v>
      </c>
      <c r="L368" s="31" t="s">
        <v>926</v>
      </c>
    </row>
    <row r="369" spans="12:12" x14ac:dyDescent="0.25">
      <c r="L369" s="31" t="s">
        <v>512</v>
      </c>
    </row>
    <row r="370" spans="12:12" x14ac:dyDescent="0.25">
      <c r="L370" s="31" t="s">
        <v>987</v>
      </c>
    </row>
    <row r="371" spans="12:12" x14ac:dyDescent="0.25">
      <c r="L371" s="31" t="s">
        <v>990</v>
      </c>
    </row>
    <row r="372" spans="12:12" x14ac:dyDescent="0.25">
      <c r="L372" s="31" t="s">
        <v>652</v>
      </c>
    </row>
    <row r="373" spans="12:12" x14ac:dyDescent="0.25">
      <c r="L373" s="31" t="s">
        <v>548</v>
      </c>
    </row>
    <row r="374" spans="12:12" x14ac:dyDescent="0.25">
      <c r="L374" s="31" t="s">
        <v>597</v>
      </c>
    </row>
    <row r="375" spans="12:12" x14ac:dyDescent="0.25">
      <c r="L375" s="31" t="s">
        <v>951</v>
      </c>
    </row>
    <row r="376" spans="12:12" x14ac:dyDescent="0.25">
      <c r="L376" s="31" t="s">
        <v>432</v>
      </c>
    </row>
    <row r="377" spans="12:12" x14ac:dyDescent="0.25">
      <c r="L377" s="31" t="s">
        <v>977</v>
      </c>
    </row>
    <row r="378" spans="12:12" x14ac:dyDescent="0.25">
      <c r="L378" s="31" t="s">
        <v>559</v>
      </c>
    </row>
    <row r="379" spans="12:12" x14ac:dyDescent="0.25">
      <c r="L379" s="31" t="s">
        <v>628</v>
      </c>
    </row>
    <row r="380" spans="12:12" x14ac:dyDescent="0.25">
      <c r="L380" s="31" t="s">
        <v>477</v>
      </c>
    </row>
    <row r="381" spans="12:12" x14ac:dyDescent="0.25">
      <c r="L381" s="31" t="s">
        <v>522</v>
      </c>
    </row>
    <row r="382" spans="12:12" x14ac:dyDescent="0.25">
      <c r="L382" s="31" t="s">
        <v>492</v>
      </c>
    </row>
    <row r="383" spans="12:12" x14ac:dyDescent="0.25">
      <c r="L383" s="31" t="s">
        <v>1078</v>
      </c>
    </row>
    <row r="384" spans="12:12" x14ac:dyDescent="0.25">
      <c r="L384" s="31" t="s">
        <v>1077</v>
      </c>
    </row>
    <row r="385" spans="12:12" x14ac:dyDescent="0.25">
      <c r="L385" s="31" t="s">
        <v>587</v>
      </c>
    </row>
    <row r="386" spans="12:12" x14ac:dyDescent="0.25">
      <c r="L386" s="31" t="s">
        <v>978</v>
      </c>
    </row>
    <row r="387" spans="12:12" x14ac:dyDescent="0.25">
      <c r="L387" s="31" t="s">
        <v>978</v>
      </c>
    </row>
    <row r="388" spans="12:12" x14ac:dyDescent="0.25">
      <c r="L388" s="31" t="s">
        <v>979</v>
      </c>
    </row>
    <row r="389" spans="12:12" x14ac:dyDescent="0.25">
      <c r="L389" s="31" t="s">
        <v>980</v>
      </c>
    </row>
    <row r="390" spans="12:12" x14ac:dyDescent="0.25">
      <c r="L390" s="31" t="s">
        <v>1055</v>
      </c>
    </row>
    <row r="391" spans="12:12" x14ac:dyDescent="0.25">
      <c r="L391" s="31" t="s">
        <v>961</v>
      </c>
    </row>
    <row r="392" spans="12:12" x14ac:dyDescent="0.25">
      <c r="L392" s="31" t="s">
        <v>475</v>
      </c>
    </row>
  </sheetData>
  <pageMargins left="0.7" right="0.7" top="0.75" bottom="0.75" header="0.3" footer="0.3"/>
  <pageSetup paperSize="9" orientation="portrait" horizontalDpi="4294967293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2101</vt:lpstr>
      <vt:lpstr>Menu</vt:lpstr>
      <vt:lpstr>2018</vt:lpstr>
      <vt:lpstr>Feuil1</vt:lpstr>
      <vt:lpstr>2015</vt:lpstr>
      <vt:lpstr>2014</vt:lpstr>
      <vt:lpstr>2013</vt:lpstr>
      <vt:lpstr>2012</vt:lpstr>
      <vt:lpstr>2011</vt:lpstr>
      <vt:lpstr>Pays_Continent</vt:lpstr>
      <vt:lpstr>Ville_Pays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Cornet;Christophe ARNOULT</dc:creator>
  <cp:lastModifiedBy>trea</cp:lastModifiedBy>
  <dcterms:created xsi:type="dcterms:W3CDTF">2019-03-19T15:52:17Z</dcterms:created>
  <dcterms:modified xsi:type="dcterms:W3CDTF">2019-05-10T16:50:17Z</dcterms:modified>
</cp:coreProperties>
</file>