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62A8E129-0552-4E37-8585-503C427E123A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RESULTAT SOUHAITE" sheetId="3" r:id="rId1"/>
  </sheets>
  <calcPr calcId="191029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2" i="3" l="1"/>
  <c r="H12" i="3" s="1"/>
  <c r="J12" i="3" s="1"/>
  <c r="H11" i="3"/>
  <c r="J11" i="3" s="1"/>
  <c r="H10" i="3"/>
  <c r="J10" i="3" s="1"/>
  <c r="H9" i="3"/>
  <c r="J9" i="3" s="1"/>
  <c r="H8" i="3"/>
  <c r="J8" i="3" s="1"/>
  <c r="G7" i="3"/>
  <c r="H7" i="3" s="1"/>
  <c r="J7" i="3" s="1"/>
  <c r="H6" i="3"/>
  <c r="J6" i="3" s="1"/>
  <c r="H5" i="3"/>
  <c r="J5" i="3" s="1"/>
  <c r="H4" i="3"/>
  <c r="J4" i="3" s="1"/>
  <c r="H3" i="3"/>
  <c r="J3" i="3" s="1"/>
</calcChain>
</file>

<file path=xl/sharedStrings.xml><?xml version="1.0" encoding="utf-8"?>
<sst xmlns="http://schemas.openxmlformats.org/spreadsheetml/2006/main" count="72" uniqueCount="35">
  <si>
    <t>Descriptif</t>
  </si>
  <si>
    <t>PU</t>
  </si>
  <si>
    <t>Perte</t>
  </si>
  <si>
    <t>Cadence</t>
  </si>
  <si>
    <t>Coef</t>
  </si>
  <si>
    <t>PV</t>
  </si>
  <si>
    <t>Ref. R</t>
  </si>
  <si>
    <t>Pdeb</t>
  </si>
  <si>
    <t>Com01</t>
  </si>
  <si>
    <t>Com02</t>
  </si>
  <si>
    <t>Com03</t>
  </si>
  <si>
    <t>Mo</t>
  </si>
  <si>
    <t>Transp</t>
  </si>
  <si>
    <t>Commode bois 60x60x40</t>
  </si>
  <si>
    <t>Commode de chambre à coucher en bois massif Broutin</t>
  </si>
  <si>
    <t>Tirroir 60x15x38</t>
  </si>
  <si>
    <t>Pieds à roulette</t>
  </si>
  <si>
    <t>Transport (20u / camion)</t>
  </si>
  <si>
    <t>Lit01</t>
  </si>
  <si>
    <t>Montants latéraux</t>
  </si>
  <si>
    <t>lit02</t>
  </si>
  <si>
    <t>Dossier AR</t>
  </si>
  <si>
    <t>Dossier AV</t>
  </si>
  <si>
    <t>Assemblage</t>
  </si>
  <si>
    <t>Transport (15u / camion)</t>
  </si>
  <si>
    <t>DEVIS</t>
  </si>
  <si>
    <t>M. DUPONT</t>
  </si>
  <si>
    <t>Ouvrage</t>
  </si>
  <si>
    <t>Lit Broutin en bois massif, taille 141</t>
  </si>
  <si>
    <t>Total général</t>
  </si>
  <si>
    <t>(vide)</t>
  </si>
  <si>
    <t>Somme de PU</t>
  </si>
  <si>
    <t>Somme de PV</t>
  </si>
  <si>
    <t>Total Commode de chambre à coucher en bois massif Broutin</t>
  </si>
  <si>
    <t>Total Lit Broutin en bois massif, taille 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</si>
</sst>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5" fontId="0" fillId="0" borderId="0" xfId="0" applyNumberFormat="1"/>
    <xf numFmtId="165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165" fontId="0" fillId="0" borderId="4" xfId="0" applyNumberFormat="1" applyBorder="1"/>
    <xf numFmtId="165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2">
    <dxf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numFmt numFmtId="165" formatCode="#,##0.00\ &quot;€&quot;"/>
      <border diagonalUp="0" diagonalDown="0">
        <left style="thin">
          <color auto="1"/>
        </left>
        <right/>
        <top/>
        <bottom/>
        <vertical/>
        <horizontal/>
      </border>
    </dxf>
    <dxf>
      <numFmt numFmtId="164" formatCode="0.00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164" formatCode="0.00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/>
        <right/>
        <top/>
        <bottom style="thin">
          <color indexed="64"/>
        </bottom>
        <vertical/>
        <horizontal/>
      </border>
    </dxf>
    <dxf>
      <border outline="0">
        <right style="thin">
          <color auto="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635.593260416666" createdVersion="6" refreshedVersion="6" minRefreshableVersion="3" recordCount="11" xr:uid="{4C8459C0-B15E-4DD1-B38D-94BE505BA0AC}">
  <cacheSource type="worksheet">
    <worksheetSource name="Tableau1"/>
  </cacheSource>
  <cacheFields count="10">
    <cacheField name="DEVIS" numFmtId="0">
      <sharedItems/>
    </cacheField>
    <cacheField name="Ouvrage" numFmtId="0">
      <sharedItems count="6">
        <s v="Commode de chambre à coucher en bois massif Broutin"/>
        <s v="Lit Broutin en bois massif, taille 141"/>
        <s v="Lit Broutin en bois massif, taille 142" u="1"/>
        <s v="Lit Broutin en bois massif, taille 145" u="1"/>
        <s v="Lit Broutin en bois massif, taille 143" u="1"/>
        <s v="Lit Broutin en bois massif, taille 144" u="1"/>
      </sharedItems>
    </cacheField>
    <cacheField name="Ref. R" numFmtId="0">
      <sharedItems containsBlank="1" count="8">
        <m/>
        <s v="Com01"/>
        <s v="Com02"/>
        <s v="Com03"/>
        <s v="Mo"/>
        <s v="Transp"/>
        <s v="Lit01"/>
        <s v="lit02"/>
      </sharedItems>
    </cacheField>
    <cacheField name="Descriptif" numFmtId="0">
      <sharedItems containsBlank="1"/>
    </cacheField>
    <cacheField name="PU" numFmtId="165">
      <sharedItems containsString="0" containsBlank="1" containsNumber="1" containsInteger="1" minValue="8" maxValue="450"/>
    </cacheField>
    <cacheField name="Perte" numFmtId="0">
      <sharedItems containsString="0" containsBlank="1" containsNumber="1" containsInteger="1" minValue="0" maxValue="0"/>
    </cacheField>
    <cacheField name="Cadence" numFmtId="0">
      <sharedItems containsString="0" containsBlank="1" containsNumber="1" minValue="0.05" maxValue="4"/>
    </cacheField>
    <cacheField name="Pdeb" numFmtId="165">
      <sharedItems containsString="0" containsBlank="1" containsNumber="1" minValue="22.5" maxValue="120"/>
    </cacheField>
    <cacheField name="Coef" numFmtId="0">
      <sharedItems containsString="0" containsBlank="1" containsNumber="1" minValue="1.35" maxValue="1.35"/>
    </cacheField>
    <cacheField name="PV" numFmtId="165">
      <sharedItems containsString="0" containsBlank="1" containsNumber="1" minValue="30.375000000000004" maxValue="16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s v="M. DUPONT"/>
    <x v="0"/>
    <x v="0"/>
    <m/>
    <m/>
    <m/>
    <m/>
    <m/>
    <m/>
    <m/>
  </r>
  <r>
    <s v="M. DUPONT"/>
    <x v="0"/>
    <x v="1"/>
    <s v="Commode bois 60x60x40"/>
    <n v="29"/>
    <n v="0"/>
    <n v="1"/>
    <n v="29"/>
    <n v="1.35"/>
    <n v="39.150000000000006"/>
  </r>
  <r>
    <s v="M. DUPONT"/>
    <x v="0"/>
    <x v="2"/>
    <s v="Tirroir 60x15x38"/>
    <n v="12"/>
    <n v="0"/>
    <n v="3"/>
    <n v="36"/>
    <n v="1.35"/>
    <n v="48.6"/>
  </r>
  <r>
    <s v="M. DUPONT"/>
    <x v="0"/>
    <x v="3"/>
    <s v="Pieds à roulette"/>
    <n v="8"/>
    <n v="0"/>
    <n v="4"/>
    <n v="32"/>
    <n v="1.35"/>
    <n v="43.2"/>
  </r>
  <r>
    <s v="M. DUPONT"/>
    <x v="0"/>
    <x v="4"/>
    <s v="Assemblage"/>
    <n v="25"/>
    <n v="0"/>
    <n v="1"/>
    <n v="25"/>
    <n v="1.35"/>
    <n v="33.75"/>
  </r>
  <r>
    <s v="M. DUPONT"/>
    <x v="0"/>
    <x v="5"/>
    <s v="Transport (20u / camion)"/>
    <n v="450"/>
    <n v="0"/>
    <n v="0.05"/>
    <n v="22.5"/>
    <n v="1.35"/>
    <n v="30.375000000000004"/>
  </r>
  <r>
    <s v="M. DUPONT"/>
    <x v="1"/>
    <x v="6"/>
    <s v="Montants latéraux"/>
    <n v="18"/>
    <n v="0"/>
    <n v="2"/>
    <n v="36"/>
    <n v="1.35"/>
    <n v="48.6"/>
  </r>
  <r>
    <s v="M. DUPONT"/>
    <x v="1"/>
    <x v="7"/>
    <s v="Dossier AR"/>
    <n v="120"/>
    <n v="0"/>
    <n v="1"/>
    <n v="120"/>
    <n v="1.35"/>
    <n v="162"/>
  </r>
  <r>
    <s v="M. DUPONT"/>
    <x v="1"/>
    <x v="3"/>
    <s v="Dossier AV"/>
    <n v="80"/>
    <n v="0"/>
    <n v="1"/>
    <n v="80"/>
    <n v="1.35"/>
    <n v="108"/>
  </r>
  <r>
    <s v="M. DUPONT"/>
    <x v="1"/>
    <x v="4"/>
    <s v="Assemblage"/>
    <n v="25"/>
    <n v="0"/>
    <n v="1"/>
    <n v="25"/>
    <n v="1.35"/>
    <n v="33.75"/>
  </r>
  <r>
    <s v="M. DUPONT"/>
    <x v="1"/>
    <x v="5"/>
    <s v="Transport (15u / camion)"/>
    <n v="450"/>
    <n v="0"/>
    <n v="6.6666666666666666E-2"/>
    <n v="30"/>
    <n v="1.35"/>
    <n v="40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93F5195-70BD-471F-BFC7-20D4178186C8}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L15:O29" firstHeaderRow="0" firstDataRow="1" firstDataCol="2"/>
  <pivotFields count="10">
    <pivotField compact="0" outline="0" showAll="0"/>
    <pivotField axis="axisRow" compact="0" outline="0" showAll="0">
      <items count="7">
        <item x="0"/>
        <item x="1"/>
        <item m="1" x="2"/>
        <item m="1" x="4"/>
        <item m="1" x="5"/>
        <item m="1" x="3"/>
        <item t="default"/>
      </items>
    </pivotField>
    <pivotField axis="axisRow" compact="0" outline="0" showAll="0">
      <items count="9">
        <item x="1"/>
        <item x="2"/>
        <item x="3"/>
        <item x="6"/>
        <item x="7"/>
        <item x="4"/>
        <item x="5"/>
        <item x="0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2">
    <field x="1"/>
    <field x="2"/>
  </rowFields>
  <rowItems count="14">
    <i>
      <x/>
      <x/>
    </i>
    <i r="1">
      <x v="1"/>
    </i>
    <i r="1">
      <x v="2"/>
    </i>
    <i r="1">
      <x v="5"/>
    </i>
    <i r="1">
      <x v="6"/>
    </i>
    <i r="1">
      <x v="7"/>
    </i>
    <i t="default">
      <x/>
    </i>
    <i>
      <x v="1"/>
      <x v="2"/>
    </i>
    <i r="1">
      <x v="3"/>
    </i>
    <i r="1">
      <x v="4"/>
    </i>
    <i r="1">
      <x v="5"/>
    </i>
    <i r="1">
      <x v="6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PU" fld="4" baseField="0" baseItem="0"/>
    <dataField name="Somme de PV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43C41A-45EA-49E0-A450-728EED70D857}" name="Tableau1" displayName="Tableau1" ref="A1:J12" totalsRowShown="0" headerRowDxfId="0" dataDxfId="1" tableBorderDxfId="11">
  <autoFilter ref="A1:J12" xr:uid="{130DEC97-962A-4738-AD73-D6537E624227}"/>
  <tableColumns count="10">
    <tableColumn id="1" xr3:uid="{E4A27EC7-29AA-46F4-ACBF-E0A3B2782BC4}" name="DEVIS"/>
    <tableColumn id="2" xr3:uid="{B0040939-2350-4B1C-815A-6EF3ED135AF5}" name="Ouvrage" dataDxfId="10"/>
    <tableColumn id="3" xr3:uid="{A2CEDAFE-C880-4219-BC19-B8F4F4FF10AA}" name="Ref. R" dataDxfId="9"/>
    <tableColumn id="4" xr3:uid="{3188B6B5-2C01-41F6-8D27-67987B7F6ECC}" name="Descriptif" dataDxfId="8"/>
    <tableColumn id="5" xr3:uid="{47533E65-1698-49FA-946E-4584759DC454}" name="PU" dataDxfId="7"/>
    <tableColumn id="6" xr3:uid="{5957903C-9864-4E44-A542-301C5B983459}" name="Perte" dataDxfId="6"/>
    <tableColumn id="7" xr3:uid="{F60A463D-9CCE-41BE-B967-343DDF790575}" name="Cadence" dataDxfId="5"/>
    <tableColumn id="8" xr3:uid="{43B37A06-E1FF-49EC-B084-22894F923E5B}" name="Pdeb" dataDxfId="4">
      <calculatedColumnFormula>E2*(1+F2)*G2</calculatedColumnFormula>
    </tableColumn>
    <tableColumn id="9" xr3:uid="{A71B3FDB-18A2-424F-BF12-4781BF648A00}" name="Coef" dataDxfId="3"/>
    <tableColumn id="10" xr3:uid="{EA9236D9-0025-423F-B932-AF1C0CEEF9E9}" name="PV" dataDxfId="2">
      <calculatedColumnFormula>H2*I2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9"/>
  <sheetViews>
    <sheetView tabSelected="1" zoomScale="83" workbookViewId="0">
      <selection activeCell="J26" sqref="J26"/>
    </sheetView>
  </sheetViews>
  <sheetFormatPr baseColWidth="10" defaultRowHeight="15" x14ac:dyDescent="0.25"/>
  <cols>
    <col min="2" max="2" width="41.85546875" customWidth="1"/>
    <col min="5" max="5" width="16.28515625" style="1" customWidth="1"/>
    <col min="6" max="6" width="8" style="3" customWidth="1"/>
    <col min="7" max="7" width="11.42578125" style="3"/>
    <col min="8" max="8" width="16.28515625" style="1" customWidth="1"/>
    <col min="9" max="9" width="7.5703125" style="3" customWidth="1"/>
    <col min="10" max="10" width="15" style="1" customWidth="1"/>
    <col min="12" max="12" width="52.7109375" bestFit="1" customWidth="1"/>
    <col min="13" max="13" width="9.140625" bestFit="1" customWidth="1"/>
    <col min="14" max="14" width="13.42578125" bestFit="1" customWidth="1"/>
    <col min="15" max="15" width="13.28515625" bestFit="1" customWidth="1"/>
  </cols>
  <sheetData>
    <row r="1" spans="1:15" x14ac:dyDescent="0.25">
      <c r="A1" t="s">
        <v>25</v>
      </c>
      <c r="B1" t="s">
        <v>27</v>
      </c>
      <c r="C1" t="s">
        <v>6</v>
      </c>
      <c r="D1" t="s">
        <v>0</v>
      </c>
      <c r="E1" s="8" t="s">
        <v>1</v>
      </c>
      <c r="F1" s="9" t="s">
        <v>2</v>
      </c>
      <c r="G1" s="9" t="s">
        <v>3</v>
      </c>
      <c r="H1" s="8" t="s">
        <v>7</v>
      </c>
      <c r="I1" s="9" t="s">
        <v>4</v>
      </c>
      <c r="J1" s="10" t="s">
        <v>5</v>
      </c>
    </row>
    <row r="2" spans="1:15" ht="12" customHeight="1" x14ac:dyDescent="0.25">
      <c r="A2" t="s">
        <v>26</v>
      </c>
      <c r="B2" t="s">
        <v>14</v>
      </c>
      <c r="E2" s="2"/>
      <c r="F2" s="4"/>
      <c r="G2" s="4"/>
      <c r="H2" s="2"/>
      <c r="I2" s="4"/>
      <c r="J2" s="7"/>
    </row>
    <row r="3" spans="1:15" x14ac:dyDescent="0.25">
      <c r="A3" t="s">
        <v>26</v>
      </c>
      <c r="B3" t="s">
        <v>14</v>
      </c>
      <c r="C3" t="s">
        <v>8</v>
      </c>
      <c r="D3" t="s">
        <v>13</v>
      </c>
      <c r="E3" s="2">
        <v>29</v>
      </c>
      <c r="F3" s="6">
        <v>0</v>
      </c>
      <c r="G3" s="5">
        <v>1</v>
      </c>
      <c r="H3" s="2">
        <f>E3*(1+F3)*G3</f>
        <v>29</v>
      </c>
      <c r="I3" s="5">
        <v>1.35</v>
      </c>
      <c r="J3" s="7">
        <f>H3*I3</f>
        <v>39.150000000000006</v>
      </c>
    </row>
    <row r="4" spans="1:15" x14ac:dyDescent="0.25">
      <c r="A4" t="s">
        <v>26</v>
      </c>
      <c r="B4" t="s">
        <v>14</v>
      </c>
      <c r="C4" t="s">
        <v>9</v>
      </c>
      <c r="D4" t="s">
        <v>15</v>
      </c>
      <c r="E4" s="2">
        <v>12</v>
      </c>
      <c r="F4" s="6">
        <v>0</v>
      </c>
      <c r="G4" s="5">
        <v>3</v>
      </c>
      <c r="H4" s="2">
        <f>E4*(1+F4)*G4</f>
        <v>36</v>
      </c>
      <c r="I4" s="5">
        <v>1.35</v>
      </c>
      <c r="J4" s="7">
        <f>H4*I4</f>
        <v>48.6</v>
      </c>
    </row>
    <row r="5" spans="1:15" x14ac:dyDescent="0.25">
      <c r="A5" t="s">
        <v>26</v>
      </c>
      <c r="B5" t="s">
        <v>14</v>
      </c>
      <c r="C5" t="s">
        <v>10</v>
      </c>
      <c r="D5" t="s">
        <v>16</v>
      </c>
      <c r="E5" s="2">
        <v>8</v>
      </c>
      <c r="F5" s="6">
        <v>0</v>
      </c>
      <c r="G5" s="5">
        <v>4</v>
      </c>
      <c r="H5" s="2">
        <f>E5*(1+F5)*G5</f>
        <v>32</v>
      </c>
      <c r="I5" s="5">
        <v>1.35</v>
      </c>
      <c r="J5" s="7">
        <f>H5*I5</f>
        <v>43.2</v>
      </c>
    </row>
    <row r="6" spans="1:15" x14ac:dyDescent="0.25">
      <c r="A6" t="s">
        <v>26</v>
      </c>
      <c r="B6" t="s">
        <v>14</v>
      </c>
      <c r="C6" t="s">
        <v>11</v>
      </c>
      <c r="D6" t="s">
        <v>23</v>
      </c>
      <c r="E6" s="2">
        <v>25</v>
      </c>
      <c r="F6" s="6">
        <v>0</v>
      </c>
      <c r="G6" s="5">
        <v>1</v>
      </c>
      <c r="H6" s="2">
        <f>E6*(1+F6)*G6</f>
        <v>25</v>
      </c>
      <c r="I6" s="5">
        <v>1.35</v>
      </c>
      <c r="J6" s="7">
        <f>H6*I6</f>
        <v>33.75</v>
      </c>
    </row>
    <row r="7" spans="1:15" x14ac:dyDescent="0.25">
      <c r="A7" t="s">
        <v>26</v>
      </c>
      <c r="B7" t="s">
        <v>14</v>
      </c>
      <c r="C7" t="s">
        <v>12</v>
      </c>
      <c r="D7" t="s">
        <v>17</v>
      </c>
      <c r="E7" s="2">
        <v>450</v>
      </c>
      <c r="F7" s="6">
        <v>0</v>
      </c>
      <c r="G7" s="5">
        <f>1/20</f>
        <v>0.05</v>
      </c>
      <c r="H7" s="2">
        <f>E7*(1+F7)*G7</f>
        <v>22.5</v>
      </c>
      <c r="I7" s="5">
        <v>1.35</v>
      </c>
      <c r="J7" s="7">
        <f>H7*I7</f>
        <v>30.375000000000004</v>
      </c>
    </row>
    <row r="8" spans="1:15" x14ac:dyDescent="0.25">
      <c r="A8" t="s">
        <v>26</v>
      </c>
      <c r="B8" t="s">
        <v>28</v>
      </c>
      <c r="C8" t="s">
        <v>18</v>
      </c>
      <c r="D8" t="s">
        <v>19</v>
      </c>
      <c r="E8" s="2">
        <v>18</v>
      </c>
      <c r="F8" s="6">
        <v>0</v>
      </c>
      <c r="G8" s="5">
        <v>2</v>
      </c>
      <c r="H8" s="2">
        <f>E8*(1+F8)*G8</f>
        <v>36</v>
      </c>
      <c r="I8" s="5">
        <v>1.35</v>
      </c>
      <c r="J8" s="7">
        <f>H8*I8</f>
        <v>48.6</v>
      </c>
    </row>
    <row r="9" spans="1:15" x14ac:dyDescent="0.25">
      <c r="A9" t="s">
        <v>26</v>
      </c>
      <c r="B9" t="s">
        <v>28</v>
      </c>
      <c r="C9" t="s">
        <v>20</v>
      </c>
      <c r="D9" t="s">
        <v>21</v>
      </c>
      <c r="E9" s="2">
        <v>120</v>
      </c>
      <c r="F9" s="6">
        <v>0</v>
      </c>
      <c r="G9" s="5">
        <v>1</v>
      </c>
      <c r="H9" s="2">
        <f>E9*(1+F9)*G9</f>
        <v>120</v>
      </c>
      <c r="I9" s="5">
        <v>1.35</v>
      </c>
      <c r="J9" s="7">
        <f>H9*I9</f>
        <v>162</v>
      </c>
    </row>
    <row r="10" spans="1:15" x14ac:dyDescent="0.25">
      <c r="A10" t="s">
        <v>26</v>
      </c>
      <c r="B10" t="s">
        <v>28</v>
      </c>
      <c r="C10" t="s">
        <v>10</v>
      </c>
      <c r="D10" t="s">
        <v>22</v>
      </c>
      <c r="E10" s="2">
        <v>80</v>
      </c>
      <c r="F10" s="6">
        <v>0</v>
      </c>
      <c r="G10" s="5">
        <v>1</v>
      </c>
      <c r="H10" s="2">
        <f>E10*(1+F10)*G10</f>
        <v>80</v>
      </c>
      <c r="I10" s="5">
        <v>1.35</v>
      </c>
      <c r="J10" s="7">
        <f>H10*I10</f>
        <v>108</v>
      </c>
    </row>
    <row r="11" spans="1:15" x14ac:dyDescent="0.25">
      <c r="A11" t="s">
        <v>26</v>
      </c>
      <c r="B11" t="s">
        <v>28</v>
      </c>
      <c r="C11" t="s">
        <v>11</v>
      </c>
      <c r="D11" t="s">
        <v>23</v>
      </c>
      <c r="E11" s="2">
        <v>25</v>
      </c>
      <c r="F11" s="6">
        <v>0</v>
      </c>
      <c r="G11" s="5">
        <v>1</v>
      </c>
      <c r="H11" s="2">
        <f>E11*(1+F11)*G11</f>
        <v>25</v>
      </c>
      <c r="I11" s="5">
        <v>1.35</v>
      </c>
      <c r="J11" s="7">
        <f>H11*I11</f>
        <v>33.75</v>
      </c>
    </row>
    <row r="12" spans="1:15" x14ac:dyDescent="0.25">
      <c r="A12" t="s">
        <v>26</v>
      </c>
      <c r="B12" t="s">
        <v>28</v>
      </c>
      <c r="C12" t="s">
        <v>12</v>
      </c>
      <c r="D12" t="s">
        <v>24</v>
      </c>
      <c r="E12" s="2">
        <v>450</v>
      </c>
      <c r="F12" s="6">
        <v>0</v>
      </c>
      <c r="G12" s="5">
        <f>1/15</f>
        <v>6.6666666666666666E-2</v>
      </c>
      <c r="H12" s="2">
        <f>E12*(1+F12)*G12</f>
        <v>30</v>
      </c>
      <c r="I12" s="5">
        <v>1.35</v>
      </c>
      <c r="J12" s="7">
        <f>H12*I12</f>
        <v>40.5</v>
      </c>
    </row>
    <row r="15" spans="1:15" x14ac:dyDescent="0.25">
      <c r="L15" s="11" t="s">
        <v>27</v>
      </c>
      <c r="M15" s="11" t="s">
        <v>6</v>
      </c>
      <c r="N15" t="s">
        <v>31</v>
      </c>
      <c r="O15" t="s">
        <v>32</v>
      </c>
    </row>
    <row r="16" spans="1:15" x14ac:dyDescent="0.25">
      <c r="L16" t="s">
        <v>14</v>
      </c>
      <c r="M16" t="s">
        <v>8</v>
      </c>
      <c r="N16" s="12">
        <v>29</v>
      </c>
      <c r="O16" s="12">
        <v>39.150000000000006</v>
      </c>
    </row>
    <row r="17" spans="12:15" x14ac:dyDescent="0.25">
      <c r="M17" t="s">
        <v>9</v>
      </c>
      <c r="N17" s="12">
        <v>12</v>
      </c>
      <c r="O17" s="12">
        <v>48.6</v>
      </c>
    </row>
    <row r="18" spans="12:15" x14ac:dyDescent="0.25">
      <c r="M18" t="s">
        <v>10</v>
      </c>
      <c r="N18" s="12">
        <v>8</v>
      </c>
      <c r="O18" s="12">
        <v>43.2</v>
      </c>
    </row>
    <row r="19" spans="12:15" x14ac:dyDescent="0.25">
      <c r="M19" t="s">
        <v>11</v>
      </c>
      <c r="N19" s="12">
        <v>25</v>
      </c>
      <c r="O19" s="12">
        <v>33.75</v>
      </c>
    </row>
    <row r="20" spans="12:15" x14ac:dyDescent="0.25">
      <c r="M20" t="s">
        <v>12</v>
      </c>
      <c r="N20" s="12">
        <v>450</v>
      </c>
      <c r="O20" s="12">
        <v>30.375000000000004</v>
      </c>
    </row>
    <row r="21" spans="12:15" x14ac:dyDescent="0.25">
      <c r="M21" t="s">
        <v>30</v>
      </c>
      <c r="N21" s="12"/>
      <c r="O21" s="12"/>
    </row>
    <row r="22" spans="12:15" x14ac:dyDescent="0.25">
      <c r="L22" t="s">
        <v>33</v>
      </c>
      <c r="N22" s="12">
        <v>524</v>
      </c>
      <c r="O22" s="12">
        <v>195.07499999999999</v>
      </c>
    </row>
    <row r="23" spans="12:15" x14ac:dyDescent="0.25">
      <c r="L23" t="s">
        <v>28</v>
      </c>
      <c r="M23" t="s">
        <v>10</v>
      </c>
      <c r="N23" s="12">
        <v>80</v>
      </c>
      <c r="O23" s="12">
        <v>108</v>
      </c>
    </row>
    <row r="24" spans="12:15" x14ac:dyDescent="0.25">
      <c r="M24" t="s">
        <v>18</v>
      </c>
      <c r="N24" s="12">
        <v>18</v>
      </c>
      <c r="O24" s="12">
        <v>48.6</v>
      </c>
    </row>
    <row r="25" spans="12:15" x14ac:dyDescent="0.25">
      <c r="M25" t="s">
        <v>20</v>
      </c>
      <c r="N25" s="12">
        <v>120</v>
      </c>
      <c r="O25" s="12">
        <v>162</v>
      </c>
    </row>
    <row r="26" spans="12:15" x14ac:dyDescent="0.25">
      <c r="M26" t="s">
        <v>11</v>
      </c>
      <c r="N26" s="12">
        <v>25</v>
      </c>
      <c r="O26" s="12">
        <v>33.75</v>
      </c>
    </row>
    <row r="27" spans="12:15" x14ac:dyDescent="0.25">
      <c r="M27" t="s">
        <v>12</v>
      </c>
      <c r="N27" s="12">
        <v>450</v>
      </c>
      <c r="O27" s="12">
        <v>40.5</v>
      </c>
    </row>
    <row r="28" spans="12:15" x14ac:dyDescent="0.25">
      <c r="L28" t="s">
        <v>34</v>
      </c>
      <c r="N28" s="12">
        <v>693</v>
      </c>
      <c r="O28" s="12">
        <v>392.85</v>
      </c>
    </row>
    <row r="29" spans="12:15" x14ac:dyDescent="0.25">
      <c r="L29" t="s">
        <v>29</v>
      </c>
      <c r="N29" s="12">
        <v>1217</v>
      </c>
      <c r="O29" s="12">
        <v>587.92499999999995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RESULTAT 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2019-06-19T12:14:26Z</dcterms:modified>
</cp:coreProperties>
</file>