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drawings/drawing9.xml" ContentType="application/vnd.openxmlformats-officedocument.drawing+xml"/>
  <Override PartName="/xl/ctrlProps/ctrlProp8.xml" ContentType="application/vnd.ms-excel.controlproperties+xml"/>
  <Override PartName="/xl/drawings/drawing10.xml" ContentType="application/vnd.openxmlformats-officedocument.drawing+xml"/>
  <Override PartName="/xl/ctrlProps/ctrlProp9.xml" ContentType="application/vnd.ms-excel.controlproperties+xml"/>
  <Override PartName="/xl/drawings/drawing11.xml" ContentType="application/vnd.openxmlformats-officedocument.drawing+xml"/>
  <Override PartName="/xl/ctrlProps/ctrlProp10.xml" ContentType="application/vnd.ms-excel.controlproperties+xml"/>
  <Override PartName="/xl/drawings/drawing12.xml" ContentType="application/vnd.openxmlformats-officedocument.drawing+xml"/>
  <Override PartName="/xl/ctrlProps/ctrlProp11.xml" ContentType="application/vnd.ms-excel.controlproperties+xml"/>
  <Override PartName="/xl/drawings/drawing13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 tabRatio="663" firstSheet="1" activeTab="3"/>
  </bookViews>
  <sheets>
    <sheet name="Données" sheetId="35" state="hidden" r:id="rId1"/>
    <sheet name="Janvier" sheetId="220" r:id="rId2"/>
    <sheet name="Février" sheetId="221" r:id="rId3"/>
    <sheet name="Mars" sheetId="222" r:id="rId4"/>
    <sheet name="Avril" sheetId="223" r:id="rId5"/>
    <sheet name="Mai" sheetId="224" r:id="rId6"/>
    <sheet name="Juin" sheetId="225" r:id="rId7"/>
    <sheet name="Juillet" sheetId="226" r:id="rId8"/>
    <sheet name="Août" sheetId="227" r:id="rId9"/>
    <sheet name="Septembre" sheetId="228" r:id="rId10"/>
    <sheet name="Octobre" sheetId="229" r:id="rId11"/>
    <sheet name="Novembre" sheetId="230" r:id="rId12"/>
    <sheet name="Décembre" sheetId="231" r:id="rId13"/>
  </sheets>
  <definedNames>
    <definedName name="An">Données!$B$2</definedName>
    <definedName name="aprmidi">Données!$G$9:$G$37</definedName>
    <definedName name="fériés">Données!$A$23:$A$34</definedName>
    <definedName name="matin">Données!$F$9:$F$29</definedName>
    <definedName name="_xlnm.Print_Area" localSheetId="8">Août!$B$1:$K$50</definedName>
    <definedName name="_xlnm.Print_Area" localSheetId="4">Avril!$B$1:$K$50</definedName>
    <definedName name="_xlnm.Print_Area" localSheetId="12">Décembre!$B$1:$K$50</definedName>
    <definedName name="_xlnm.Print_Area" localSheetId="2">Février!$B$1:$K$50</definedName>
    <definedName name="_xlnm.Print_Area" localSheetId="1">Janvier!$B$1:$K$48</definedName>
    <definedName name="_xlnm.Print_Area" localSheetId="7">Juillet!$B$1:$K$50</definedName>
    <definedName name="_xlnm.Print_Area" localSheetId="6">Juin!$B$1:$K$50</definedName>
    <definedName name="_xlnm.Print_Area" localSheetId="5">Mai!$B$1:$K$50</definedName>
    <definedName name="_xlnm.Print_Area" localSheetId="3">Mars!$B$1:$K$50</definedName>
    <definedName name="_xlnm.Print_Area" localSheetId="11">Novembre!$B$1:$K$50</definedName>
    <definedName name="_xlnm.Print_Area" localSheetId="10">Octobre!$B$1:$K$50</definedName>
    <definedName name="_xlnm.Print_Area" localSheetId="9">Septembre!$B$1:$K$50</definedName>
  </definedNames>
  <calcPr calcId="152511"/>
</workbook>
</file>

<file path=xl/calcChain.xml><?xml version="1.0" encoding="utf-8"?>
<calcChain xmlns="http://schemas.openxmlformats.org/spreadsheetml/2006/main">
  <c r="H40" i="221" l="1"/>
  <c r="I38" i="231" l="1"/>
  <c r="H38" i="231"/>
  <c r="J38" i="231" s="1"/>
  <c r="I37" i="231"/>
  <c r="H37" i="231"/>
  <c r="I36" i="231"/>
  <c r="H36" i="231"/>
  <c r="J35" i="231"/>
  <c r="I35" i="231"/>
  <c r="H35" i="231"/>
  <c r="I34" i="231"/>
  <c r="H34" i="231"/>
  <c r="J34" i="231" s="1"/>
  <c r="I33" i="231"/>
  <c r="H33" i="231"/>
  <c r="I32" i="231"/>
  <c r="H32" i="231"/>
  <c r="J31" i="231"/>
  <c r="I31" i="231"/>
  <c r="H31" i="231"/>
  <c r="I30" i="231"/>
  <c r="H30" i="231"/>
  <c r="I29" i="231"/>
  <c r="H29" i="231"/>
  <c r="J29" i="231" s="1"/>
  <c r="I28" i="231"/>
  <c r="J28" i="231" s="1"/>
  <c r="H28" i="231"/>
  <c r="I27" i="231"/>
  <c r="H27" i="231"/>
  <c r="J27" i="231" s="1"/>
  <c r="I26" i="231"/>
  <c r="H26" i="231"/>
  <c r="I25" i="231"/>
  <c r="H25" i="231"/>
  <c r="J25" i="231" s="1"/>
  <c r="I24" i="231"/>
  <c r="J24" i="231" s="1"/>
  <c r="H24" i="231"/>
  <c r="I23" i="231"/>
  <c r="H23" i="231"/>
  <c r="J23" i="231" s="1"/>
  <c r="I22" i="231"/>
  <c r="H22" i="231"/>
  <c r="J22" i="231" s="1"/>
  <c r="I21" i="231"/>
  <c r="H21" i="231"/>
  <c r="I20" i="231"/>
  <c r="H20" i="231"/>
  <c r="J19" i="231"/>
  <c r="I19" i="231"/>
  <c r="H19" i="231"/>
  <c r="I18" i="231"/>
  <c r="H18" i="231"/>
  <c r="J18" i="231" s="1"/>
  <c r="I17" i="231"/>
  <c r="H17" i="231"/>
  <c r="I16" i="231"/>
  <c r="H16" i="231"/>
  <c r="J15" i="231"/>
  <c r="I15" i="231"/>
  <c r="H15" i="231"/>
  <c r="I14" i="231"/>
  <c r="H14" i="231"/>
  <c r="I13" i="231"/>
  <c r="H13" i="231"/>
  <c r="J13" i="231" s="1"/>
  <c r="I12" i="231"/>
  <c r="J12" i="231" s="1"/>
  <c r="H12" i="231"/>
  <c r="I11" i="231"/>
  <c r="H11" i="231"/>
  <c r="J11" i="231" s="1"/>
  <c r="I10" i="231"/>
  <c r="H10" i="231"/>
  <c r="I9" i="231"/>
  <c r="H9" i="231"/>
  <c r="J9" i="231" s="1"/>
  <c r="I8" i="231"/>
  <c r="J8" i="231" s="1"/>
  <c r="H8" i="231"/>
  <c r="E4" i="231"/>
  <c r="B8" i="231" s="1"/>
  <c r="B9" i="231" s="1"/>
  <c r="B10" i="231" s="1"/>
  <c r="B11" i="231" s="1"/>
  <c r="B12" i="231" s="1"/>
  <c r="B13" i="231" s="1"/>
  <c r="B14" i="231" s="1"/>
  <c r="B15" i="231" s="1"/>
  <c r="B16" i="231" s="1"/>
  <c r="B17" i="231" s="1"/>
  <c r="B18" i="231" s="1"/>
  <c r="B19" i="231" s="1"/>
  <c r="B20" i="231" s="1"/>
  <c r="B21" i="231" s="1"/>
  <c r="B22" i="231" s="1"/>
  <c r="B23" i="231" s="1"/>
  <c r="B24" i="231" s="1"/>
  <c r="B25" i="231" s="1"/>
  <c r="B26" i="231" s="1"/>
  <c r="B27" i="231" s="1"/>
  <c r="B28" i="231" s="1"/>
  <c r="B29" i="231" s="1"/>
  <c r="B30" i="231" s="1"/>
  <c r="B31" i="231" s="1"/>
  <c r="B32" i="231" s="1"/>
  <c r="B33" i="231" s="1"/>
  <c r="B34" i="231" s="1"/>
  <c r="B35" i="231" s="1"/>
  <c r="B36" i="231" s="1"/>
  <c r="B37" i="231" s="1"/>
  <c r="B38" i="231" s="1"/>
  <c r="K2" i="231"/>
  <c r="H1" i="231"/>
  <c r="I38" i="230"/>
  <c r="H38" i="230"/>
  <c r="I37" i="230"/>
  <c r="H37" i="230"/>
  <c r="J37" i="230" s="1"/>
  <c r="I36" i="230"/>
  <c r="J36" i="230" s="1"/>
  <c r="H36" i="230"/>
  <c r="I35" i="230"/>
  <c r="H35" i="230"/>
  <c r="J35" i="230" s="1"/>
  <c r="I34" i="230"/>
  <c r="H34" i="230"/>
  <c r="I33" i="230"/>
  <c r="H33" i="230"/>
  <c r="J33" i="230" s="1"/>
  <c r="I32" i="230"/>
  <c r="J32" i="230" s="1"/>
  <c r="H32" i="230"/>
  <c r="I31" i="230"/>
  <c r="J31" i="230" s="1"/>
  <c r="H31" i="230"/>
  <c r="I30" i="230"/>
  <c r="H30" i="230"/>
  <c r="J30" i="230" s="1"/>
  <c r="I29" i="230"/>
  <c r="H29" i="230"/>
  <c r="I28" i="230"/>
  <c r="H28" i="230"/>
  <c r="J27" i="230"/>
  <c r="I27" i="230"/>
  <c r="H27" i="230"/>
  <c r="I26" i="230"/>
  <c r="H26" i="230"/>
  <c r="J26" i="230" s="1"/>
  <c r="I25" i="230"/>
  <c r="H25" i="230"/>
  <c r="I24" i="230"/>
  <c r="H24" i="230"/>
  <c r="I23" i="230"/>
  <c r="H23" i="230"/>
  <c r="J23" i="230" s="1"/>
  <c r="I22" i="230"/>
  <c r="H22" i="230"/>
  <c r="I21" i="230"/>
  <c r="H21" i="230"/>
  <c r="J21" i="230" s="1"/>
  <c r="I20" i="230"/>
  <c r="J20" i="230" s="1"/>
  <c r="H20" i="230"/>
  <c r="I19" i="230"/>
  <c r="H19" i="230"/>
  <c r="J19" i="230" s="1"/>
  <c r="I18" i="230"/>
  <c r="H18" i="230"/>
  <c r="I17" i="230"/>
  <c r="H17" i="230"/>
  <c r="J17" i="230" s="1"/>
  <c r="I16" i="230"/>
  <c r="J16" i="230" s="1"/>
  <c r="H16" i="230"/>
  <c r="I15" i="230"/>
  <c r="H15" i="230"/>
  <c r="I14" i="230"/>
  <c r="H14" i="230"/>
  <c r="J14" i="230" s="1"/>
  <c r="I13" i="230"/>
  <c r="H13" i="230"/>
  <c r="I12" i="230"/>
  <c r="H12" i="230"/>
  <c r="J11" i="230"/>
  <c r="I11" i="230"/>
  <c r="H11" i="230"/>
  <c r="I10" i="230"/>
  <c r="H10" i="230"/>
  <c r="J10" i="230" s="1"/>
  <c r="I9" i="230"/>
  <c r="H9" i="230"/>
  <c r="I8" i="230"/>
  <c r="H8" i="230"/>
  <c r="E4" i="230"/>
  <c r="B8" i="230" s="1"/>
  <c r="B9" i="230" s="1"/>
  <c r="B10" i="230" s="1"/>
  <c r="B11" i="230" s="1"/>
  <c r="B12" i="230" s="1"/>
  <c r="B13" i="230" s="1"/>
  <c r="B14" i="230" s="1"/>
  <c r="B15" i="230" s="1"/>
  <c r="B16" i="230" s="1"/>
  <c r="B17" i="230" s="1"/>
  <c r="B18" i="230" s="1"/>
  <c r="B19" i="230" s="1"/>
  <c r="B20" i="230" s="1"/>
  <c r="B21" i="230" s="1"/>
  <c r="B22" i="230" s="1"/>
  <c r="B23" i="230" s="1"/>
  <c r="B24" i="230" s="1"/>
  <c r="B25" i="230" s="1"/>
  <c r="B26" i="230" s="1"/>
  <c r="B27" i="230" s="1"/>
  <c r="B28" i="230" s="1"/>
  <c r="B29" i="230" s="1"/>
  <c r="B30" i="230" s="1"/>
  <c r="B31" i="230" s="1"/>
  <c r="B32" i="230" s="1"/>
  <c r="B33" i="230" s="1"/>
  <c r="B34" i="230" s="1"/>
  <c r="B35" i="230" s="1"/>
  <c r="B36" i="230" s="1"/>
  <c r="B37" i="230" s="1"/>
  <c r="B38" i="230" s="1"/>
  <c r="K2" i="230"/>
  <c r="H1" i="230"/>
  <c r="I38" i="229"/>
  <c r="H38" i="229"/>
  <c r="I37" i="229"/>
  <c r="H37" i="229"/>
  <c r="I36" i="229"/>
  <c r="J36" i="229" s="1"/>
  <c r="H36" i="229"/>
  <c r="J35" i="229"/>
  <c r="I35" i="229"/>
  <c r="H35" i="229"/>
  <c r="I34" i="229"/>
  <c r="H34" i="229"/>
  <c r="J34" i="229" s="1"/>
  <c r="I33" i="229"/>
  <c r="H33" i="229"/>
  <c r="J33" i="229" s="1"/>
  <c r="I32" i="229"/>
  <c r="H32" i="229"/>
  <c r="I31" i="229"/>
  <c r="J31" i="229" s="1"/>
  <c r="H31" i="229"/>
  <c r="I30" i="229"/>
  <c r="H30" i="229"/>
  <c r="I29" i="229"/>
  <c r="H29" i="229"/>
  <c r="I28" i="229"/>
  <c r="J28" i="229" s="1"/>
  <c r="H28" i="229"/>
  <c r="I27" i="229"/>
  <c r="H27" i="229"/>
  <c r="J27" i="229" s="1"/>
  <c r="I26" i="229"/>
  <c r="H26" i="229"/>
  <c r="J26" i="229" s="1"/>
  <c r="I25" i="229"/>
  <c r="H25" i="229"/>
  <c r="J25" i="229" s="1"/>
  <c r="I24" i="229"/>
  <c r="H24" i="229"/>
  <c r="I23" i="229"/>
  <c r="H23" i="229"/>
  <c r="J23" i="229" s="1"/>
  <c r="I22" i="229"/>
  <c r="H22" i="229"/>
  <c r="I21" i="229"/>
  <c r="H21" i="229"/>
  <c r="I20" i="229"/>
  <c r="J20" i="229" s="1"/>
  <c r="H20" i="229"/>
  <c r="I19" i="229"/>
  <c r="H19" i="229"/>
  <c r="J19" i="229" s="1"/>
  <c r="I18" i="229"/>
  <c r="H18" i="229"/>
  <c r="J18" i="229" s="1"/>
  <c r="I17" i="229"/>
  <c r="H17" i="229"/>
  <c r="J17" i="229" s="1"/>
  <c r="I16" i="229"/>
  <c r="H16" i="229"/>
  <c r="I15" i="229"/>
  <c r="J15" i="229" s="1"/>
  <c r="H15" i="229"/>
  <c r="I14" i="229"/>
  <c r="H14" i="229"/>
  <c r="I13" i="229"/>
  <c r="H13" i="229"/>
  <c r="I12" i="229"/>
  <c r="J12" i="229" s="1"/>
  <c r="H12" i="229"/>
  <c r="J11" i="229"/>
  <c r="I11" i="229"/>
  <c r="H11" i="229"/>
  <c r="I10" i="229"/>
  <c r="H10" i="229"/>
  <c r="J10" i="229" s="1"/>
  <c r="I9" i="229"/>
  <c r="H9" i="229"/>
  <c r="J9" i="229" s="1"/>
  <c r="I8" i="229"/>
  <c r="H8" i="229"/>
  <c r="E4" i="229"/>
  <c r="B8" i="229" s="1"/>
  <c r="B9" i="229" s="1"/>
  <c r="B10" i="229" s="1"/>
  <c r="B11" i="229" s="1"/>
  <c r="B12" i="229" s="1"/>
  <c r="B13" i="229" s="1"/>
  <c r="B14" i="229" s="1"/>
  <c r="B15" i="229" s="1"/>
  <c r="B16" i="229" s="1"/>
  <c r="B17" i="229" s="1"/>
  <c r="B18" i="229" s="1"/>
  <c r="B19" i="229" s="1"/>
  <c r="B20" i="229" s="1"/>
  <c r="B21" i="229" s="1"/>
  <c r="B22" i="229" s="1"/>
  <c r="B23" i="229" s="1"/>
  <c r="B24" i="229" s="1"/>
  <c r="B25" i="229" s="1"/>
  <c r="B26" i="229" s="1"/>
  <c r="B27" i="229" s="1"/>
  <c r="B28" i="229" s="1"/>
  <c r="B29" i="229" s="1"/>
  <c r="B30" i="229" s="1"/>
  <c r="B31" i="229" s="1"/>
  <c r="B32" i="229" s="1"/>
  <c r="B33" i="229" s="1"/>
  <c r="B34" i="229" s="1"/>
  <c r="B35" i="229" s="1"/>
  <c r="B36" i="229" s="1"/>
  <c r="B37" i="229" s="1"/>
  <c r="B38" i="229" s="1"/>
  <c r="K2" i="229"/>
  <c r="H1" i="229"/>
  <c r="I38" i="228"/>
  <c r="H38" i="228"/>
  <c r="I37" i="228"/>
  <c r="H37" i="228"/>
  <c r="I36" i="228"/>
  <c r="J36" i="228" s="1"/>
  <c r="H36" i="228"/>
  <c r="I35" i="228"/>
  <c r="H35" i="228"/>
  <c r="J35" i="228" s="1"/>
  <c r="I34" i="228"/>
  <c r="H34" i="228"/>
  <c r="J34" i="228" s="1"/>
  <c r="I33" i="228"/>
  <c r="H33" i="228"/>
  <c r="J33" i="228" s="1"/>
  <c r="I32" i="228"/>
  <c r="H32" i="228"/>
  <c r="I31" i="228"/>
  <c r="H31" i="228"/>
  <c r="J31" i="228" s="1"/>
  <c r="I30" i="228"/>
  <c r="H30" i="228"/>
  <c r="I29" i="228"/>
  <c r="H29" i="228"/>
  <c r="I28" i="228"/>
  <c r="J28" i="228" s="1"/>
  <c r="H28" i="228"/>
  <c r="I27" i="228"/>
  <c r="H27" i="228"/>
  <c r="J27" i="228" s="1"/>
  <c r="I26" i="228"/>
  <c r="H26" i="228"/>
  <c r="J26" i="228" s="1"/>
  <c r="I25" i="228"/>
  <c r="H25" i="228"/>
  <c r="J25" i="228" s="1"/>
  <c r="I24" i="228"/>
  <c r="H24" i="228"/>
  <c r="I23" i="228"/>
  <c r="J23" i="228" s="1"/>
  <c r="H23" i="228"/>
  <c r="I22" i="228"/>
  <c r="H22" i="228"/>
  <c r="I21" i="228"/>
  <c r="H21" i="228"/>
  <c r="I20" i="228"/>
  <c r="J20" i="228" s="1"/>
  <c r="H20" i="228"/>
  <c r="J19" i="228"/>
  <c r="I19" i="228"/>
  <c r="H19" i="228"/>
  <c r="I18" i="228"/>
  <c r="H18" i="228"/>
  <c r="J18" i="228" s="1"/>
  <c r="I17" i="228"/>
  <c r="H17" i="228"/>
  <c r="J17" i="228" s="1"/>
  <c r="I16" i="228"/>
  <c r="H16" i="228"/>
  <c r="I15" i="228"/>
  <c r="H15" i="228"/>
  <c r="I14" i="228"/>
  <c r="H14" i="228"/>
  <c r="I13" i="228"/>
  <c r="H13" i="228"/>
  <c r="I12" i="228"/>
  <c r="J12" i="228" s="1"/>
  <c r="H12" i="228"/>
  <c r="J11" i="228"/>
  <c r="I11" i="228"/>
  <c r="H11" i="228"/>
  <c r="I10" i="228"/>
  <c r="H10" i="228"/>
  <c r="J10" i="228" s="1"/>
  <c r="I9" i="228"/>
  <c r="H9" i="228"/>
  <c r="J9" i="228" s="1"/>
  <c r="I8" i="228"/>
  <c r="H8" i="228"/>
  <c r="E4" i="228"/>
  <c r="B8" i="228" s="1"/>
  <c r="B9" i="228" s="1"/>
  <c r="B10" i="228" s="1"/>
  <c r="B11" i="228" s="1"/>
  <c r="B12" i="228" s="1"/>
  <c r="B13" i="228" s="1"/>
  <c r="B14" i="228" s="1"/>
  <c r="B15" i="228" s="1"/>
  <c r="B16" i="228" s="1"/>
  <c r="B17" i="228" s="1"/>
  <c r="B18" i="228" s="1"/>
  <c r="B19" i="228" s="1"/>
  <c r="B20" i="228" s="1"/>
  <c r="B21" i="228" s="1"/>
  <c r="B22" i="228" s="1"/>
  <c r="B23" i="228" s="1"/>
  <c r="B24" i="228" s="1"/>
  <c r="B25" i="228" s="1"/>
  <c r="B26" i="228" s="1"/>
  <c r="B27" i="228" s="1"/>
  <c r="B28" i="228" s="1"/>
  <c r="B29" i="228" s="1"/>
  <c r="B30" i="228" s="1"/>
  <c r="B31" i="228" s="1"/>
  <c r="B32" i="228" s="1"/>
  <c r="B33" i="228" s="1"/>
  <c r="B34" i="228" s="1"/>
  <c r="B35" i="228" s="1"/>
  <c r="B36" i="228" s="1"/>
  <c r="B37" i="228" s="1"/>
  <c r="B38" i="228" s="1"/>
  <c r="K2" i="228"/>
  <c r="H1" i="228"/>
  <c r="I38" i="227"/>
  <c r="H38" i="227"/>
  <c r="I37" i="227"/>
  <c r="H37" i="227"/>
  <c r="I36" i="227"/>
  <c r="J36" i="227" s="1"/>
  <c r="H36" i="227"/>
  <c r="I35" i="227"/>
  <c r="H35" i="227"/>
  <c r="J35" i="227" s="1"/>
  <c r="I34" i="227"/>
  <c r="H34" i="227"/>
  <c r="J34" i="227" s="1"/>
  <c r="I33" i="227"/>
  <c r="H33" i="227"/>
  <c r="J33" i="227" s="1"/>
  <c r="I32" i="227"/>
  <c r="H32" i="227"/>
  <c r="I31" i="227"/>
  <c r="J31" i="227" s="1"/>
  <c r="H31" i="227"/>
  <c r="I30" i="227"/>
  <c r="H30" i="227"/>
  <c r="I29" i="227"/>
  <c r="H29" i="227"/>
  <c r="I28" i="227"/>
  <c r="J28" i="227" s="1"/>
  <c r="H28" i="227"/>
  <c r="J27" i="227"/>
  <c r="I27" i="227"/>
  <c r="H27" i="227"/>
  <c r="I26" i="227"/>
  <c r="H26" i="227"/>
  <c r="J26" i="227" s="1"/>
  <c r="I25" i="227"/>
  <c r="H25" i="227"/>
  <c r="J25" i="227" s="1"/>
  <c r="I24" i="227"/>
  <c r="H24" i="227"/>
  <c r="I23" i="227"/>
  <c r="H23" i="227"/>
  <c r="I22" i="227"/>
  <c r="H22" i="227"/>
  <c r="I21" i="227"/>
  <c r="H21" i="227"/>
  <c r="I20" i="227"/>
  <c r="J20" i="227" s="1"/>
  <c r="H20" i="227"/>
  <c r="J19" i="227"/>
  <c r="I19" i="227"/>
  <c r="H19" i="227"/>
  <c r="I18" i="227"/>
  <c r="H18" i="227"/>
  <c r="J18" i="227" s="1"/>
  <c r="I17" i="227"/>
  <c r="H17" i="227"/>
  <c r="J17" i="227" s="1"/>
  <c r="I16" i="227"/>
  <c r="H16" i="227"/>
  <c r="I15" i="227"/>
  <c r="J15" i="227" s="1"/>
  <c r="H15" i="227"/>
  <c r="I14" i="227"/>
  <c r="H14" i="227"/>
  <c r="I13" i="227"/>
  <c r="H13" i="227"/>
  <c r="I12" i="227"/>
  <c r="J12" i="227" s="1"/>
  <c r="H12" i="227"/>
  <c r="I11" i="227"/>
  <c r="H11" i="227"/>
  <c r="J11" i="227" s="1"/>
  <c r="I10" i="227"/>
  <c r="H10" i="227"/>
  <c r="J10" i="227" s="1"/>
  <c r="I9" i="227"/>
  <c r="H9" i="227"/>
  <c r="J9" i="227" s="1"/>
  <c r="I8" i="227"/>
  <c r="H8" i="227"/>
  <c r="E4" i="227"/>
  <c r="B8" i="227" s="1"/>
  <c r="B9" i="227" s="1"/>
  <c r="B10" i="227" s="1"/>
  <c r="B11" i="227" s="1"/>
  <c r="B12" i="227" s="1"/>
  <c r="B13" i="227" s="1"/>
  <c r="B14" i="227" s="1"/>
  <c r="B15" i="227" s="1"/>
  <c r="B16" i="227" s="1"/>
  <c r="B17" i="227" s="1"/>
  <c r="B18" i="227" s="1"/>
  <c r="B19" i="227" s="1"/>
  <c r="B20" i="227" s="1"/>
  <c r="B21" i="227" s="1"/>
  <c r="B22" i="227" s="1"/>
  <c r="B23" i="227" s="1"/>
  <c r="B24" i="227" s="1"/>
  <c r="B25" i="227" s="1"/>
  <c r="B26" i="227" s="1"/>
  <c r="B27" i="227" s="1"/>
  <c r="B28" i="227" s="1"/>
  <c r="B29" i="227" s="1"/>
  <c r="B30" i="227" s="1"/>
  <c r="B31" i="227" s="1"/>
  <c r="B32" i="227" s="1"/>
  <c r="B33" i="227" s="1"/>
  <c r="B34" i="227" s="1"/>
  <c r="B35" i="227" s="1"/>
  <c r="B36" i="227" s="1"/>
  <c r="B37" i="227" s="1"/>
  <c r="B38" i="227" s="1"/>
  <c r="K2" i="227"/>
  <c r="H1" i="227"/>
  <c r="I38" i="226"/>
  <c r="H38" i="226"/>
  <c r="I37" i="226"/>
  <c r="H37" i="226"/>
  <c r="I36" i="226"/>
  <c r="J36" i="226" s="1"/>
  <c r="H36" i="226"/>
  <c r="J35" i="226"/>
  <c r="I35" i="226"/>
  <c r="H35" i="226"/>
  <c r="I34" i="226"/>
  <c r="H34" i="226"/>
  <c r="J34" i="226" s="1"/>
  <c r="I33" i="226"/>
  <c r="H33" i="226"/>
  <c r="J33" i="226" s="1"/>
  <c r="I32" i="226"/>
  <c r="H32" i="226"/>
  <c r="I31" i="226"/>
  <c r="H31" i="226"/>
  <c r="I30" i="226"/>
  <c r="H30" i="226"/>
  <c r="I29" i="226"/>
  <c r="H29" i="226"/>
  <c r="I28" i="226"/>
  <c r="J28" i="226" s="1"/>
  <c r="H28" i="226"/>
  <c r="J27" i="226"/>
  <c r="I27" i="226"/>
  <c r="H27" i="226"/>
  <c r="I26" i="226"/>
  <c r="H26" i="226"/>
  <c r="J26" i="226" s="1"/>
  <c r="I25" i="226"/>
  <c r="H25" i="226"/>
  <c r="J25" i="226" s="1"/>
  <c r="I24" i="226"/>
  <c r="H24" i="226"/>
  <c r="I23" i="226"/>
  <c r="J23" i="226" s="1"/>
  <c r="H23" i="226"/>
  <c r="I22" i="226"/>
  <c r="H22" i="226"/>
  <c r="I21" i="226"/>
  <c r="H21" i="226"/>
  <c r="I20" i="226"/>
  <c r="J20" i="226" s="1"/>
  <c r="H20" i="226"/>
  <c r="I19" i="226"/>
  <c r="H19" i="226"/>
  <c r="J19" i="226" s="1"/>
  <c r="I18" i="226"/>
  <c r="H18" i="226"/>
  <c r="J18" i="226" s="1"/>
  <c r="I17" i="226"/>
  <c r="H17" i="226"/>
  <c r="J17" i="226" s="1"/>
  <c r="I16" i="226"/>
  <c r="H16" i="226"/>
  <c r="I15" i="226"/>
  <c r="H15" i="226"/>
  <c r="J15" i="226" s="1"/>
  <c r="I14" i="226"/>
  <c r="H14" i="226"/>
  <c r="I13" i="226"/>
  <c r="H13" i="226"/>
  <c r="I12" i="226"/>
  <c r="J12" i="226" s="1"/>
  <c r="H12" i="226"/>
  <c r="I11" i="226"/>
  <c r="H11" i="226"/>
  <c r="J11" i="226" s="1"/>
  <c r="I10" i="226"/>
  <c r="H10" i="226"/>
  <c r="J10" i="226" s="1"/>
  <c r="I9" i="226"/>
  <c r="H9" i="226"/>
  <c r="J9" i="226" s="1"/>
  <c r="I8" i="226"/>
  <c r="H8" i="226"/>
  <c r="E4" i="226"/>
  <c r="K2" i="226"/>
  <c r="H1" i="226"/>
  <c r="I38" i="225"/>
  <c r="H38" i="225"/>
  <c r="I37" i="225"/>
  <c r="H37" i="225"/>
  <c r="I36" i="225"/>
  <c r="J36" i="225" s="1"/>
  <c r="H36" i="225"/>
  <c r="J35" i="225"/>
  <c r="I35" i="225"/>
  <c r="H35" i="225"/>
  <c r="I34" i="225"/>
  <c r="H34" i="225"/>
  <c r="J34" i="225" s="1"/>
  <c r="I33" i="225"/>
  <c r="H33" i="225"/>
  <c r="J33" i="225" s="1"/>
  <c r="I32" i="225"/>
  <c r="H32" i="225"/>
  <c r="I31" i="225"/>
  <c r="J31" i="225" s="1"/>
  <c r="H31" i="225"/>
  <c r="I30" i="225"/>
  <c r="H30" i="225"/>
  <c r="I29" i="225"/>
  <c r="H29" i="225"/>
  <c r="I28" i="225"/>
  <c r="J28" i="225" s="1"/>
  <c r="H28" i="225"/>
  <c r="I27" i="225"/>
  <c r="H27" i="225"/>
  <c r="J27" i="225" s="1"/>
  <c r="I26" i="225"/>
  <c r="H26" i="225"/>
  <c r="J26" i="225" s="1"/>
  <c r="I25" i="225"/>
  <c r="H25" i="225"/>
  <c r="J25" i="225" s="1"/>
  <c r="I24" i="225"/>
  <c r="H24" i="225"/>
  <c r="I23" i="225"/>
  <c r="H23" i="225"/>
  <c r="J23" i="225" s="1"/>
  <c r="I22" i="225"/>
  <c r="H22" i="225"/>
  <c r="I21" i="225"/>
  <c r="H21" i="225"/>
  <c r="I20" i="225"/>
  <c r="J20" i="225" s="1"/>
  <c r="H20" i="225"/>
  <c r="I19" i="225"/>
  <c r="H19" i="225"/>
  <c r="J19" i="225" s="1"/>
  <c r="I18" i="225"/>
  <c r="H18" i="225"/>
  <c r="J18" i="225" s="1"/>
  <c r="I17" i="225"/>
  <c r="H17" i="225"/>
  <c r="J17" i="225" s="1"/>
  <c r="I16" i="225"/>
  <c r="H16" i="225"/>
  <c r="I15" i="225"/>
  <c r="J15" i="225" s="1"/>
  <c r="H15" i="225"/>
  <c r="I14" i="225"/>
  <c r="H14" i="225"/>
  <c r="I13" i="225"/>
  <c r="H13" i="225"/>
  <c r="I12" i="225"/>
  <c r="J12" i="225" s="1"/>
  <c r="H12" i="225"/>
  <c r="J11" i="225"/>
  <c r="I11" i="225"/>
  <c r="H11" i="225"/>
  <c r="I10" i="225"/>
  <c r="H10" i="225"/>
  <c r="J10" i="225" s="1"/>
  <c r="I9" i="225"/>
  <c r="H9" i="225"/>
  <c r="J9" i="225" s="1"/>
  <c r="I8" i="225"/>
  <c r="H8" i="225"/>
  <c r="E4" i="225"/>
  <c r="B8" i="225" s="1"/>
  <c r="B9" i="225" s="1"/>
  <c r="B10" i="225" s="1"/>
  <c r="B11" i="225" s="1"/>
  <c r="B12" i="225" s="1"/>
  <c r="B13" i="225" s="1"/>
  <c r="B14" i="225" s="1"/>
  <c r="B15" i="225" s="1"/>
  <c r="B16" i="225" s="1"/>
  <c r="B17" i="225" s="1"/>
  <c r="B18" i="225" s="1"/>
  <c r="B19" i="225" s="1"/>
  <c r="B20" i="225" s="1"/>
  <c r="B21" i="225" s="1"/>
  <c r="B22" i="225" s="1"/>
  <c r="B23" i="225" s="1"/>
  <c r="B24" i="225" s="1"/>
  <c r="B25" i="225" s="1"/>
  <c r="B26" i="225" s="1"/>
  <c r="B27" i="225" s="1"/>
  <c r="B28" i="225" s="1"/>
  <c r="B29" i="225" s="1"/>
  <c r="B30" i="225" s="1"/>
  <c r="B31" i="225" s="1"/>
  <c r="B32" i="225" s="1"/>
  <c r="B33" i="225" s="1"/>
  <c r="B34" i="225" s="1"/>
  <c r="B35" i="225" s="1"/>
  <c r="B36" i="225" s="1"/>
  <c r="B37" i="225" s="1"/>
  <c r="B38" i="225" s="1"/>
  <c r="K2" i="225"/>
  <c r="H1" i="225"/>
  <c r="I38" i="224"/>
  <c r="H38" i="224"/>
  <c r="I37" i="224"/>
  <c r="H37" i="224"/>
  <c r="I36" i="224"/>
  <c r="J36" i="224" s="1"/>
  <c r="H36" i="224"/>
  <c r="I35" i="224"/>
  <c r="H35" i="224"/>
  <c r="J35" i="224" s="1"/>
  <c r="I34" i="224"/>
  <c r="H34" i="224"/>
  <c r="J34" i="224" s="1"/>
  <c r="I33" i="224"/>
  <c r="H33" i="224"/>
  <c r="J33" i="224" s="1"/>
  <c r="I32" i="224"/>
  <c r="H32" i="224"/>
  <c r="I31" i="224"/>
  <c r="H31" i="224"/>
  <c r="J31" i="224" s="1"/>
  <c r="I30" i="224"/>
  <c r="H30" i="224"/>
  <c r="I29" i="224"/>
  <c r="H29" i="224"/>
  <c r="I28" i="224"/>
  <c r="J28" i="224" s="1"/>
  <c r="H28" i="224"/>
  <c r="I27" i="224"/>
  <c r="H27" i="224"/>
  <c r="J27" i="224" s="1"/>
  <c r="I26" i="224"/>
  <c r="H26" i="224"/>
  <c r="J26" i="224" s="1"/>
  <c r="I25" i="224"/>
  <c r="H25" i="224"/>
  <c r="J25" i="224" s="1"/>
  <c r="I24" i="224"/>
  <c r="H24" i="224"/>
  <c r="I23" i="224"/>
  <c r="J23" i="224" s="1"/>
  <c r="H23" i="224"/>
  <c r="I22" i="224"/>
  <c r="H22" i="224"/>
  <c r="I21" i="224"/>
  <c r="H21" i="224"/>
  <c r="I20" i="224"/>
  <c r="J20" i="224" s="1"/>
  <c r="H20" i="224"/>
  <c r="J19" i="224"/>
  <c r="I19" i="224"/>
  <c r="H19" i="224"/>
  <c r="I18" i="224"/>
  <c r="H18" i="224"/>
  <c r="J18" i="224" s="1"/>
  <c r="I17" i="224"/>
  <c r="H17" i="224"/>
  <c r="J17" i="224" s="1"/>
  <c r="I16" i="224"/>
  <c r="H16" i="224"/>
  <c r="I15" i="224"/>
  <c r="H15" i="224"/>
  <c r="I14" i="224"/>
  <c r="H14" i="224"/>
  <c r="I13" i="224"/>
  <c r="H13" i="224"/>
  <c r="I12" i="224"/>
  <c r="J12" i="224" s="1"/>
  <c r="H12" i="224"/>
  <c r="J11" i="224"/>
  <c r="I11" i="224"/>
  <c r="H11" i="224"/>
  <c r="I10" i="224"/>
  <c r="H10" i="224"/>
  <c r="J10" i="224" s="1"/>
  <c r="I9" i="224"/>
  <c r="H9" i="224"/>
  <c r="J9" i="224" s="1"/>
  <c r="I8" i="224"/>
  <c r="H8" i="224"/>
  <c r="E4" i="224"/>
  <c r="B8" i="224" s="1"/>
  <c r="B9" i="224" s="1"/>
  <c r="B10" i="224" s="1"/>
  <c r="B11" i="224" s="1"/>
  <c r="B12" i="224" s="1"/>
  <c r="B13" i="224" s="1"/>
  <c r="B14" i="224" s="1"/>
  <c r="B15" i="224" s="1"/>
  <c r="B16" i="224" s="1"/>
  <c r="B17" i="224" s="1"/>
  <c r="B18" i="224" s="1"/>
  <c r="B19" i="224" s="1"/>
  <c r="B20" i="224" s="1"/>
  <c r="B21" i="224" s="1"/>
  <c r="B22" i="224" s="1"/>
  <c r="B23" i="224" s="1"/>
  <c r="B24" i="224" s="1"/>
  <c r="B25" i="224" s="1"/>
  <c r="B26" i="224" s="1"/>
  <c r="B27" i="224" s="1"/>
  <c r="B28" i="224" s="1"/>
  <c r="B29" i="224" s="1"/>
  <c r="B30" i="224" s="1"/>
  <c r="B31" i="224" s="1"/>
  <c r="B32" i="224" s="1"/>
  <c r="B33" i="224" s="1"/>
  <c r="B34" i="224" s="1"/>
  <c r="B35" i="224" s="1"/>
  <c r="B36" i="224" s="1"/>
  <c r="B37" i="224" s="1"/>
  <c r="B38" i="224" s="1"/>
  <c r="K2" i="224"/>
  <c r="H1" i="224"/>
  <c r="I38" i="223"/>
  <c r="H38" i="223"/>
  <c r="I37" i="223"/>
  <c r="H37" i="223"/>
  <c r="I36" i="223"/>
  <c r="J36" i="223" s="1"/>
  <c r="H36" i="223"/>
  <c r="I35" i="223"/>
  <c r="H35" i="223"/>
  <c r="J35" i="223" s="1"/>
  <c r="I34" i="223"/>
  <c r="H34" i="223"/>
  <c r="J34" i="223" s="1"/>
  <c r="I33" i="223"/>
  <c r="H33" i="223"/>
  <c r="J33" i="223" s="1"/>
  <c r="I32" i="223"/>
  <c r="H32" i="223"/>
  <c r="I31" i="223"/>
  <c r="J31" i="223" s="1"/>
  <c r="H31" i="223"/>
  <c r="I30" i="223"/>
  <c r="H30" i="223"/>
  <c r="I29" i="223"/>
  <c r="H29" i="223"/>
  <c r="I28" i="223"/>
  <c r="J28" i="223" s="1"/>
  <c r="H28" i="223"/>
  <c r="I27" i="223"/>
  <c r="H27" i="223"/>
  <c r="J27" i="223" s="1"/>
  <c r="I26" i="223"/>
  <c r="H26" i="223"/>
  <c r="J26" i="223" s="1"/>
  <c r="I25" i="223"/>
  <c r="H25" i="223"/>
  <c r="J25" i="223" s="1"/>
  <c r="I24" i="223"/>
  <c r="H24" i="223"/>
  <c r="I23" i="223"/>
  <c r="H23" i="223"/>
  <c r="J23" i="223" s="1"/>
  <c r="I22" i="223"/>
  <c r="H22" i="223"/>
  <c r="I21" i="223"/>
  <c r="H21" i="223"/>
  <c r="I20" i="223"/>
  <c r="J20" i="223" s="1"/>
  <c r="H20" i="223"/>
  <c r="J19" i="223"/>
  <c r="I19" i="223"/>
  <c r="H19" i="223"/>
  <c r="I18" i="223"/>
  <c r="H18" i="223"/>
  <c r="J18" i="223" s="1"/>
  <c r="I17" i="223"/>
  <c r="H17" i="223"/>
  <c r="J17" i="223" s="1"/>
  <c r="I16" i="223"/>
  <c r="H16" i="223"/>
  <c r="I15" i="223"/>
  <c r="J15" i="223" s="1"/>
  <c r="H15" i="223"/>
  <c r="I14" i="223"/>
  <c r="H14" i="223"/>
  <c r="I13" i="223"/>
  <c r="H13" i="223"/>
  <c r="I12" i="223"/>
  <c r="J12" i="223" s="1"/>
  <c r="H12" i="223"/>
  <c r="J11" i="223"/>
  <c r="I11" i="223"/>
  <c r="H11" i="223"/>
  <c r="I10" i="223"/>
  <c r="H10" i="223"/>
  <c r="J10" i="223" s="1"/>
  <c r="I9" i="223"/>
  <c r="H9" i="223"/>
  <c r="J9" i="223" s="1"/>
  <c r="I8" i="223"/>
  <c r="H8" i="223"/>
  <c r="E4" i="223"/>
  <c r="B8" i="223" s="1"/>
  <c r="B9" i="223" s="1"/>
  <c r="B10" i="223" s="1"/>
  <c r="B11" i="223" s="1"/>
  <c r="B12" i="223" s="1"/>
  <c r="B13" i="223" s="1"/>
  <c r="B14" i="223" s="1"/>
  <c r="B15" i="223" s="1"/>
  <c r="B16" i="223" s="1"/>
  <c r="B17" i="223" s="1"/>
  <c r="B18" i="223" s="1"/>
  <c r="B19" i="223" s="1"/>
  <c r="B20" i="223" s="1"/>
  <c r="B21" i="223" s="1"/>
  <c r="B22" i="223" s="1"/>
  <c r="B23" i="223" s="1"/>
  <c r="B24" i="223" s="1"/>
  <c r="B25" i="223" s="1"/>
  <c r="B26" i="223" s="1"/>
  <c r="B27" i="223" s="1"/>
  <c r="B28" i="223" s="1"/>
  <c r="B29" i="223" s="1"/>
  <c r="B30" i="223" s="1"/>
  <c r="B31" i="223" s="1"/>
  <c r="B32" i="223" s="1"/>
  <c r="B33" i="223" s="1"/>
  <c r="B34" i="223" s="1"/>
  <c r="B35" i="223" s="1"/>
  <c r="B36" i="223" s="1"/>
  <c r="B37" i="223" s="1"/>
  <c r="B38" i="223" s="1"/>
  <c r="K2" i="223"/>
  <c r="H1" i="223"/>
  <c r="I38" i="222"/>
  <c r="H38" i="222"/>
  <c r="I37" i="222"/>
  <c r="H37" i="222"/>
  <c r="I36" i="222"/>
  <c r="J36" i="222" s="1"/>
  <c r="H36" i="222"/>
  <c r="I35" i="222"/>
  <c r="H35" i="222"/>
  <c r="J35" i="222" s="1"/>
  <c r="I34" i="222"/>
  <c r="H34" i="222"/>
  <c r="J34" i="222" s="1"/>
  <c r="I33" i="222"/>
  <c r="H33" i="222"/>
  <c r="J33" i="222" s="1"/>
  <c r="I32" i="222"/>
  <c r="H32" i="222"/>
  <c r="I31" i="222"/>
  <c r="H31" i="222"/>
  <c r="J31" i="222" s="1"/>
  <c r="I30" i="222"/>
  <c r="H30" i="222"/>
  <c r="I29" i="222"/>
  <c r="H29" i="222"/>
  <c r="I28" i="222"/>
  <c r="J28" i="222" s="1"/>
  <c r="H28" i="222"/>
  <c r="J27" i="222"/>
  <c r="I27" i="222"/>
  <c r="H27" i="222"/>
  <c r="I26" i="222"/>
  <c r="H26" i="222"/>
  <c r="J26" i="222" s="1"/>
  <c r="I25" i="222"/>
  <c r="H25" i="222"/>
  <c r="J25" i="222" s="1"/>
  <c r="I24" i="222"/>
  <c r="H24" i="222"/>
  <c r="I23" i="222"/>
  <c r="J23" i="222" s="1"/>
  <c r="H23" i="222"/>
  <c r="I22" i="222"/>
  <c r="H22" i="222"/>
  <c r="I21" i="222"/>
  <c r="H21" i="222"/>
  <c r="I20" i="222"/>
  <c r="J20" i="222" s="1"/>
  <c r="H20" i="222"/>
  <c r="J19" i="222"/>
  <c r="I19" i="222"/>
  <c r="H19" i="222"/>
  <c r="I18" i="222"/>
  <c r="H18" i="222"/>
  <c r="J18" i="222" s="1"/>
  <c r="I17" i="222"/>
  <c r="H17" i="222"/>
  <c r="J17" i="222" s="1"/>
  <c r="I16" i="222"/>
  <c r="H16" i="222"/>
  <c r="I15" i="222"/>
  <c r="H15" i="222"/>
  <c r="I14" i="222"/>
  <c r="H14" i="222"/>
  <c r="I13" i="222"/>
  <c r="H13" i="222"/>
  <c r="I12" i="222"/>
  <c r="J12" i="222" s="1"/>
  <c r="H12" i="222"/>
  <c r="I11" i="222"/>
  <c r="H11" i="222"/>
  <c r="J11" i="222" s="1"/>
  <c r="I10" i="222"/>
  <c r="H10" i="222"/>
  <c r="J10" i="222" s="1"/>
  <c r="I9" i="222"/>
  <c r="H9" i="222"/>
  <c r="J9" i="222" s="1"/>
  <c r="I8" i="222"/>
  <c r="H8" i="222"/>
  <c r="E4" i="222"/>
  <c r="B8" i="222" s="1"/>
  <c r="B9" i="222" s="1"/>
  <c r="B10" i="222" s="1"/>
  <c r="B11" i="222" s="1"/>
  <c r="B12" i="222" s="1"/>
  <c r="B13" i="222" s="1"/>
  <c r="B14" i="222" s="1"/>
  <c r="B15" i="222" s="1"/>
  <c r="B16" i="222" s="1"/>
  <c r="B17" i="222" s="1"/>
  <c r="B18" i="222" s="1"/>
  <c r="B19" i="222" s="1"/>
  <c r="B20" i="222" s="1"/>
  <c r="B21" i="222" s="1"/>
  <c r="B22" i="222" s="1"/>
  <c r="B23" i="222" s="1"/>
  <c r="B24" i="222" s="1"/>
  <c r="B25" i="222" s="1"/>
  <c r="B26" i="222" s="1"/>
  <c r="B27" i="222" s="1"/>
  <c r="B28" i="222" s="1"/>
  <c r="B29" i="222" s="1"/>
  <c r="B30" i="222" s="1"/>
  <c r="B31" i="222" s="1"/>
  <c r="B32" i="222" s="1"/>
  <c r="B33" i="222" s="1"/>
  <c r="B34" i="222" s="1"/>
  <c r="B35" i="222" s="1"/>
  <c r="B36" i="222" s="1"/>
  <c r="B37" i="222" s="1"/>
  <c r="B38" i="222" s="1"/>
  <c r="K2" i="222"/>
  <c r="H1" i="222"/>
  <c r="I38" i="221"/>
  <c r="H38" i="221"/>
  <c r="J38" i="221" s="1"/>
  <c r="I37" i="221"/>
  <c r="H37" i="221"/>
  <c r="J37" i="221" s="1"/>
  <c r="I36" i="221"/>
  <c r="H36" i="221"/>
  <c r="J36" i="221" s="1"/>
  <c r="I35" i="221"/>
  <c r="H35" i="221"/>
  <c r="I34" i="221"/>
  <c r="H34" i="221"/>
  <c r="J34" i="221" s="1"/>
  <c r="I33" i="221"/>
  <c r="H33" i="221"/>
  <c r="I32" i="221"/>
  <c r="H32" i="221"/>
  <c r="I31" i="221"/>
  <c r="J31" i="221" s="1"/>
  <c r="H31" i="221"/>
  <c r="I30" i="221"/>
  <c r="H30" i="221"/>
  <c r="J30" i="221" s="1"/>
  <c r="I29" i="221"/>
  <c r="H29" i="221"/>
  <c r="J29" i="221" s="1"/>
  <c r="I28" i="221"/>
  <c r="H28" i="221"/>
  <c r="J28" i="221" s="1"/>
  <c r="I27" i="221"/>
  <c r="H27" i="221"/>
  <c r="I26" i="221"/>
  <c r="J26" i="221" s="1"/>
  <c r="H26" i="221"/>
  <c r="I25" i="221"/>
  <c r="H25" i="221"/>
  <c r="I24" i="221"/>
  <c r="H24" i="221"/>
  <c r="I23" i="221"/>
  <c r="J23" i="221" s="1"/>
  <c r="H23" i="221"/>
  <c r="J22" i="221"/>
  <c r="I22" i="221"/>
  <c r="H22" i="221"/>
  <c r="I21" i="221"/>
  <c r="H21" i="221"/>
  <c r="J21" i="221" s="1"/>
  <c r="I20" i="221"/>
  <c r="H20" i="221"/>
  <c r="J20" i="221" s="1"/>
  <c r="I19" i="221"/>
  <c r="H19" i="221"/>
  <c r="I18" i="221"/>
  <c r="H18" i="221"/>
  <c r="I17" i="221"/>
  <c r="H17" i="221"/>
  <c r="I16" i="221"/>
  <c r="H16" i="221"/>
  <c r="I15" i="221"/>
  <c r="J15" i="221" s="1"/>
  <c r="H15" i="221"/>
  <c r="J14" i="221"/>
  <c r="I14" i="221"/>
  <c r="H14" i="221"/>
  <c r="I13" i="221"/>
  <c r="H13" i="221"/>
  <c r="J13" i="221" s="1"/>
  <c r="I12" i="221"/>
  <c r="H12" i="221"/>
  <c r="J12" i="221" s="1"/>
  <c r="I11" i="221"/>
  <c r="H11" i="221"/>
  <c r="I10" i="221"/>
  <c r="J10" i="221" s="1"/>
  <c r="H10" i="221"/>
  <c r="I9" i="221"/>
  <c r="H9" i="221"/>
  <c r="I8" i="221"/>
  <c r="H8" i="221"/>
  <c r="E4" i="221"/>
  <c r="K2" i="221"/>
  <c r="H1" i="221"/>
  <c r="H40" i="230"/>
  <c r="H40" i="226"/>
  <c r="H40" i="229"/>
  <c r="H40" i="228"/>
  <c r="H40" i="227"/>
  <c r="H40" i="224"/>
  <c r="H40" i="231"/>
  <c r="H40" i="223"/>
  <c r="J15" i="224" l="1"/>
  <c r="J31" i="226"/>
  <c r="J23" i="227"/>
  <c r="J15" i="228"/>
  <c r="J15" i="222"/>
  <c r="J15" i="230"/>
  <c r="J9" i="221"/>
  <c r="J16" i="221"/>
  <c r="J18" i="221"/>
  <c r="J8" i="221"/>
  <c r="J11" i="221"/>
  <c r="J17" i="221"/>
  <c r="J24" i="221"/>
  <c r="J27" i="221"/>
  <c r="J33" i="221"/>
  <c r="J8" i="222"/>
  <c r="J14" i="222"/>
  <c r="J21" i="222"/>
  <c r="J24" i="222"/>
  <c r="J30" i="222"/>
  <c r="J37" i="222"/>
  <c r="J13" i="223"/>
  <c r="J16" i="223"/>
  <c r="J22" i="223"/>
  <c r="J29" i="223"/>
  <c r="J32" i="223"/>
  <c r="J38" i="223"/>
  <c r="J8" i="224"/>
  <c r="J14" i="224"/>
  <c r="J21" i="224"/>
  <c r="J24" i="224"/>
  <c r="J30" i="224"/>
  <c r="J37" i="224"/>
  <c r="J13" i="225"/>
  <c r="J16" i="225"/>
  <c r="J22" i="225"/>
  <c r="J29" i="225"/>
  <c r="J32" i="225"/>
  <c r="J38" i="225"/>
  <c r="J8" i="226"/>
  <c r="J14" i="226"/>
  <c r="J21" i="226"/>
  <c r="J24" i="226"/>
  <c r="J30" i="226"/>
  <c r="J37" i="226"/>
  <c r="J13" i="227"/>
  <c r="J16" i="227"/>
  <c r="J22" i="227"/>
  <c r="J29" i="227"/>
  <c r="J32" i="227"/>
  <c r="J38" i="227"/>
  <c r="J8" i="228"/>
  <c r="J39" i="228" s="1"/>
  <c r="J41" i="228" s="1"/>
  <c r="J14" i="228"/>
  <c r="J21" i="228"/>
  <c r="J24" i="228"/>
  <c r="J30" i="228"/>
  <c r="J37" i="228"/>
  <c r="J13" i="229"/>
  <c r="J16" i="229"/>
  <c r="J22" i="229"/>
  <c r="J29" i="229"/>
  <c r="J32" i="229"/>
  <c r="J38" i="229"/>
  <c r="J8" i="230"/>
  <c r="J39" i="230" s="1"/>
  <c r="J41" i="230" s="1"/>
  <c r="J24" i="230"/>
  <c r="J16" i="231"/>
  <c r="J32" i="231"/>
  <c r="J9" i="230"/>
  <c r="J12" i="230"/>
  <c r="J18" i="230"/>
  <c r="J25" i="230"/>
  <c r="J28" i="230"/>
  <c r="J34" i="230"/>
  <c r="J10" i="231"/>
  <c r="J39" i="231" s="1"/>
  <c r="J41" i="231" s="1"/>
  <c r="J17" i="231"/>
  <c r="J20" i="231"/>
  <c r="J26" i="231"/>
  <c r="J33" i="231"/>
  <c r="J36" i="231"/>
  <c r="J19" i="221"/>
  <c r="J25" i="221"/>
  <c r="J32" i="221"/>
  <c r="J35" i="221"/>
  <c r="J13" i="222"/>
  <c r="J16" i="222"/>
  <c r="J22" i="222"/>
  <c r="J29" i="222"/>
  <c r="J32" i="222"/>
  <c r="J38" i="222"/>
  <c r="J8" i="223"/>
  <c r="J14" i="223"/>
  <c r="J21" i="223"/>
  <c r="J24" i="223"/>
  <c r="J30" i="223"/>
  <c r="J37" i="223"/>
  <c r="J13" i="224"/>
  <c r="J16" i="224"/>
  <c r="J22" i="224"/>
  <c r="J29" i="224"/>
  <c r="J32" i="224"/>
  <c r="J38" i="224"/>
  <c r="J8" i="225"/>
  <c r="J14" i="225"/>
  <c r="J21" i="225"/>
  <c r="J24" i="225"/>
  <c r="J30" i="225"/>
  <c r="J37" i="225"/>
  <c r="J13" i="226"/>
  <c r="J16" i="226"/>
  <c r="J22" i="226"/>
  <c r="J29" i="226"/>
  <c r="J32" i="226"/>
  <c r="J38" i="226"/>
  <c r="J8" i="227"/>
  <c r="J39" i="227" s="1"/>
  <c r="J41" i="227" s="1"/>
  <c r="J14" i="227"/>
  <c r="J21" i="227"/>
  <c r="J24" i="227"/>
  <c r="J30" i="227"/>
  <c r="J37" i="227"/>
  <c r="J13" i="228"/>
  <c r="J16" i="228"/>
  <c r="J22" i="228"/>
  <c r="J29" i="228"/>
  <c r="J32" i="228"/>
  <c r="J38" i="228"/>
  <c r="J8" i="229"/>
  <c r="J39" i="229" s="1"/>
  <c r="J41" i="229" s="1"/>
  <c r="J14" i="229"/>
  <c r="J21" i="229"/>
  <c r="J24" i="229"/>
  <c r="J30" i="229"/>
  <c r="J37" i="229"/>
  <c r="J13" i="230"/>
  <c r="J22" i="230"/>
  <c r="J29" i="230"/>
  <c r="J38" i="230"/>
  <c r="J14" i="231"/>
  <c r="J21" i="231"/>
  <c r="J30" i="231"/>
  <c r="J37" i="231"/>
  <c r="C8" i="231"/>
  <c r="C9" i="231" s="1"/>
  <c r="C10" i="231" s="1"/>
  <c r="C11" i="231" s="1"/>
  <c r="C12" i="231" s="1"/>
  <c r="C13" i="231" s="1"/>
  <c r="C14" i="231" s="1"/>
  <c r="C15" i="231" s="1"/>
  <c r="C16" i="231" s="1"/>
  <c r="C17" i="231" s="1"/>
  <c r="C18" i="231" s="1"/>
  <c r="C19" i="231" s="1"/>
  <c r="C20" i="231" s="1"/>
  <c r="C21" i="231" s="1"/>
  <c r="C22" i="231" s="1"/>
  <c r="C23" i="231" s="1"/>
  <c r="C24" i="231" s="1"/>
  <c r="C25" i="231" s="1"/>
  <c r="C26" i="231" s="1"/>
  <c r="C27" i="231" s="1"/>
  <c r="C28" i="231" s="1"/>
  <c r="C29" i="231" s="1"/>
  <c r="C30" i="231" s="1"/>
  <c r="C31" i="231" s="1"/>
  <c r="C32" i="231" s="1"/>
  <c r="C33" i="231" s="1"/>
  <c r="C34" i="231" s="1"/>
  <c r="C35" i="231" s="1"/>
  <c r="C36" i="231" s="1"/>
  <c r="C37" i="231" s="1"/>
  <c r="C38" i="231" s="1"/>
  <c r="C8" i="230"/>
  <c r="C9" i="230" s="1"/>
  <c r="C10" i="230" s="1"/>
  <c r="C11" i="230" s="1"/>
  <c r="C12" i="230" s="1"/>
  <c r="C13" i="230" s="1"/>
  <c r="C14" i="230" s="1"/>
  <c r="C15" i="230" s="1"/>
  <c r="C16" i="230" s="1"/>
  <c r="C17" i="230" s="1"/>
  <c r="C18" i="230" s="1"/>
  <c r="C19" i="230" s="1"/>
  <c r="C20" i="230" s="1"/>
  <c r="C21" i="230" s="1"/>
  <c r="C22" i="230" s="1"/>
  <c r="C23" i="230" s="1"/>
  <c r="C24" i="230" s="1"/>
  <c r="C25" i="230" s="1"/>
  <c r="C26" i="230" s="1"/>
  <c r="C27" i="230" s="1"/>
  <c r="C28" i="230" s="1"/>
  <c r="C29" i="230" s="1"/>
  <c r="C30" i="230" s="1"/>
  <c r="C31" i="230" s="1"/>
  <c r="C32" i="230" s="1"/>
  <c r="C33" i="230" s="1"/>
  <c r="C34" i="230" s="1"/>
  <c r="C35" i="230" s="1"/>
  <c r="C36" i="230" s="1"/>
  <c r="C37" i="230" s="1"/>
  <c r="C38" i="230" s="1"/>
  <c r="C8" i="229"/>
  <c r="C9" i="229" s="1"/>
  <c r="C10" i="229" s="1"/>
  <c r="C11" i="229" s="1"/>
  <c r="C12" i="229" s="1"/>
  <c r="C13" i="229" s="1"/>
  <c r="C14" i="229" s="1"/>
  <c r="C15" i="229" s="1"/>
  <c r="C16" i="229" s="1"/>
  <c r="C17" i="229" s="1"/>
  <c r="C18" i="229" s="1"/>
  <c r="C19" i="229" s="1"/>
  <c r="C20" i="229" s="1"/>
  <c r="C21" i="229" s="1"/>
  <c r="C22" i="229" s="1"/>
  <c r="C23" i="229" s="1"/>
  <c r="C24" i="229" s="1"/>
  <c r="C25" i="229" s="1"/>
  <c r="C26" i="229" s="1"/>
  <c r="C27" i="229" s="1"/>
  <c r="C28" i="229" s="1"/>
  <c r="C29" i="229" s="1"/>
  <c r="C30" i="229" s="1"/>
  <c r="C31" i="229" s="1"/>
  <c r="C32" i="229" s="1"/>
  <c r="C33" i="229" s="1"/>
  <c r="C34" i="229" s="1"/>
  <c r="C35" i="229" s="1"/>
  <c r="C36" i="229" s="1"/>
  <c r="C37" i="229" s="1"/>
  <c r="C38" i="229" s="1"/>
  <c r="C8" i="228"/>
  <c r="C9" i="228" s="1"/>
  <c r="C10" i="228" s="1"/>
  <c r="C11" i="228" s="1"/>
  <c r="C12" i="228" s="1"/>
  <c r="C13" i="228" s="1"/>
  <c r="C14" i="228" s="1"/>
  <c r="C15" i="228" s="1"/>
  <c r="C16" i="228" s="1"/>
  <c r="C17" i="228" s="1"/>
  <c r="C18" i="228" s="1"/>
  <c r="C19" i="228" s="1"/>
  <c r="C20" i="228" s="1"/>
  <c r="C21" i="228" s="1"/>
  <c r="C22" i="228" s="1"/>
  <c r="C23" i="228" s="1"/>
  <c r="C24" i="228" s="1"/>
  <c r="C25" i="228" s="1"/>
  <c r="C26" i="228" s="1"/>
  <c r="C27" i="228" s="1"/>
  <c r="C28" i="228" s="1"/>
  <c r="C29" i="228" s="1"/>
  <c r="C30" i="228" s="1"/>
  <c r="C31" i="228" s="1"/>
  <c r="C32" i="228" s="1"/>
  <c r="C33" i="228" s="1"/>
  <c r="C34" i="228" s="1"/>
  <c r="C35" i="228" s="1"/>
  <c r="C36" i="228" s="1"/>
  <c r="C37" i="228" s="1"/>
  <c r="C38" i="228" s="1"/>
  <c r="C8" i="227"/>
  <c r="C9" i="227" s="1"/>
  <c r="C10" i="227" s="1"/>
  <c r="C11" i="227" s="1"/>
  <c r="C12" i="227" s="1"/>
  <c r="C13" i="227" s="1"/>
  <c r="C14" i="227" s="1"/>
  <c r="C15" i="227" s="1"/>
  <c r="C16" i="227" s="1"/>
  <c r="C17" i="227" s="1"/>
  <c r="C18" i="227" s="1"/>
  <c r="C19" i="227" s="1"/>
  <c r="C20" i="227" s="1"/>
  <c r="C21" i="227" s="1"/>
  <c r="C22" i="227" s="1"/>
  <c r="C23" i="227" s="1"/>
  <c r="C24" i="227" s="1"/>
  <c r="C25" i="227" s="1"/>
  <c r="C26" i="227" s="1"/>
  <c r="C27" i="227" s="1"/>
  <c r="C28" i="227" s="1"/>
  <c r="C29" i="227" s="1"/>
  <c r="C30" i="227" s="1"/>
  <c r="C31" i="227" s="1"/>
  <c r="C32" i="227" s="1"/>
  <c r="C33" i="227" s="1"/>
  <c r="C34" i="227" s="1"/>
  <c r="C35" i="227" s="1"/>
  <c r="C36" i="227" s="1"/>
  <c r="C37" i="227" s="1"/>
  <c r="C38" i="227" s="1"/>
  <c r="C8" i="226"/>
  <c r="C9" i="226" s="1"/>
  <c r="C10" i="226" s="1"/>
  <c r="C11" i="226" s="1"/>
  <c r="C12" i="226" s="1"/>
  <c r="C13" i="226" s="1"/>
  <c r="C14" i="226" s="1"/>
  <c r="C15" i="226" s="1"/>
  <c r="C16" i="226" s="1"/>
  <c r="C17" i="226" s="1"/>
  <c r="C18" i="226" s="1"/>
  <c r="C19" i="226" s="1"/>
  <c r="C20" i="226" s="1"/>
  <c r="C21" i="226" s="1"/>
  <c r="C22" i="226" s="1"/>
  <c r="C23" i="226" s="1"/>
  <c r="C24" i="226" s="1"/>
  <c r="C25" i="226" s="1"/>
  <c r="C26" i="226" s="1"/>
  <c r="C27" i="226" s="1"/>
  <c r="C28" i="226" s="1"/>
  <c r="C29" i="226" s="1"/>
  <c r="C30" i="226" s="1"/>
  <c r="C31" i="226" s="1"/>
  <c r="C32" i="226" s="1"/>
  <c r="C33" i="226" s="1"/>
  <c r="C34" i="226" s="1"/>
  <c r="C35" i="226" s="1"/>
  <c r="C36" i="226" s="1"/>
  <c r="C37" i="226" s="1"/>
  <c r="C38" i="226" s="1"/>
  <c r="B8" i="226"/>
  <c r="B9" i="226" s="1"/>
  <c r="B10" i="226" s="1"/>
  <c r="B11" i="226" s="1"/>
  <c r="B12" i="226" s="1"/>
  <c r="B13" i="226" s="1"/>
  <c r="B14" i="226" s="1"/>
  <c r="B15" i="226" s="1"/>
  <c r="B16" i="226" s="1"/>
  <c r="B17" i="226" s="1"/>
  <c r="B18" i="226" s="1"/>
  <c r="B19" i="226" s="1"/>
  <c r="B20" i="226" s="1"/>
  <c r="B21" i="226" s="1"/>
  <c r="B22" i="226" s="1"/>
  <c r="B23" i="226" s="1"/>
  <c r="B24" i="226" s="1"/>
  <c r="B25" i="226" s="1"/>
  <c r="B26" i="226" s="1"/>
  <c r="B27" i="226" s="1"/>
  <c r="B28" i="226" s="1"/>
  <c r="B29" i="226" s="1"/>
  <c r="B30" i="226" s="1"/>
  <c r="B31" i="226" s="1"/>
  <c r="B32" i="226" s="1"/>
  <c r="B33" i="226" s="1"/>
  <c r="B34" i="226" s="1"/>
  <c r="B35" i="226" s="1"/>
  <c r="B36" i="226" s="1"/>
  <c r="B37" i="226" s="1"/>
  <c r="B38" i="226" s="1"/>
  <c r="C8" i="225"/>
  <c r="C9" i="225" s="1"/>
  <c r="C10" i="225" s="1"/>
  <c r="C11" i="225" s="1"/>
  <c r="C12" i="225" s="1"/>
  <c r="C13" i="225" s="1"/>
  <c r="C14" i="225" s="1"/>
  <c r="C15" i="225" s="1"/>
  <c r="C16" i="225" s="1"/>
  <c r="C17" i="225" s="1"/>
  <c r="C18" i="225" s="1"/>
  <c r="C19" i="225" s="1"/>
  <c r="C20" i="225" s="1"/>
  <c r="C21" i="225" s="1"/>
  <c r="C22" i="225" s="1"/>
  <c r="C23" i="225" s="1"/>
  <c r="C24" i="225" s="1"/>
  <c r="C25" i="225" s="1"/>
  <c r="C26" i="225" s="1"/>
  <c r="C27" i="225" s="1"/>
  <c r="C28" i="225" s="1"/>
  <c r="C29" i="225" s="1"/>
  <c r="C30" i="225" s="1"/>
  <c r="C31" i="225" s="1"/>
  <c r="C32" i="225" s="1"/>
  <c r="C33" i="225" s="1"/>
  <c r="C34" i="225" s="1"/>
  <c r="C35" i="225" s="1"/>
  <c r="C36" i="225" s="1"/>
  <c r="C37" i="225" s="1"/>
  <c r="C38" i="225" s="1"/>
  <c r="J39" i="225"/>
  <c r="C8" i="224"/>
  <c r="C9" i="224" s="1"/>
  <c r="C10" i="224" s="1"/>
  <c r="C11" i="224" s="1"/>
  <c r="C12" i="224" s="1"/>
  <c r="C13" i="224" s="1"/>
  <c r="C14" i="224" s="1"/>
  <c r="C15" i="224" s="1"/>
  <c r="C16" i="224" s="1"/>
  <c r="C17" i="224" s="1"/>
  <c r="C18" i="224" s="1"/>
  <c r="C19" i="224" s="1"/>
  <c r="C20" i="224" s="1"/>
  <c r="C21" i="224" s="1"/>
  <c r="C22" i="224" s="1"/>
  <c r="C23" i="224" s="1"/>
  <c r="C24" i="224" s="1"/>
  <c r="C25" i="224" s="1"/>
  <c r="C26" i="224" s="1"/>
  <c r="C27" i="224" s="1"/>
  <c r="C28" i="224" s="1"/>
  <c r="C29" i="224" s="1"/>
  <c r="C30" i="224" s="1"/>
  <c r="C31" i="224" s="1"/>
  <c r="C32" i="224" s="1"/>
  <c r="C33" i="224" s="1"/>
  <c r="C34" i="224" s="1"/>
  <c r="C35" i="224" s="1"/>
  <c r="C36" i="224" s="1"/>
  <c r="C37" i="224" s="1"/>
  <c r="C38" i="224" s="1"/>
  <c r="J39" i="224"/>
  <c r="J41" i="224" s="1"/>
  <c r="C8" i="223"/>
  <c r="C9" i="223" s="1"/>
  <c r="C10" i="223" s="1"/>
  <c r="C11" i="223" s="1"/>
  <c r="C12" i="223" s="1"/>
  <c r="C13" i="223" s="1"/>
  <c r="C14" i="223" s="1"/>
  <c r="C15" i="223" s="1"/>
  <c r="C16" i="223" s="1"/>
  <c r="C17" i="223" s="1"/>
  <c r="C18" i="223" s="1"/>
  <c r="C19" i="223" s="1"/>
  <c r="C20" i="223" s="1"/>
  <c r="C21" i="223" s="1"/>
  <c r="C22" i="223" s="1"/>
  <c r="C23" i="223" s="1"/>
  <c r="C24" i="223" s="1"/>
  <c r="C25" i="223" s="1"/>
  <c r="C26" i="223" s="1"/>
  <c r="C27" i="223" s="1"/>
  <c r="C28" i="223" s="1"/>
  <c r="C29" i="223" s="1"/>
  <c r="C30" i="223" s="1"/>
  <c r="C31" i="223" s="1"/>
  <c r="C32" i="223" s="1"/>
  <c r="C33" i="223" s="1"/>
  <c r="C34" i="223" s="1"/>
  <c r="C35" i="223" s="1"/>
  <c r="C36" i="223" s="1"/>
  <c r="C37" i="223" s="1"/>
  <c r="C38" i="223" s="1"/>
  <c r="J39" i="223"/>
  <c r="J41" i="223" s="1"/>
  <c r="C8" i="222"/>
  <c r="C9" i="222" s="1"/>
  <c r="C10" i="222" s="1"/>
  <c r="C11" i="222" s="1"/>
  <c r="C12" i="222" s="1"/>
  <c r="C13" i="222" s="1"/>
  <c r="C14" i="222" s="1"/>
  <c r="C15" i="222" s="1"/>
  <c r="C16" i="222" s="1"/>
  <c r="C17" i="222" s="1"/>
  <c r="C18" i="222" s="1"/>
  <c r="C19" i="222" s="1"/>
  <c r="C20" i="222" s="1"/>
  <c r="C21" i="222" s="1"/>
  <c r="C22" i="222" s="1"/>
  <c r="C23" i="222" s="1"/>
  <c r="C24" i="222" s="1"/>
  <c r="C25" i="222" s="1"/>
  <c r="C26" i="222" s="1"/>
  <c r="C27" i="222" s="1"/>
  <c r="C28" i="222" s="1"/>
  <c r="C29" i="222" s="1"/>
  <c r="C30" i="222" s="1"/>
  <c r="C31" i="222" s="1"/>
  <c r="C32" i="222" s="1"/>
  <c r="C33" i="222" s="1"/>
  <c r="C34" i="222" s="1"/>
  <c r="C35" i="222" s="1"/>
  <c r="C36" i="222" s="1"/>
  <c r="C37" i="222" s="1"/>
  <c r="C38" i="222" s="1"/>
  <c r="B8" i="221"/>
  <c r="B9" i="221" s="1"/>
  <c r="B10" i="221" s="1"/>
  <c r="B11" i="221" s="1"/>
  <c r="B12" i="221" s="1"/>
  <c r="B13" i="221" s="1"/>
  <c r="B14" i="221" s="1"/>
  <c r="B15" i="221" s="1"/>
  <c r="B16" i="221" s="1"/>
  <c r="B17" i="221" s="1"/>
  <c r="B18" i="221" s="1"/>
  <c r="B19" i="221" s="1"/>
  <c r="B20" i="221" s="1"/>
  <c r="B21" i="221" s="1"/>
  <c r="B22" i="221" s="1"/>
  <c r="B23" i="221" s="1"/>
  <c r="B24" i="221" s="1"/>
  <c r="B25" i="221" s="1"/>
  <c r="B26" i="221" s="1"/>
  <c r="B27" i="221" s="1"/>
  <c r="B28" i="221" s="1"/>
  <c r="B29" i="221" s="1"/>
  <c r="B30" i="221" s="1"/>
  <c r="B31" i="221" s="1"/>
  <c r="B32" i="221" s="1"/>
  <c r="B33" i="221" s="1"/>
  <c r="B34" i="221" s="1"/>
  <c r="B35" i="221" s="1"/>
  <c r="B36" i="221" s="1"/>
  <c r="B37" i="221" s="1"/>
  <c r="B38" i="221" s="1"/>
  <c r="J39" i="221"/>
  <c r="C8" i="221"/>
  <c r="C9" i="221" s="1"/>
  <c r="C10" i="221" s="1"/>
  <c r="C11" i="221" s="1"/>
  <c r="C12" i="221" s="1"/>
  <c r="C13" i="221" s="1"/>
  <c r="C14" i="221" s="1"/>
  <c r="C15" i="221" s="1"/>
  <c r="C16" i="221" s="1"/>
  <c r="C17" i="221" s="1"/>
  <c r="C18" i="221" s="1"/>
  <c r="C19" i="221" s="1"/>
  <c r="C20" i="221" s="1"/>
  <c r="C21" i="221" s="1"/>
  <c r="C22" i="221" s="1"/>
  <c r="C23" i="221" s="1"/>
  <c r="C24" i="221" s="1"/>
  <c r="C25" i="221" s="1"/>
  <c r="C26" i="221" s="1"/>
  <c r="C27" i="221" s="1"/>
  <c r="C28" i="221" s="1"/>
  <c r="C29" i="221" s="1"/>
  <c r="C30" i="221" s="1"/>
  <c r="C31" i="221" s="1"/>
  <c r="C32" i="221" s="1"/>
  <c r="C33" i="221" s="1"/>
  <c r="C34" i="221" s="1"/>
  <c r="C35" i="221" s="1"/>
  <c r="C36" i="221" s="1"/>
  <c r="C37" i="221" s="1"/>
  <c r="C38" i="221" s="1"/>
  <c r="K2" i="220"/>
  <c r="H1" i="220"/>
  <c r="E4" i="220"/>
  <c r="H40" i="225"/>
  <c r="J41" i="225" l="1"/>
  <c r="J39" i="226"/>
  <c r="J41" i="226" s="1"/>
  <c r="J39" i="222"/>
  <c r="J41" i="221"/>
  <c r="H40" i="222" s="1"/>
  <c r="W38" i="220"/>
  <c r="V38" i="220"/>
  <c r="U38" i="220"/>
  <c r="T38" i="220"/>
  <c r="S38" i="220"/>
  <c r="R38" i="220"/>
  <c r="Q38" i="220"/>
  <c r="P38" i="220"/>
  <c r="O38" i="220"/>
  <c r="N38" i="220"/>
  <c r="I38" i="220"/>
  <c r="H38" i="220"/>
  <c r="J38" i="220" s="1"/>
  <c r="W37" i="220"/>
  <c r="V37" i="220"/>
  <c r="U37" i="220"/>
  <c r="T37" i="220"/>
  <c r="S37" i="220"/>
  <c r="R37" i="220"/>
  <c r="Q37" i="220"/>
  <c r="P37" i="220"/>
  <c r="O37" i="220"/>
  <c r="N37" i="220"/>
  <c r="I37" i="220"/>
  <c r="H37" i="220"/>
  <c r="J37" i="220" s="1"/>
  <c r="W36" i="220"/>
  <c r="V36" i="220"/>
  <c r="U36" i="220"/>
  <c r="T36" i="220"/>
  <c r="S36" i="220"/>
  <c r="R36" i="220"/>
  <c r="Q36" i="220"/>
  <c r="P36" i="220"/>
  <c r="O36" i="220"/>
  <c r="N36" i="220"/>
  <c r="I36" i="220"/>
  <c r="H36" i="220"/>
  <c r="J36" i="220" s="1"/>
  <c r="W35" i="220"/>
  <c r="V35" i="220"/>
  <c r="U35" i="220"/>
  <c r="T35" i="220"/>
  <c r="S35" i="220"/>
  <c r="R35" i="220"/>
  <c r="Q35" i="220"/>
  <c r="P35" i="220"/>
  <c r="O35" i="220"/>
  <c r="N35" i="220"/>
  <c r="I35" i="220"/>
  <c r="H35" i="220"/>
  <c r="J35" i="220" s="1"/>
  <c r="W34" i="220"/>
  <c r="V34" i="220"/>
  <c r="U34" i="220"/>
  <c r="T34" i="220"/>
  <c r="S34" i="220"/>
  <c r="R34" i="220"/>
  <c r="Q34" i="220"/>
  <c r="P34" i="220"/>
  <c r="O34" i="220"/>
  <c r="N34" i="220"/>
  <c r="I34" i="220"/>
  <c r="H34" i="220"/>
  <c r="J34" i="220" s="1"/>
  <c r="W33" i="220"/>
  <c r="V33" i="220"/>
  <c r="U33" i="220"/>
  <c r="T33" i="220"/>
  <c r="S33" i="220"/>
  <c r="R33" i="220"/>
  <c r="Q33" i="220"/>
  <c r="P33" i="220"/>
  <c r="O33" i="220"/>
  <c r="N33" i="220"/>
  <c r="I33" i="220"/>
  <c r="H33" i="220"/>
  <c r="J33" i="220" s="1"/>
  <c r="W32" i="220"/>
  <c r="V32" i="220"/>
  <c r="U32" i="220"/>
  <c r="T32" i="220"/>
  <c r="S32" i="220"/>
  <c r="R32" i="220"/>
  <c r="Q32" i="220"/>
  <c r="P32" i="220"/>
  <c r="O32" i="220"/>
  <c r="N32" i="220"/>
  <c r="I32" i="220"/>
  <c r="H32" i="220"/>
  <c r="J32" i="220" s="1"/>
  <c r="W31" i="220"/>
  <c r="V31" i="220"/>
  <c r="U31" i="220"/>
  <c r="T31" i="220"/>
  <c r="S31" i="220"/>
  <c r="R31" i="220"/>
  <c r="Q31" i="220"/>
  <c r="P31" i="220"/>
  <c r="O31" i="220"/>
  <c r="N31" i="220"/>
  <c r="I31" i="220"/>
  <c r="H31" i="220"/>
  <c r="J31" i="220" s="1"/>
  <c r="W30" i="220"/>
  <c r="V30" i="220"/>
  <c r="U30" i="220"/>
  <c r="T30" i="220"/>
  <c r="S30" i="220"/>
  <c r="R30" i="220"/>
  <c r="Q30" i="220"/>
  <c r="P30" i="220"/>
  <c r="O30" i="220"/>
  <c r="N30" i="220"/>
  <c r="I30" i="220"/>
  <c r="H30" i="220"/>
  <c r="J30" i="220" s="1"/>
  <c r="W29" i="220"/>
  <c r="V29" i="220"/>
  <c r="U29" i="220"/>
  <c r="T29" i="220"/>
  <c r="S29" i="220"/>
  <c r="R29" i="220"/>
  <c r="Q29" i="220"/>
  <c r="P29" i="220"/>
  <c r="O29" i="220"/>
  <c r="N29" i="220"/>
  <c r="I29" i="220"/>
  <c r="H29" i="220"/>
  <c r="J29" i="220" s="1"/>
  <c r="W28" i="220"/>
  <c r="V28" i="220"/>
  <c r="U28" i="220"/>
  <c r="T28" i="220"/>
  <c r="S28" i="220"/>
  <c r="R28" i="220"/>
  <c r="Q28" i="220"/>
  <c r="P28" i="220"/>
  <c r="O28" i="220"/>
  <c r="N28" i="220"/>
  <c r="I28" i="220"/>
  <c r="H28" i="220"/>
  <c r="J28" i="220" s="1"/>
  <c r="W27" i="220"/>
  <c r="V27" i="220"/>
  <c r="U27" i="220"/>
  <c r="T27" i="220"/>
  <c r="S27" i="220"/>
  <c r="R27" i="220"/>
  <c r="Q27" i="220"/>
  <c r="P27" i="220"/>
  <c r="O27" i="220"/>
  <c r="N27" i="220"/>
  <c r="I27" i="220"/>
  <c r="H27" i="220"/>
  <c r="J27" i="220" s="1"/>
  <c r="W26" i="220"/>
  <c r="V26" i="220"/>
  <c r="U26" i="220"/>
  <c r="T26" i="220"/>
  <c r="S26" i="220"/>
  <c r="R26" i="220"/>
  <c r="Q26" i="220"/>
  <c r="P26" i="220"/>
  <c r="O26" i="220"/>
  <c r="N26" i="220"/>
  <c r="I26" i="220"/>
  <c r="H26" i="220"/>
  <c r="J26" i="220" s="1"/>
  <c r="W25" i="220"/>
  <c r="V25" i="220"/>
  <c r="U25" i="220"/>
  <c r="T25" i="220"/>
  <c r="S25" i="220"/>
  <c r="R25" i="220"/>
  <c r="Q25" i="220"/>
  <c r="P25" i="220"/>
  <c r="O25" i="220"/>
  <c r="N25" i="220"/>
  <c r="I25" i="220"/>
  <c r="H25" i="220"/>
  <c r="J25" i="220" s="1"/>
  <c r="W24" i="220"/>
  <c r="V24" i="220"/>
  <c r="U24" i="220"/>
  <c r="T24" i="220"/>
  <c r="S24" i="220"/>
  <c r="R24" i="220"/>
  <c r="Q24" i="220"/>
  <c r="P24" i="220"/>
  <c r="O24" i="220"/>
  <c r="N24" i="220"/>
  <c r="I24" i="220"/>
  <c r="H24" i="220"/>
  <c r="J24" i="220" s="1"/>
  <c r="W23" i="220"/>
  <c r="V23" i="220"/>
  <c r="U23" i="220"/>
  <c r="T23" i="220"/>
  <c r="S23" i="220"/>
  <c r="R23" i="220"/>
  <c r="Q23" i="220"/>
  <c r="P23" i="220"/>
  <c r="O23" i="220"/>
  <c r="N23" i="220"/>
  <c r="I23" i="220"/>
  <c r="H23" i="220"/>
  <c r="J23" i="220" s="1"/>
  <c r="W22" i="220"/>
  <c r="V22" i="220"/>
  <c r="U22" i="220"/>
  <c r="T22" i="220"/>
  <c r="S22" i="220"/>
  <c r="R22" i="220"/>
  <c r="Q22" i="220"/>
  <c r="P22" i="220"/>
  <c r="O22" i="220"/>
  <c r="N22" i="220"/>
  <c r="I22" i="220"/>
  <c r="H22" i="220"/>
  <c r="J22" i="220" s="1"/>
  <c r="W21" i="220"/>
  <c r="V21" i="220"/>
  <c r="U21" i="220"/>
  <c r="T21" i="220"/>
  <c r="S21" i="220"/>
  <c r="R21" i="220"/>
  <c r="Q21" i="220"/>
  <c r="P21" i="220"/>
  <c r="O21" i="220"/>
  <c r="N21" i="220"/>
  <c r="I21" i="220"/>
  <c r="H21" i="220"/>
  <c r="J21" i="220" s="1"/>
  <c r="W20" i="220"/>
  <c r="V20" i="220"/>
  <c r="U20" i="220"/>
  <c r="T20" i="220"/>
  <c r="S20" i="220"/>
  <c r="R20" i="220"/>
  <c r="Q20" i="220"/>
  <c r="P20" i="220"/>
  <c r="O20" i="220"/>
  <c r="N20" i="220"/>
  <c r="I20" i="220"/>
  <c r="H20" i="220"/>
  <c r="J20" i="220" s="1"/>
  <c r="W19" i="220"/>
  <c r="V19" i="220"/>
  <c r="U19" i="220"/>
  <c r="T19" i="220"/>
  <c r="S19" i="220"/>
  <c r="R19" i="220"/>
  <c r="Q19" i="220"/>
  <c r="P19" i="220"/>
  <c r="O19" i="220"/>
  <c r="N19" i="220"/>
  <c r="I19" i="220"/>
  <c r="H19" i="220"/>
  <c r="J19" i="220" s="1"/>
  <c r="W18" i="220"/>
  <c r="V18" i="220"/>
  <c r="U18" i="220"/>
  <c r="T18" i="220"/>
  <c r="S18" i="220"/>
  <c r="R18" i="220"/>
  <c r="Q18" i="220"/>
  <c r="P18" i="220"/>
  <c r="O18" i="220"/>
  <c r="N18" i="220"/>
  <c r="I18" i="220"/>
  <c r="H18" i="220"/>
  <c r="J18" i="220" s="1"/>
  <c r="W17" i="220"/>
  <c r="V17" i="220"/>
  <c r="U17" i="220"/>
  <c r="T17" i="220"/>
  <c r="S17" i="220"/>
  <c r="R17" i="220"/>
  <c r="Q17" i="220"/>
  <c r="P17" i="220"/>
  <c r="O17" i="220"/>
  <c r="N17" i="220"/>
  <c r="I17" i="220"/>
  <c r="H17" i="220"/>
  <c r="J17" i="220" s="1"/>
  <c r="W16" i="220"/>
  <c r="V16" i="220"/>
  <c r="U16" i="220"/>
  <c r="T16" i="220"/>
  <c r="S16" i="220"/>
  <c r="R16" i="220"/>
  <c r="Q16" i="220"/>
  <c r="P16" i="220"/>
  <c r="O16" i="220"/>
  <c r="N16" i="220"/>
  <c r="I16" i="220"/>
  <c r="H16" i="220"/>
  <c r="J16" i="220" s="1"/>
  <c r="W15" i="220"/>
  <c r="V15" i="220"/>
  <c r="U15" i="220"/>
  <c r="T15" i="220"/>
  <c r="S15" i="220"/>
  <c r="R15" i="220"/>
  <c r="Q15" i="220"/>
  <c r="P15" i="220"/>
  <c r="O15" i="220"/>
  <c r="N15" i="220"/>
  <c r="I15" i="220"/>
  <c r="H15" i="220"/>
  <c r="J15" i="220" s="1"/>
  <c r="W14" i="220"/>
  <c r="V14" i="220"/>
  <c r="U14" i="220"/>
  <c r="T14" i="220"/>
  <c r="S14" i="220"/>
  <c r="R14" i="220"/>
  <c r="Q14" i="220"/>
  <c r="P14" i="220"/>
  <c r="O14" i="220"/>
  <c r="N14" i="220"/>
  <c r="I14" i="220"/>
  <c r="H14" i="220"/>
  <c r="J14" i="220" s="1"/>
  <c r="W13" i="220"/>
  <c r="V13" i="220"/>
  <c r="U13" i="220"/>
  <c r="T13" i="220"/>
  <c r="S13" i="220"/>
  <c r="R13" i="220"/>
  <c r="Q13" i="220"/>
  <c r="P13" i="220"/>
  <c r="O13" i="220"/>
  <c r="N13" i="220"/>
  <c r="I13" i="220"/>
  <c r="H13" i="220"/>
  <c r="J13" i="220" s="1"/>
  <c r="W12" i="220"/>
  <c r="V12" i="220"/>
  <c r="U12" i="220"/>
  <c r="T12" i="220"/>
  <c r="S12" i="220"/>
  <c r="R12" i="220"/>
  <c r="Q12" i="220"/>
  <c r="P12" i="220"/>
  <c r="O12" i="220"/>
  <c r="N12" i="220"/>
  <c r="I12" i="220"/>
  <c r="H12" i="220"/>
  <c r="J12" i="220" s="1"/>
  <c r="W11" i="220"/>
  <c r="V11" i="220"/>
  <c r="U11" i="220"/>
  <c r="T11" i="220"/>
  <c r="S11" i="220"/>
  <c r="R11" i="220"/>
  <c r="Q11" i="220"/>
  <c r="P11" i="220"/>
  <c r="O11" i="220"/>
  <c r="N11" i="220"/>
  <c r="I11" i="220"/>
  <c r="H11" i="220"/>
  <c r="J11" i="220" s="1"/>
  <c r="W10" i="220"/>
  <c r="V10" i="220"/>
  <c r="U10" i="220"/>
  <c r="T10" i="220"/>
  <c r="S10" i="220"/>
  <c r="R10" i="220"/>
  <c r="Q10" i="220"/>
  <c r="P10" i="220"/>
  <c r="O10" i="220"/>
  <c r="N10" i="220"/>
  <c r="I10" i="220"/>
  <c r="H10" i="220"/>
  <c r="J10" i="220" s="1"/>
  <c r="W9" i="220"/>
  <c r="V9" i="220"/>
  <c r="U9" i="220"/>
  <c r="T9" i="220"/>
  <c r="S9" i="220"/>
  <c r="R9" i="220"/>
  <c r="Q9" i="220"/>
  <c r="P9" i="220"/>
  <c r="O9" i="220"/>
  <c r="N9" i="220"/>
  <c r="I9" i="220"/>
  <c r="H9" i="220"/>
  <c r="J9" i="220" s="1"/>
  <c r="W8" i="220"/>
  <c r="W39" i="220" s="1"/>
  <c r="V8" i="220"/>
  <c r="V39" i="220" s="1"/>
  <c r="U8" i="220"/>
  <c r="U39" i="220" s="1"/>
  <c r="T8" i="220"/>
  <c r="T39" i="220" s="1"/>
  <c r="S8" i="220"/>
  <c r="S39" i="220" s="1"/>
  <c r="R8" i="220"/>
  <c r="Q8" i="220"/>
  <c r="Q39" i="220" s="1"/>
  <c r="P8" i="220"/>
  <c r="P39" i="220" s="1"/>
  <c r="O8" i="220"/>
  <c r="O39" i="220" s="1"/>
  <c r="N8" i="220"/>
  <c r="N39" i="220" s="1"/>
  <c r="I8" i="220"/>
  <c r="H8" i="220"/>
  <c r="J8" i="220" s="1"/>
  <c r="J39" i="220" s="1"/>
  <c r="B8" i="220"/>
  <c r="B9" i="220" s="1"/>
  <c r="B10" i="220" s="1"/>
  <c r="B11" i="220" s="1"/>
  <c r="B12" i="220" s="1"/>
  <c r="B13" i="220" s="1"/>
  <c r="B14" i="220" s="1"/>
  <c r="B15" i="220" s="1"/>
  <c r="B16" i="220" s="1"/>
  <c r="B17" i="220" s="1"/>
  <c r="B18" i="220" s="1"/>
  <c r="B19" i="220" s="1"/>
  <c r="B20" i="220" s="1"/>
  <c r="B21" i="220" s="1"/>
  <c r="B22" i="220" s="1"/>
  <c r="B23" i="220" s="1"/>
  <c r="B24" i="220" s="1"/>
  <c r="B25" i="220" s="1"/>
  <c r="B26" i="220" s="1"/>
  <c r="B27" i="220" s="1"/>
  <c r="B28" i="220" s="1"/>
  <c r="B29" i="220" s="1"/>
  <c r="B30" i="220" s="1"/>
  <c r="B31" i="220" s="1"/>
  <c r="B32" i="220" s="1"/>
  <c r="B33" i="220" s="1"/>
  <c r="B34" i="220" s="1"/>
  <c r="B35" i="220" s="1"/>
  <c r="B36" i="220" s="1"/>
  <c r="B37" i="220" s="1"/>
  <c r="B38" i="220" s="1"/>
  <c r="J41" i="222" l="1"/>
  <c r="R39" i="220"/>
  <c r="H39" i="231"/>
  <c r="H39" i="229"/>
  <c r="H39" i="227"/>
  <c r="H39" i="225"/>
  <c r="H39" i="223"/>
  <c r="H39" i="221"/>
  <c r="H39" i="230"/>
  <c r="H39" i="228"/>
  <c r="H39" i="226"/>
  <c r="H39" i="224"/>
  <c r="H39" i="222"/>
  <c r="H39" i="220"/>
  <c r="J41" i="220"/>
  <c r="C8" i="220"/>
  <c r="C9" i="220" s="1"/>
  <c r="C10" i="220" s="1"/>
  <c r="C11" i="220" s="1"/>
  <c r="C12" i="220" s="1"/>
  <c r="C13" i="220" s="1"/>
  <c r="C14" i="220" s="1"/>
  <c r="C15" i="220" s="1"/>
  <c r="C16" i="220" s="1"/>
  <c r="C17" i="220" s="1"/>
  <c r="C18" i="220" s="1"/>
  <c r="C19" i="220" s="1"/>
  <c r="C20" i="220" s="1"/>
  <c r="C21" i="220" s="1"/>
  <c r="C22" i="220" s="1"/>
  <c r="C23" i="220" s="1"/>
  <c r="C24" i="220" s="1"/>
  <c r="C25" i="220" s="1"/>
  <c r="C26" i="220" s="1"/>
  <c r="C27" i="220" s="1"/>
  <c r="C28" i="220" s="1"/>
  <c r="C29" i="220" s="1"/>
  <c r="C30" i="220" s="1"/>
  <c r="C31" i="220" s="1"/>
  <c r="C32" i="220" s="1"/>
  <c r="C33" i="220" s="1"/>
  <c r="C34" i="220" s="1"/>
  <c r="C35" i="220" s="1"/>
  <c r="C36" i="220" s="1"/>
  <c r="C37" i="220" s="1"/>
  <c r="C38" i="220" s="1"/>
  <c r="B4" i="35" l="1"/>
  <c r="H4" i="220" l="1"/>
  <c r="H4" i="230"/>
  <c r="H4" i="228"/>
  <c r="H4" i="226"/>
  <c r="H4" i="224"/>
  <c r="H4" i="222"/>
  <c r="H4" i="231"/>
  <c r="H4" i="229"/>
  <c r="H4" i="227"/>
  <c r="H4" i="225"/>
  <c r="H4" i="223"/>
  <c r="H4" i="221"/>
  <c r="B8" i="35"/>
  <c r="A34" i="35" l="1"/>
  <c r="A33" i="35"/>
  <c r="A32" i="35"/>
  <c r="A31" i="35"/>
  <c r="A30" i="35"/>
  <c r="A27" i="35"/>
  <c r="A26" i="35"/>
  <c r="A24" i="35"/>
  <c r="A25" i="35" s="1"/>
  <c r="A23" i="35"/>
  <c r="A28" i="35" l="1"/>
  <c r="A29" i="35"/>
</calcChain>
</file>

<file path=xl/sharedStrings.xml><?xml version="1.0" encoding="utf-8"?>
<sst xmlns="http://schemas.openxmlformats.org/spreadsheetml/2006/main" count="198" uniqueCount="33">
  <si>
    <t>Année</t>
  </si>
  <si>
    <t>nom prénom</t>
  </si>
  <si>
    <t>Date du barême</t>
  </si>
  <si>
    <t>type de véhicule</t>
  </si>
  <si>
    <t>DATE</t>
  </si>
  <si>
    <t>site</t>
  </si>
  <si>
    <t>Valeur du barême</t>
  </si>
  <si>
    <t>Mission</t>
  </si>
  <si>
    <t>6 CVS ou plus</t>
  </si>
  <si>
    <t>à la fehap</t>
  </si>
  <si>
    <t>Légende</t>
  </si>
  <si>
    <t>Cases à choix multiple</t>
  </si>
  <si>
    <t>Cases à renseigner selon mise à jour</t>
  </si>
  <si>
    <t>5 CVS ou moins</t>
  </si>
  <si>
    <t>Fériés</t>
  </si>
  <si>
    <t>NOM</t>
  </si>
  <si>
    <t>Prénom</t>
  </si>
  <si>
    <t xml:space="preserve">SITE : </t>
  </si>
  <si>
    <t>FEUILLE horaires</t>
  </si>
  <si>
    <t>MOIS DE :</t>
  </si>
  <si>
    <t>Nom Prénom:</t>
  </si>
  <si>
    <t>Report des heures de présences</t>
  </si>
  <si>
    <t>Amplitudes</t>
  </si>
  <si>
    <t>Commentaire</t>
  </si>
  <si>
    <t>SI(J8="CSAPA";((I8*G44)+G8);0)</t>
  </si>
  <si>
    <t>Matin</t>
  </si>
  <si>
    <t>Après-midi</t>
  </si>
  <si>
    <t>matin</t>
  </si>
  <si>
    <t>Ap-midi</t>
  </si>
  <si>
    <t>journée</t>
  </si>
  <si>
    <t>déplacement</t>
  </si>
  <si>
    <t>TOTAL :</t>
  </si>
  <si>
    <t>Total depuis début d'année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</si>
</sst>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d"/>
    <numFmt numFmtId="166" formatCode="ddd"/>
    <numFmt numFmtId="167" formatCode="h:mm;@"/>
    <numFmt numFmtId="168" formatCode="[=0]&quot;&quot;;[hh]:mm"/>
  </numFmts>
  <fonts count="11" x14ac:knownFonts="1">
    <font>
      <sz val="10"/>
      <name val="Arial"/>
    </font>
    <font>
      <b/>
      <sz val="1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b/>
      <sz val="8"/>
      <color theme="0" tint="-0.499984740745262"/>
      <name val="Microsoft PhagsPa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44" fontId="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4" borderId="0" xfId="0" applyFont="1" applyFill="1"/>
    <xf numFmtId="0" fontId="0" fillId="3" borderId="0" xfId="0" applyFill="1"/>
    <xf numFmtId="2" fontId="0" fillId="3" borderId="0" xfId="0" applyNumberFormat="1" applyFill="1" applyAlignment="1">
      <alignment horizontal="center" vertical="center"/>
    </xf>
    <xf numFmtId="0" fontId="4" fillId="4" borderId="0" xfId="1" applyFill="1" applyAlignment="1" applyProtection="1">
      <alignment horizontal="center" vertical="center"/>
    </xf>
    <xf numFmtId="14" fontId="4" fillId="4" borderId="0" xfId="1" applyNumberFormat="1" applyFill="1" applyAlignment="1" applyProtection="1">
      <alignment horizontal="center" vertical="center"/>
    </xf>
    <xf numFmtId="0" fontId="0" fillId="7" borderId="13" xfId="0" applyFill="1" applyBorder="1" applyAlignment="1">
      <alignment horizontal="center" vertical="center"/>
    </xf>
    <xf numFmtId="2" fontId="0" fillId="7" borderId="13" xfId="0" applyNumberFormat="1" applyFill="1" applyBorder="1" applyAlignment="1">
      <alignment horizontal="center" vertical="center"/>
    </xf>
    <xf numFmtId="0" fontId="0" fillId="0" borderId="13" xfId="0" applyFill="1" applyBorder="1"/>
    <xf numFmtId="0" fontId="4" fillId="0" borderId="13" xfId="0" applyFont="1" applyFill="1" applyBorder="1"/>
    <xf numFmtId="0" fontId="4" fillId="4" borderId="0" xfId="1" applyFill="1" applyAlignment="1" applyProtection="1">
      <alignment vertical="center"/>
    </xf>
    <xf numFmtId="0" fontId="1" fillId="0" borderId="0" xfId="1" applyFont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right" vertical="center"/>
    </xf>
    <xf numFmtId="0" fontId="4" fillId="0" borderId="0" xfId="1" applyAlignment="1" applyProtection="1">
      <alignment vertical="center"/>
    </xf>
    <xf numFmtId="0" fontId="7" fillId="0" borderId="0" xfId="1" applyFont="1" applyBorder="1" applyAlignment="1" applyProtection="1">
      <alignment horizontal="center" vertical="center"/>
    </xf>
    <xf numFmtId="0" fontId="4" fillId="6" borderId="0" xfId="1" applyFill="1" applyAlignment="1" applyProtection="1">
      <alignment vertical="center"/>
    </xf>
    <xf numFmtId="0" fontId="1" fillId="0" borderId="0" xfId="1" applyFont="1" applyAlignment="1" applyProtection="1">
      <alignment horizontal="center" vertical="center"/>
    </xf>
    <xf numFmtId="0" fontId="2" fillId="5" borderId="0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horizontal="center" vertical="center"/>
    </xf>
    <xf numFmtId="0" fontId="4" fillId="4" borderId="0" xfId="1" applyFill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4" borderId="0" xfId="1" applyFont="1" applyFill="1" applyAlignment="1" applyProtection="1">
      <alignment horizontal="center" vertical="center"/>
    </xf>
    <xf numFmtId="0" fontId="4" fillId="0" borderId="11" xfId="1" applyFont="1" applyBorder="1" applyAlignment="1" applyProtection="1">
      <alignment horizontal="center" vertical="center"/>
    </xf>
    <xf numFmtId="0" fontId="4" fillId="4" borderId="0" xfId="1" applyFill="1" applyAlignment="1">
      <alignment vertical="center"/>
    </xf>
    <xf numFmtId="166" fontId="1" fillId="0" borderId="12" xfId="1" applyNumberFormat="1" applyFont="1" applyBorder="1" applyAlignment="1">
      <alignment horizontal="center" vertical="center"/>
    </xf>
    <xf numFmtId="165" fontId="1" fillId="0" borderId="22" xfId="1" applyNumberFormat="1" applyFont="1" applyBorder="1" applyAlignment="1">
      <alignment horizontal="center" vertical="center"/>
    </xf>
    <xf numFmtId="167" fontId="4" fillId="0" borderId="12" xfId="1" applyNumberFormat="1" applyBorder="1" applyAlignment="1" applyProtection="1">
      <alignment vertical="center"/>
      <protection locked="0"/>
    </xf>
    <xf numFmtId="168" fontId="0" fillId="0" borderId="23" xfId="2" applyNumberFormat="1" applyFont="1" applyBorder="1" applyAlignment="1" applyProtection="1">
      <alignment horizontal="center" vertical="center"/>
    </xf>
    <xf numFmtId="168" fontId="0" fillId="0" borderId="12" xfId="2" applyNumberFormat="1" applyFont="1" applyBorder="1" applyAlignment="1" applyProtection="1">
      <alignment horizontal="center" vertical="center"/>
    </xf>
    <xf numFmtId="168" fontId="4" fillId="0" borderId="12" xfId="1" applyNumberFormat="1" applyBorder="1" applyAlignment="1" applyProtection="1">
      <alignment horizontal="center" vertical="center"/>
    </xf>
    <xf numFmtId="0" fontId="4" fillId="0" borderId="12" xfId="1" applyBorder="1" applyAlignment="1" applyProtection="1">
      <alignment horizontal="center" vertical="center"/>
      <protection locked="0"/>
    </xf>
    <xf numFmtId="0" fontId="4" fillId="4" borderId="0" xfId="1" applyFill="1" applyAlignment="1">
      <alignment horizontal="center" vertical="center"/>
    </xf>
    <xf numFmtId="0" fontId="4" fillId="6" borderId="0" xfId="1" applyFill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5" fontId="1" fillId="0" borderId="24" xfId="1" applyNumberFormat="1" applyFont="1" applyBorder="1" applyAlignment="1">
      <alignment horizontal="center" vertical="center"/>
    </xf>
    <xf numFmtId="0" fontId="4" fillId="4" borderId="0" xfId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168" fontId="0" fillId="0" borderId="9" xfId="2" applyNumberFormat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4" fillId="6" borderId="0" xfId="1" applyFill="1" applyBorder="1" applyAlignment="1">
      <alignment vertical="center"/>
    </xf>
    <xf numFmtId="0" fontId="4" fillId="0" borderId="0" xfId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4" fillId="0" borderId="0" xfId="1" applyAlignment="1">
      <alignment vertical="center"/>
    </xf>
    <xf numFmtId="0" fontId="1" fillId="4" borderId="0" xfId="1" applyFont="1" applyFill="1" applyAlignment="1">
      <alignment vertical="center" wrapText="1"/>
    </xf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 wrapText="1"/>
    </xf>
    <xf numFmtId="164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5" fillId="0" borderId="0" xfId="1" applyFont="1" applyBorder="1" applyAlignment="1">
      <alignment vertical="top"/>
    </xf>
    <xf numFmtId="0" fontId="1" fillId="0" borderId="0" xfId="1" applyFont="1" applyAlignment="1">
      <alignment horizontal="left" vertical="center" wrapText="1"/>
    </xf>
    <xf numFmtId="0" fontId="1" fillId="4" borderId="0" xfId="1" applyFont="1" applyFill="1" applyAlignment="1">
      <alignment horizontal="center" vertical="center"/>
    </xf>
    <xf numFmtId="0" fontId="5" fillId="4" borderId="0" xfId="1" applyFont="1" applyFill="1" applyBorder="1" applyAlignment="1">
      <alignment vertical="top"/>
    </xf>
    <xf numFmtId="20" fontId="0" fillId="0" borderId="0" xfId="0" applyNumberFormat="1"/>
    <xf numFmtId="0" fontId="1" fillId="0" borderId="0" xfId="1" applyFont="1" applyAlignment="1" applyProtection="1">
      <alignment vertical="center"/>
    </xf>
    <xf numFmtId="0" fontId="1" fillId="0" borderId="0" xfId="1" applyFont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168" fontId="1" fillId="0" borderId="0" xfId="1" applyNumberFormat="1" applyFont="1" applyFill="1" applyBorder="1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4" fillId="4" borderId="0" xfId="1" applyFont="1" applyFill="1" applyAlignment="1" applyProtection="1">
      <alignment horizontal="center" vertical="center"/>
    </xf>
    <xf numFmtId="0" fontId="4" fillId="4" borderId="0" xfId="1" applyFill="1" applyAlignment="1" applyProtection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25" xfId="1" applyFont="1" applyBorder="1" applyAlignment="1">
      <alignment horizontal="right" vertical="center"/>
    </xf>
    <xf numFmtId="0" fontId="1" fillId="0" borderId="2" xfId="1" applyFont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/>
    </xf>
    <xf numFmtId="0" fontId="6" fillId="0" borderId="4" xfId="1" applyFont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center" vertical="center"/>
    </xf>
    <xf numFmtId="0" fontId="6" fillId="0" borderId="6" xfId="1" applyFont="1" applyBorder="1" applyAlignment="1" applyProtection="1">
      <alignment horizontal="center" vertical="center"/>
    </xf>
    <xf numFmtId="0" fontId="6" fillId="0" borderId="7" xfId="1" applyFont="1" applyBorder="1" applyAlignment="1" applyProtection="1">
      <alignment horizontal="center" vertical="center"/>
    </xf>
    <xf numFmtId="0" fontId="4" fillId="0" borderId="14" xfId="1" applyFont="1" applyFill="1" applyBorder="1" applyAlignment="1" applyProtection="1">
      <alignment horizontal="center" vertical="center"/>
    </xf>
    <xf numFmtId="0" fontId="4" fillId="0" borderId="15" xfId="1" applyFont="1" applyFill="1" applyBorder="1" applyAlignment="1" applyProtection="1">
      <alignment horizontal="center" vertical="center"/>
    </xf>
    <xf numFmtId="0" fontId="4" fillId="0" borderId="16" xfId="1" applyFont="1" applyFill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 wrapText="1"/>
    </xf>
    <xf numFmtId="0" fontId="4" fillId="0" borderId="17" xfId="1" applyFont="1" applyBorder="1" applyAlignment="1" applyProtection="1">
      <alignment horizontal="center" vertical="center" wrapText="1"/>
    </xf>
    <xf numFmtId="0" fontId="4" fillId="0" borderId="18" xfId="1" applyFont="1" applyBorder="1" applyAlignment="1" applyProtection="1">
      <alignment horizontal="center" vertical="center" wrapText="1"/>
    </xf>
    <xf numFmtId="0" fontId="10" fillId="0" borderId="10" xfId="1" applyFont="1" applyBorder="1" applyAlignment="1" applyProtection="1">
      <alignment horizontal="center" vertical="center" wrapText="1"/>
    </xf>
    <xf numFmtId="0" fontId="10" fillId="0" borderId="11" xfId="1" applyFont="1" applyBorder="1" applyAlignment="1" applyProtection="1">
      <alignment horizontal="center" vertical="center" wrapText="1"/>
    </xf>
    <xf numFmtId="0" fontId="4" fillId="0" borderId="19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0" fontId="4" fillId="0" borderId="21" xfId="1" applyFont="1" applyFill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left" vertical="center"/>
    </xf>
    <xf numFmtId="0" fontId="2" fillId="2" borderId="0" xfId="1" applyFont="1" applyFill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right" vertical="center"/>
    </xf>
    <xf numFmtId="0" fontId="6" fillId="0" borderId="0" xfId="1" applyFont="1" applyBorder="1" applyAlignment="1" applyProtection="1">
      <alignment horizontal="right" vertical="center"/>
    </xf>
  </cellXfs>
  <cellStyles count="3">
    <cellStyle name="Monétaire 2" xfId="2"/>
    <cellStyle name="Normal" xfId="0" builtinId="0"/>
    <cellStyle name="Normal 2" xfId="1"/>
  </cellStyles>
  <dxfs count="24"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1</xdr:row>
      <xdr:rowOff>209550</xdr:rowOff>
    </xdr:from>
    <xdr:to>
      <xdr:col>14</xdr:col>
      <xdr:colOff>257175</xdr:colOff>
      <xdr:row>4</xdr:row>
      <xdr:rowOff>257175</xdr:rowOff>
    </xdr:to>
    <xdr:sp macro="" textlink="">
      <xdr:nvSpPr>
        <xdr:cNvPr id="2" name="Rectangle à coins arrondis 1"/>
        <xdr:cNvSpPr/>
      </xdr:nvSpPr>
      <xdr:spPr bwMode="auto">
        <a:xfrm>
          <a:off x="8924925" y="371475"/>
          <a:ext cx="4362450" cy="107632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</a:rPr>
            <a:t>Onglet Données a</a:t>
          </a:r>
          <a:r>
            <a:rPr lang="fr-FR" sz="1600" b="1" baseline="0">
              <a:solidFill>
                <a:schemeClr val="bg1"/>
              </a:solidFill>
            </a:rPr>
            <a:t> masquer à l'issue du remplissage  des renseignements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64865" name="Button 1" hidden="1">
              <a:extLst>
                <a:ext uri="{63B3BB69-23CF-44E3-9099-C40C66FF867C}">
                  <a14:compatExt spid="_x0000_s164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65889" name="Button 1" hidden="1">
              <a:extLst>
                <a:ext uri="{63B3BB69-23CF-44E3-9099-C40C66FF867C}">
                  <a14:compatExt spid="_x0000_s165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66913" name="Button 1" hidden="1">
              <a:extLst>
                <a:ext uri="{63B3BB69-23CF-44E3-9099-C40C66FF867C}">
                  <a14:compatExt spid="_x0000_s166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67937" name="Button 1" hidden="1">
              <a:extLst>
                <a:ext uri="{63B3BB69-23CF-44E3-9099-C40C66FF867C}">
                  <a14:compatExt spid="_x0000_s167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68961" name="Button 1" hidden="1">
              <a:extLst>
                <a:ext uri="{63B3BB69-23CF-44E3-9099-C40C66FF867C}">
                  <a14:compatExt spid="_x0000_s168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69985" name="Button 1" hidden="1">
              <a:extLst>
                <a:ext uri="{63B3BB69-23CF-44E3-9099-C40C66FF867C}">
                  <a14:compatExt spid="_x0000_s169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71009" name="Button 1" hidden="1">
              <a:extLst>
                <a:ext uri="{63B3BB69-23CF-44E3-9099-C40C66FF867C}">
                  <a14:compatExt spid="_x0000_s171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72033" name="Button 1" hidden="1">
              <a:extLst>
                <a:ext uri="{63B3BB69-23CF-44E3-9099-C40C66FF867C}">
                  <a14:compatExt spid="_x0000_s172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73057" name="Button 1" hidden="1">
              <a:extLst>
                <a:ext uri="{63B3BB69-23CF-44E3-9099-C40C66FF867C}">
                  <a14:compatExt spid="_x0000_s173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75105" name="Button 1" hidden="1">
              <a:extLst>
                <a:ext uri="{63B3BB69-23CF-44E3-9099-C40C66FF867C}">
                  <a14:compatExt spid="_x0000_s175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43</xdr:row>
      <xdr:rowOff>9524</xdr:rowOff>
    </xdr:from>
    <xdr:to>
      <xdr:col>7</xdr:col>
      <xdr:colOff>485774</xdr:colOff>
      <xdr:row>46</xdr:row>
      <xdr:rowOff>190499</xdr:rowOff>
    </xdr:to>
    <xdr:sp macro="" textlink="">
      <xdr:nvSpPr>
        <xdr:cNvPr id="2" name="Rectangle à coins arrondis 1"/>
        <xdr:cNvSpPr/>
      </xdr:nvSpPr>
      <xdr:spPr bwMode="auto">
        <a:xfrm>
          <a:off x="2781299" y="7467599"/>
          <a:ext cx="1724025" cy="8096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Visa de la direction :</a:t>
          </a:r>
        </a:p>
      </xdr:txBody>
    </xdr:sp>
    <xdr:clientData/>
  </xdr:twoCellAnchor>
  <xdr:twoCellAnchor>
    <xdr:from>
      <xdr:col>1</xdr:col>
      <xdr:colOff>209550</xdr:colOff>
      <xdr:row>43</xdr:row>
      <xdr:rowOff>0</xdr:rowOff>
    </xdr:from>
    <xdr:to>
      <xdr:col>4</xdr:col>
      <xdr:colOff>657225</xdr:colOff>
      <xdr:row>46</xdr:row>
      <xdr:rowOff>190500</xdr:rowOff>
    </xdr:to>
    <xdr:sp macro="" textlink="">
      <xdr:nvSpPr>
        <xdr:cNvPr id="3" name="Rectangle à coins arrondis 2"/>
        <xdr:cNvSpPr/>
      </xdr:nvSpPr>
      <xdr:spPr bwMode="auto">
        <a:xfrm>
          <a:off x="971550" y="7458075"/>
          <a:ext cx="1704975" cy="819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Signature obligatoire :</a:t>
          </a:r>
        </a:p>
      </xdr:txBody>
    </xdr:sp>
    <xdr:clientData/>
  </xdr:twoCellAnchor>
  <xdr:twoCellAnchor>
    <xdr:from>
      <xdr:col>1</xdr:col>
      <xdr:colOff>209550</xdr:colOff>
      <xdr:row>40</xdr:row>
      <xdr:rowOff>133351</xdr:rowOff>
    </xdr:from>
    <xdr:to>
      <xdr:col>4</xdr:col>
      <xdr:colOff>657225</xdr:colOff>
      <xdr:row>42</xdr:row>
      <xdr:rowOff>152401</xdr:rowOff>
    </xdr:to>
    <xdr:sp macro="" textlink="">
      <xdr:nvSpPr>
        <xdr:cNvPr id="4" name="Rectangle à coins arrondis 3"/>
        <xdr:cNvSpPr/>
      </xdr:nvSpPr>
      <xdr:spPr bwMode="auto">
        <a:xfrm>
          <a:off x="971550" y="6962776"/>
          <a:ext cx="1704975" cy="438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</a:t>
          </a:r>
          <a:r>
            <a:rPr lang="fr-FR" sz="1100" baseline="0"/>
            <a:t> à</a:t>
          </a:r>
          <a:r>
            <a:rPr lang="fr-FR" sz="1100"/>
            <a:t>:</a:t>
          </a:r>
        </a:p>
        <a:p>
          <a:pPr algn="l"/>
          <a:r>
            <a:rPr lang="fr-FR" sz="1100"/>
            <a:t>LE</a:t>
          </a:r>
        </a:p>
      </xdr:txBody>
    </xdr:sp>
    <xdr:clientData/>
  </xdr:twoCellAnchor>
  <xdr:twoCellAnchor editAs="oneCell">
    <xdr:from>
      <xdr:col>1</xdr:col>
      <xdr:colOff>121953</xdr:colOff>
      <xdr:row>0</xdr:row>
      <xdr:rowOff>0</xdr:rowOff>
    </xdr:from>
    <xdr:to>
      <xdr:col>3</xdr:col>
      <xdr:colOff>554322</xdr:colOff>
      <xdr:row>2</xdr:row>
      <xdr:rowOff>11165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53" y="0"/>
          <a:ext cx="1022919" cy="57314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40</xdr:row>
      <xdr:rowOff>133350</xdr:rowOff>
    </xdr:from>
    <xdr:to>
      <xdr:col>4</xdr:col>
      <xdr:colOff>133350</xdr:colOff>
      <xdr:row>41</xdr:row>
      <xdr:rowOff>133350</xdr:rowOff>
    </xdr:to>
    <xdr:sp macro="" textlink="Données!B3">
      <xdr:nvSpPr>
        <xdr:cNvPr id="6" name="Rectangle à coins arrondis 5"/>
        <xdr:cNvSpPr/>
      </xdr:nvSpPr>
      <xdr:spPr bwMode="auto">
        <a:xfrm>
          <a:off x="1476375" y="6962775"/>
          <a:ext cx="676275" cy="209550"/>
        </a:xfrm>
        <a:prstGeom prst="round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fld id="{793EC094-0B85-4B5F-8847-6DC57C675600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 </a:t>
          </a:fld>
          <a:endParaRPr lang="fr-FR" sz="1100"/>
        </a:p>
      </xdr:txBody>
    </xdr:sp>
    <xdr:clientData/>
  </xdr:twoCellAnchor>
  <xdr:twoCellAnchor editAs="oneCell">
    <xdr:from>
      <xdr:col>11</xdr:col>
      <xdr:colOff>295275</xdr:colOff>
      <xdr:row>3</xdr:row>
      <xdr:rowOff>57150</xdr:rowOff>
    </xdr:from>
    <xdr:to>
      <xdr:col>11</xdr:col>
      <xdr:colOff>1095375</xdr:colOff>
      <xdr:row>8</xdr:row>
      <xdr:rowOff>68140</xdr:rowOff>
    </xdr:to>
    <xdr:pic macro="[0]!Clipart_information">
      <xdr:nvPicPr>
        <xdr:cNvPr id="7" name="Image 6" descr="C:\Users\portable alia\AppData\Local\Microsoft\Windows\Temporary Internet Files\Content.IE5\V8GL8PU2\MC9002931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781050"/>
          <a:ext cx="800100" cy="839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9</xdr:row>
          <xdr:rowOff>38100</xdr:rowOff>
        </xdr:from>
        <xdr:to>
          <xdr:col>11</xdr:col>
          <xdr:colOff>1247775</xdr:colOff>
          <xdr:row>11</xdr:row>
          <xdr:rowOff>114300</xdr:rowOff>
        </xdr:to>
        <xdr:sp macro="" textlink="">
          <xdr:nvSpPr>
            <xdr:cNvPr id="176129" name="Button 1" hidden="1">
              <a:extLst>
                <a:ext uri="{63B3BB69-23CF-44E3-9099-C40C66FF867C}">
                  <a14:compatExt spid="_x0000_s176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37"/>
  <sheetViews>
    <sheetView workbookViewId="0">
      <selection activeCell="D10" sqref="D10"/>
    </sheetView>
  </sheetViews>
  <sheetFormatPr baseColWidth="10" defaultRowHeight="12.75" x14ac:dyDescent="0.2"/>
  <cols>
    <col min="1" max="1" width="17.28515625" customWidth="1"/>
    <col min="2" max="2" width="31.5703125" customWidth="1"/>
    <col min="4" max="4" width="15.7109375" customWidth="1"/>
    <col min="5" max="5" width="16.5703125" customWidth="1"/>
  </cols>
  <sheetData>
    <row r="2" spans="1:7" ht="33" customHeight="1" x14ac:dyDescent="0.2">
      <c r="A2" s="3" t="s">
        <v>0</v>
      </c>
      <c r="B2" s="14"/>
      <c r="D2" s="1" t="s">
        <v>2</v>
      </c>
      <c r="E2" s="67">
        <v>42005</v>
      </c>
      <c r="F2" s="67"/>
      <c r="G2" s="2" t="s">
        <v>9</v>
      </c>
    </row>
    <row r="3" spans="1:7" ht="24" customHeight="1" x14ac:dyDescent="0.2">
      <c r="A3" s="4" t="s">
        <v>5</v>
      </c>
      <c r="B3" s="14"/>
      <c r="E3" s="1" t="s">
        <v>13</v>
      </c>
      <c r="F3" s="9">
        <v>0.57999999999999996</v>
      </c>
    </row>
    <row r="4" spans="1:7" ht="24" customHeight="1" x14ac:dyDescent="0.2">
      <c r="A4" s="3" t="s">
        <v>1</v>
      </c>
      <c r="B4" s="12" t="str">
        <f>CONCATENATE(UPPER(B5)," ",PROPER(B6))</f>
        <v xml:space="preserve"> </v>
      </c>
      <c r="E4" s="1" t="s">
        <v>8</v>
      </c>
      <c r="F4" s="9">
        <v>0.7</v>
      </c>
    </row>
    <row r="5" spans="1:7" ht="24" customHeight="1" x14ac:dyDescent="0.2">
      <c r="A5" s="3" t="s">
        <v>15</v>
      </c>
      <c r="B5" s="5"/>
      <c r="E5" s="1"/>
    </row>
    <row r="6" spans="1:7" ht="24" customHeight="1" x14ac:dyDescent="0.2">
      <c r="A6" s="3" t="s">
        <v>16</v>
      </c>
      <c r="B6" s="5"/>
      <c r="E6" s="1"/>
    </row>
    <row r="7" spans="1:7" ht="24" customHeight="1" x14ac:dyDescent="0.2">
      <c r="A7" s="3" t="s">
        <v>3</v>
      </c>
      <c r="B7" s="15"/>
    </row>
    <row r="8" spans="1:7" ht="24" customHeight="1" x14ac:dyDescent="0.2">
      <c r="A8" s="4" t="s">
        <v>6</v>
      </c>
      <c r="B8" s="13" t="str">
        <f>IF(B7="5 CVS ou moins",F3,IF(B7="6 CVS ou plus",F4,"pas de CG"))</f>
        <v>pas de CG</v>
      </c>
    </row>
    <row r="9" spans="1:7" x14ac:dyDescent="0.2">
      <c r="A9" s="1"/>
      <c r="B9" s="1"/>
      <c r="F9" s="62">
        <v>0.33333333333333331</v>
      </c>
      <c r="G9" s="62">
        <v>0.5</v>
      </c>
    </row>
    <row r="10" spans="1:7" x14ac:dyDescent="0.2">
      <c r="F10" s="62">
        <v>0.34375</v>
      </c>
      <c r="G10" s="62">
        <v>0.51041666666666663</v>
      </c>
    </row>
    <row r="11" spans="1:7" x14ac:dyDescent="0.2">
      <c r="A11" s="6" t="s">
        <v>10</v>
      </c>
      <c r="B11" s="7" t="s">
        <v>11</v>
      </c>
      <c r="F11" s="62">
        <v>0.35416666666666702</v>
      </c>
      <c r="G11" s="62">
        <v>0.52083333333333304</v>
      </c>
    </row>
    <row r="12" spans="1:7" x14ac:dyDescent="0.2">
      <c r="B12" s="8" t="s">
        <v>12</v>
      </c>
      <c r="F12" s="62">
        <v>0.36458333333333298</v>
      </c>
      <c r="G12" s="62">
        <v>0.53125</v>
      </c>
    </row>
    <row r="13" spans="1:7" x14ac:dyDescent="0.2">
      <c r="F13" s="62">
        <v>0.375</v>
      </c>
      <c r="G13" s="62">
        <v>0.54166666666666696</v>
      </c>
    </row>
    <row r="14" spans="1:7" x14ac:dyDescent="0.2">
      <c r="F14" s="62">
        <v>0.38541666666666702</v>
      </c>
      <c r="G14" s="62">
        <v>0.55208333333333304</v>
      </c>
    </row>
    <row r="15" spans="1:7" x14ac:dyDescent="0.2">
      <c r="F15" s="62">
        <v>0.39583333333333298</v>
      </c>
      <c r="G15" s="62">
        <v>0.5625</v>
      </c>
    </row>
    <row r="16" spans="1:7" x14ac:dyDescent="0.2">
      <c r="F16" s="62">
        <v>0.40625</v>
      </c>
      <c r="G16" s="62">
        <v>0.57291666666666596</v>
      </c>
    </row>
    <row r="17" spans="1:7" x14ac:dyDescent="0.2">
      <c r="F17" s="62">
        <v>0.41666666666666702</v>
      </c>
      <c r="G17" s="62">
        <v>0.58333333333333304</v>
      </c>
    </row>
    <row r="18" spans="1:7" x14ac:dyDescent="0.2">
      <c r="F18" s="62">
        <v>0.42708333333333298</v>
      </c>
      <c r="G18" s="62">
        <v>0.59375</v>
      </c>
    </row>
    <row r="19" spans="1:7" x14ac:dyDescent="0.2">
      <c r="F19" s="62">
        <v>0.4375</v>
      </c>
      <c r="G19" s="62">
        <v>0.60416666666666596</v>
      </c>
    </row>
    <row r="20" spans="1:7" x14ac:dyDescent="0.2">
      <c r="F20" s="62">
        <v>0.44791666666666702</v>
      </c>
      <c r="G20" s="62">
        <v>0.61458333333333304</v>
      </c>
    </row>
    <row r="21" spans="1:7" x14ac:dyDescent="0.2">
      <c r="F21" s="62">
        <v>0.45833333333333298</v>
      </c>
      <c r="G21" s="62">
        <v>0.625</v>
      </c>
    </row>
    <row r="22" spans="1:7" x14ac:dyDescent="0.2">
      <c r="A22" s="10" t="s">
        <v>14</v>
      </c>
      <c r="F22" s="62">
        <v>0.46875</v>
      </c>
      <c r="G22" s="62">
        <v>0.63541666666666596</v>
      </c>
    </row>
    <row r="23" spans="1:7" x14ac:dyDescent="0.2">
      <c r="A23" s="11">
        <f>DATE(An,1,1)</f>
        <v>1</v>
      </c>
      <c r="F23" s="62">
        <v>0.47916666666666702</v>
      </c>
      <c r="G23" s="62">
        <v>0.64583333333333304</v>
      </c>
    </row>
    <row r="24" spans="1:7" x14ac:dyDescent="0.2">
      <c r="A24" s="11">
        <f>ROUND(DATE(An,4,MOD(234-11*MOD(An,19),30))/7,0)*7-6</f>
        <v>106</v>
      </c>
      <c r="F24" s="62">
        <v>0.48958333333333298</v>
      </c>
      <c r="G24" s="62">
        <v>0.656249999999999</v>
      </c>
    </row>
    <row r="25" spans="1:7" x14ac:dyDescent="0.2">
      <c r="A25" s="11">
        <f>A24+1</f>
        <v>107</v>
      </c>
      <c r="F25" s="62">
        <v>0.5</v>
      </c>
      <c r="G25" s="62">
        <v>0.66666666666666596</v>
      </c>
    </row>
    <row r="26" spans="1:7" x14ac:dyDescent="0.2">
      <c r="A26" s="11">
        <f>DATE(An,5,1)</f>
        <v>122</v>
      </c>
      <c r="F26" s="62">
        <v>0.51041666666666696</v>
      </c>
      <c r="G26" s="62">
        <v>0.67708333333333304</v>
      </c>
    </row>
    <row r="27" spans="1:7" x14ac:dyDescent="0.2">
      <c r="A27" s="11">
        <f>DATE(An,5,8)</f>
        <v>129</v>
      </c>
      <c r="F27" s="62">
        <v>0.52083333333333304</v>
      </c>
      <c r="G27" s="62">
        <v>0.687499999999999</v>
      </c>
    </row>
    <row r="28" spans="1:7" x14ac:dyDescent="0.2">
      <c r="A28" s="11">
        <f>A25+38</f>
        <v>145</v>
      </c>
      <c r="F28" s="62">
        <v>0.53125</v>
      </c>
      <c r="G28" s="62">
        <v>0.69791666666666596</v>
      </c>
    </row>
    <row r="29" spans="1:7" x14ac:dyDescent="0.2">
      <c r="A29" s="11">
        <f>A25+49</f>
        <v>156</v>
      </c>
      <c r="F29" s="62">
        <v>0.54166666666666696</v>
      </c>
      <c r="G29" s="62">
        <v>0.70833333333333304</v>
      </c>
    </row>
    <row r="30" spans="1:7" x14ac:dyDescent="0.2">
      <c r="A30" s="11">
        <f>DATE(An,7,14)</f>
        <v>196</v>
      </c>
      <c r="G30" s="62">
        <v>0.718749999999999</v>
      </c>
    </row>
    <row r="31" spans="1:7" x14ac:dyDescent="0.2">
      <c r="A31" s="11">
        <f>DATE(An,8,15)</f>
        <v>228</v>
      </c>
      <c r="G31" s="62">
        <v>0.72916666666666596</v>
      </c>
    </row>
    <row r="32" spans="1:7" x14ac:dyDescent="0.2">
      <c r="A32" s="11">
        <f>DATE(An,11,1)</f>
        <v>306</v>
      </c>
      <c r="G32" s="62">
        <v>0.73958333333333204</v>
      </c>
    </row>
    <row r="33" spans="1:7" x14ac:dyDescent="0.2">
      <c r="A33" s="11">
        <f>DATE(An,11,11)</f>
        <v>316</v>
      </c>
      <c r="G33" s="62">
        <v>0.749999999999999</v>
      </c>
    </row>
    <row r="34" spans="1:7" x14ac:dyDescent="0.2">
      <c r="A34" s="11">
        <f>DATE(An,12,25)</f>
        <v>360</v>
      </c>
      <c r="G34" s="62">
        <v>0.76041666666666596</v>
      </c>
    </row>
    <row r="35" spans="1:7" x14ac:dyDescent="0.2">
      <c r="G35" s="62">
        <v>0.77083333333333204</v>
      </c>
    </row>
    <row r="36" spans="1:7" x14ac:dyDescent="0.2">
      <c r="G36" s="62">
        <v>0.781249999999999</v>
      </c>
    </row>
    <row r="37" spans="1:7" x14ac:dyDescent="0.2">
      <c r="G37" s="62">
        <v>0.79166666666666596</v>
      </c>
    </row>
  </sheetData>
  <mergeCells count="1">
    <mergeCell ref="E2:F2"/>
  </mergeCells>
  <dataValidations count="2">
    <dataValidation type="list" allowBlank="1" showInputMessage="1" showErrorMessage="1" promptTitle="Case" prompt="à choix multiple" sqref="B3">
      <formula1>"ANGERS,BEAUPREAU,CHOLET,SAUMUR"</formula1>
    </dataValidation>
    <dataValidation allowBlank="1" showInputMessage="1" showErrorMessage="1" promptTitle="Ne rien rentrer" prompt="dans cette cellule" sqref="B8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pageSetUpPr fitToPage="1"/>
  </sheetPr>
  <dimension ref="A1:AT153"/>
  <sheetViews>
    <sheetView showGridLines="0" showRowColHeaders="0" topLeftCell="A19" zoomScaleNormal="100" workbookViewId="0">
      <selection activeCell="J41" sqref="J41"/>
    </sheetView>
  </sheetViews>
  <sheetFormatPr baseColWidth="10" defaultColWidth="0" defaultRowHeight="12.75" customHeight="1" zeroHeight="1" x14ac:dyDescent="0.2"/>
  <cols>
    <col min="1" max="1" width="11.42578125" style="29" customWidth="1"/>
    <col min="2" max="3" width="4.42578125" style="57" customWidth="1"/>
    <col min="4" max="4" width="10" style="57" customWidth="1"/>
    <col min="5" max="7" width="10" style="52" customWidth="1"/>
    <col min="8" max="10" width="8" style="52" customWidth="1"/>
    <col min="11" max="11" width="22.85546875" style="52" customWidth="1"/>
    <col min="12" max="12" width="19.5703125" style="29" customWidth="1"/>
    <col min="13" max="13" width="0" style="29" hidden="1" customWidth="1"/>
    <col min="14" max="18" width="11.42578125" style="37" hidden="1" customWidth="1"/>
    <col min="19" max="23" width="11.42578125" style="29" hidden="1" customWidth="1"/>
    <col min="24" max="24" width="0" style="29" hidden="1" customWidth="1"/>
    <col min="25" max="31" width="11.42578125" style="29" hidden="1" customWidth="1"/>
    <col min="32" max="46" width="0" style="38" hidden="1" customWidth="1"/>
    <col min="47" max="16384" width="11.42578125" style="38" hidden="1"/>
  </cols>
  <sheetData>
    <row r="1" spans="1:26" s="21" customFormat="1" ht="18" customHeight="1" x14ac:dyDescent="0.2">
      <c r="A1" s="16"/>
      <c r="B1" s="73"/>
      <c r="C1" s="73"/>
      <c r="D1" s="73"/>
      <c r="E1" s="73"/>
      <c r="F1" s="17"/>
      <c r="G1" s="18" t="s">
        <v>17</v>
      </c>
      <c r="H1" s="89">
        <f>Données!B3</f>
        <v>0</v>
      </c>
      <c r="I1" s="89"/>
      <c r="J1" s="19"/>
      <c r="K1" s="20"/>
      <c r="L1" s="16"/>
      <c r="M1" s="16"/>
      <c r="N1" s="10"/>
      <c r="O1" s="10"/>
      <c r="P1" s="10"/>
      <c r="Q1" s="10"/>
      <c r="R1" s="10"/>
      <c r="S1" s="16"/>
      <c r="T1" s="16"/>
      <c r="U1" s="16"/>
      <c r="V1" s="16"/>
      <c r="W1" s="16"/>
      <c r="Y1" s="16"/>
      <c r="Z1" s="16"/>
    </row>
    <row r="2" spans="1:26" s="21" customFormat="1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24">
        <f>Données!B2</f>
        <v>0</v>
      </c>
      <c r="L2" s="16"/>
      <c r="M2" s="16"/>
      <c r="N2" s="10"/>
      <c r="O2" s="10"/>
      <c r="P2" s="10"/>
      <c r="Q2" s="10"/>
      <c r="R2" s="10"/>
      <c r="S2" s="16"/>
      <c r="T2" s="16"/>
      <c r="U2" s="16"/>
      <c r="V2" s="16"/>
      <c r="W2" s="16"/>
      <c r="Y2" s="16"/>
      <c r="Z2" s="16"/>
    </row>
    <row r="3" spans="1:26" s="21" customFormat="1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  <c r="N3" s="10"/>
      <c r="O3" s="10"/>
      <c r="P3" s="10"/>
      <c r="Q3" s="10"/>
      <c r="R3" s="10"/>
      <c r="S3" s="16"/>
      <c r="T3" s="16"/>
      <c r="U3" s="16"/>
      <c r="V3" s="16"/>
      <c r="W3" s="16"/>
      <c r="Y3" s="16"/>
      <c r="Z3" s="16"/>
    </row>
    <row r="4" spans="1:26" s="21" customFormat="1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Janvier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  <c r="N4" s="10"/>
      <c r="O4" s="10"/>
      <c r="P4" s="10"/>
      <c r="Q4" s="10"/>
      <c r="R4" s="10"/>
      <c r="S4" s="16"/>
      <c r="T4" s="16"/>
      <c r="U4" s="16"/>
      <c r="V4" s="16"/>
      <c r="W4" s="16"/>
      <c r="Y4" s="16"/>
      <c r="Z4" s="16"/>
    </row>
    <row r="5" spans="1:26" s="21" customFormat="1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  <c r="N5" s="10"/>
      <c r="O5" s="10"/>
      <c r="P5" s="10"/>
      <c r="Q5" s="10"/>
      <c r="R5" s="10"/>
      <c r="S5" s="16"/>
      <c r="T5" s="16"/>
      <c r="U5" s="16"/>
      <c r="V5" s="16"/>
      <c r="W5" s="16"/>
      <c r="Y5" s="25"/>
      <c r="Z5" s="25"/>
    </row>
    <row r="6" spans="1:26" s="21" customFormat="1" ht="12.75" customHeight="1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  <c r="N6" s="10"/>
      <c r="O6" s="10"/>
      <c r="P6" s="27" t="s">
        <v>24</v>
      </c>
      <c r="Q6" s="10"/>
      <c r="R6" s="10"/>
      <c r="S6" s="16"/>
      <c r="T6" s="16"/>
      <c r="U6" s="16"/>
      <c r="V6" s="16"/>
      <c r="W6" s="16"/>
      <c r="Y6" s="16"/>
      <c r="Z6" s="16"/>
    </row>
    <row r="7" spans="1:26" s="21" customFormat="1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  <c r="N7" s="68" t="s">
        <v>30</v>
      </c>
      <c r="O7" s="69"/>
      <c r="P7" s="69"/>
      <c r="Q7" s="69"/>
      <c r="R7" s="69"/>
      <c r="S7" s="68" t="s">
        <v>7</v>
      </c>
      <c r="T7" s="69"/>
      <c r="U7" s="69"/>
      <c r="V7" s="69"/>
      <c r="W7" s="69"/>
      <c r="Y7" s="16"/>
      <c r="Z7" s="16"/>
    </row>
    <row r="8" spans="1:26" s="38" customFormat="1" ht="12.75" customHeight="1" x14ac:dyDescent="0.2">
      <c r="A8" s="29"/>
      <c r="B8" s="30">
        <f ca="1">DATE(K2,MONTH(1&amp;E4),1)</f>
        <v>1</v>
      </c>
      <c r="C8" s="31">
        <f ca="1">DATE(K2,MONTH(1&amp;E4),1)</f>
        <v>1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  <c r="N8" s="37">
        <f>IF(K8="CSAPA",((J8*#REF!)+H8),0)</f>
        <v>0</v>
      </c>
      <c r="O8" s="37">
        <f>IF(K8="CARRUD",((J8*#REF!)+H8),0)</f>
        <v>0</v>
      </c>
      <c r="P8" s="37">
        <f>IF(K8="Prévention",((J8*#REF!)+H8),0)</f>
        <v>0</v>
      </c>
      <c r="Q8" s="37">
        <f>IF(K8="Formation",((J8*#REF!)+H8),0)</f>
        <v>0</v>
      </c>
      <c r="R8" s="37">
        <f>IF(K8="Colloque",((J8*#REF!)+H8),0)</f>
        <v>0</v>
      </c>
      <c r="S8" s="37">
        <f>IF(K8="CSAPA",G8,0)</f>
        <v>0</v>
      </c>
      <c r="T8" s="37">
        <f>IF(K8="CARRUD",G8,0)</f>
        <v>0</v>
      </c>
      <c r="U8" s="37">
        <f>IF(K8="Prévention",G8,0)</f>
        <v>0</v>
      </c>
      <c r="V8" s="37">
        <f>IF(K8="Formation",G8,0)</f>
        <v>0</v>
      </c>
      <c r="W8" s="37">
        <f>IF(K8="Colloque",G8,0)</f>
        <v>0</v>
      </c>
      <c r="Y8" s="29"/>
      <c r="Z8" s="29"/>
    </row>
    <row r="9" spans="1:26" s="38" customFormat="1" ht="12.75" customHeight="1" x14ac:dyDescent="0.2">
      <c r="A9" s="29"/>
      <c r="B9" s="39">
        <f ca="1">IF(MONTH(B8+1)=MONTH(1&amp;E4),B8+1,"")</f>
        <v>2</v>
      </c>
      <c r="C9" s="40">
        <f ca="1">IF(MONTH(C8+1)=MONTH(1&amp;E4),C8+1,"")</f>
        <v>2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  <c r="N9" s="37">
        <f>IF(K9="CSAPA",((J9*#REF!)+H9),0)</f>
        <v>0</v>
      </c>
      <c r="O9" s="37">
        <f>IF(K9="CARRUD",((J9*#REF!)+H9),0)</f>
        <v>0</v>
      </c>
      <c r="P9" s="37">
        <f>IF(K9="Prévention",((J9*#REF!)+H9),0)</f>
        <v>0</v>
      </c>
      <c r="Q9" s="37">
        <f>IF(K9="Formation",((J9*#REF!)+H9),0)</f>
        <v>0</v>
      </c>
      <c r="R9" s="37">
        <f>IF(K9="Colloque",((J9*#REF!)+H9),0)</f>
        <v>0</v>
      </c>
      <c r="S9" s="37">
        <f t="shared" ref="S9:S37" si="3">IF(K9="CSAPA",G9,0)</f>
        <v>0</v>
      </c>
      <c r="T9" s="37">
        <f t="shared" ref="T9:T38" si="4">IF(K9="CARRUD",G9,0)</f>
        <v>0</v>
      </c>
      <c r="U9" s="37">
        <f t="shared" ref="U9:U38" si="5">IF(K9="Prévention",G9,0)</f>
        <v>0</v>
      </c>
      <c r="V9" s="37">
        <f t="shared" ref="V9:V38" si="6">IF(K9="Formation",G9,0)</f>
        <v>0</v>
      </c>
      <c r="W9" s="37">
        <f t="shared" ref="W9:W38" si="7">IF(K9="Colloque",G9,0)</f>
        <v>0</v>
      </c>
      <c r="Y9" s="29"/>
      <c r="Z9" s="29"/>
    </row>
    <row r="10" spans="1:26" s="38" customFormat="1" ht="12.75" customHeight="1" x14ac:dyDescent="0.2">
      <c r="A10" s="29"/>
      <c r="B10" s="39">
        <f ca="1">IF(MONTH(B9+1)=MONTH(1&amp;E4),B9+1,"")</f>
        <v>3</v>
      </c>
      <c r="C10" s="40">
        <f ca="1">IF(MONTH(C9+1)=MONTH(1&amp;E4),C9+1,"")</f>
        <v>3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  <c r="N10" s="37">
        <f>IF(K10="CSAPA",((J10*#REF!)+H10),0)</f>
        <v>0</v>
      </c>
      <c r="O10" s="37">
        <f>IF(K10="CARRUD",((J10*#REF!)+H10),0)</f>
        <v>0</v>
      </c>
      <c r="P10" s="37">
        <f>IF(K10="Prévention",((J10*#REF!)+H10),0)</f>
        <v>0</v>
      </c>
      <c r="Q10" s="37">
        <f>IF(K10="Formation",((J10*#REF!)+H10),0)</f>
        <v>0</v>
      </c>
      <c r="R10" s="37">
        <f>IF(K10="Colloque",((J10*#REF!)+H10),0)</f>
        <v>0</v>
      </c>
      <c r="S10" s="37">
        <f t="shared" si="3"/>
        <v>0</v>
      </c>
      <c r="T10" s="37">
        <f t="shared" si="4"/>
        <v>0</v>
      </c>
      <c r="U10" s="37">
        <f t="shared" si="5"/>
        <v>0</v>
      </c>
      <c r="V10" s="37">
        <f t="shared" si="6"/>
        <v>0</v>
      </c>
      <c r="W10" s="37">
        <f t="shared" si="7"/>
        <v>0</v>
      </c>
      <c r="Y10" s="29"/>
      <c r="Z10" s="29"/>
    </row>
    <row r="11" spans="1:26" s="38" customFormat="1" ht="12.75" customHeight="1" x14ac:dyDescent="0.2">
      <c r="A11" s="29"/>
      <c r="B11" s="39">
        <f ca="1">IF(MONTH(B10+1)=MONTH(1&amp;E4),B10+1,"")</f>
        <v>4</v>
      </c>
      <c r="C11" s="40">
        <f ca="1">IF(MONTH(C10+1)=MONTH(1&amp;E4),C10+1,"")</f>
        <v>4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  <c r="N11" s="37">
        <f>IF(K11="CSAPA",((J11*#REF!)+H11),0)</f>
        <v>0</v>
      </c>
      <c r="O11" s="37">
        <f>IF(K11="CARRUD",((J11*#REF!)+H11),0)</f>
        <v>0</v>
      </c>
      <c r="P11" s="37">
        <f>IF(K11="Prévention",((J11*#REF!)+H11),0)</f>
        <v>0</v>
      </c>
      <c r="Q11" s="37">
        <f>IF(K11="Formation",((J11*#REF!)+H11),0)</f>
        <v>0</v>
      </c>
      <c r="R11" s="37">
        <f>IF(K11="Colloque",((J11*#REF!)+H11),0)</f>
        <v>0</v>
      </c>
      <c r="S11" s="37">
        <f t="shared" si="3"/>
        <v>0</v>
      </c>
      <c r="T11" s="37">
        <f t="shared" si="4"/>
        <v>0</v>
      </c>
      <c r="U11" s="37">
        <f t="shared" si="5"/>
        <v>0</v>
      </c>
      <c r="V11" s="37">
        <f t="shared" si="6"/>
        <v>0</v>
      </c>
      <c r="W11" s="37">
        <f t="shared" si="7"/>
        <v>0</v>
      </c>
      <c r="Y11" s="29"/>
      <c r="Z11" s="29"/>
    </row>
    <row r="12" spans="1:26" s="38" customFormat="1" ht="12.75" customHeight="1" x14ac:dyDescent="0.2">
      <c r="A12" s="29"/>
      <c r="B12" s="39">
        <f ca="1">IF(MONTH(B11+1)=MONTH(1&amp;E4),B11+1,"")</f>
        <v>5</v>
      </c>
      <c r="C12" s="40">
        <f ca="1">IF(MONTH(C11+1)=MONTH(1&amp;E4),C11+1,"")</f>
        <v>5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  <c r="N12" s="37">
        <f>IF(K12="CSAPA",((J12*#REF!)+H12),0)</f>
        <v>0</v>
      </c>
      <c r="O12" s="37">
        <f>IF(K12="CARRUD",((J12*#REF!)+H12),0)</f>
        <v>0</v>
      </c>
      <c r="P12" s="37">
        <f>IF(K12="Prévention",((J12*#REF!)+H12),0)</f>
        <v>0</v>
      </c>
      <c r="Q12" s="37">
        <f>IF(K12="Formation",((J12*#REF!)+H12),0)</f>
        <v>0</v>
      </c>
      <c r="R12" s="37">
        <f>IF(K12="Colloque",((J12*#REF!)+H12),0)</f>
        <v>0</v>
      </c>
      <c r="S12" s="37">
        <f t="shared" si="3"/>
        <v>0</v>
      </c>
      <c r="T12" s="37">
        <f t="shared" si="4"/>
        <v>0</v>
      </c>
      <c r="U12" s="37">
        <f t="shared" si="5"/>
        <v>0</v>
      </c>
      <c r="V12" s="37">
        <f t="shared" si="6"/>
        <v>0</v>
      </c>
      <c r="W12" s="37">
        <f t="shared" si="7"/>
        <v>0</v>
      </c>
      <c r="Y12" s="29"/>
      <c r="Z12" s="29"/>
    </row>
    <row r="13" spans="1:26" s="38" customFormat="1" ht="12.75" customHeight="1" x14ac:dyDescent="0.2">
      <c r="A13" s="29"/>
      <c r="B13" s="39">
        <f ca="1">IF(MONTH(B12+1)=MONTH(1&amp;E4),B12+1,"")</f>
        <v>6</v>
      </c>
      <c r="C13" s="40">
        <f ca="1">IF(MONTH(C12+1)=MONTH(1&amp;E4),C12+1,"")</f>
        <v>6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  <c r="N13" s="37">
        <f>IF(K13="CSAPA",((J13*#REF!)+H13),0)</f>
        <v>0</v>
      </c>
      <c r="O13" s="37">
        <f>IF(K13="CARRUD",((J13*#REF!)+H13),0)</f>
        <v>0</v>
      </c>
      <c r="P13" s="37">
        <f>IF(K13="Prévention",((J13*#REF!)+H13),0)</f>
        <v>0</v>
      </c>
      <c r="Q13" s="37">
        <f>IF(K13="Formation",((J13*#REF!)+H13),0)</f>
        <v>0</v>
      </c>
      <c r="R13" s="37">
        <f>IF(K13="Colloque",((J13*#REF!)+H13),0)</f>
        <v>0</v>
      </c>
      <c r="S13" s="37">
        <f t="shared" si="3"/>
        <v>0</v>
      </c>
      <c r="T13" s="37">
        <f t="shared" si="4"/>
        <v>0</v>
      </c>
      <c r="U13" s="37">
        <f t="shared" si="5"/>
        <v>0</v>
      </c>
      <c r="V13" s="37">
        <f t="shared" si="6"/>
        <v>0</v>
      </c>
      <c r="W13" s="37">
        <f t="shared" si="7"/>
        <v>0</v>
      </c>
      <c r="Y13" s="29"/>
      <c r="Z13" s="29"/>
    </row>
    <row r="14" spans="1:26" s="38" customFormat="1" ht="12.75" customHeight="1" x14ac:dyDescent="0.2">
      <c r="A14" s="29"/>
      <c r="B14" s="39">
        <f ca="1">IF(MONTH(B13+1)=MONTH(1&amp;E4),B13+1,"")</f>
        <v>7</v>
      </c>
      <c r="C14" s="40">
        <f ca="1">IF(MONTH(C13+1)=MONTH(1&amp;E4),C13+1,"")</f>
        <v>7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  <c r="N14" s="37">
        <f>IF(K14="CSAPA",((J14*#REF!)+H14),0)</f>
        <v>0</v>
      </c>
      <c r="O14" s="37">
        <f>IF(K14="CARRUD",((J14*#REF!)+H14),0)</f>
        <v>0</v>
      </c>
      <c r="P14" s="37">
        <f>IF(K14="Prévention",((J14*#REF!)+H14),0)</f>
        <v>0</v>
      </c>
      <c r="Q14" s="37">
        <f>IF(K14="Formation",((J14*#REF!)+H14),0)</f>
        <v>0</v>
      </c>
      <c r="R14" s="37">
        <f>IF(K14="Colloque",((J14*#REF!)+H14),0)</f>
        <v>0</v>
      </c>
      <c r="S14" s="37">
        <f t="shared" si="3"/>
        <v>0</v>
      </c>
      <c r="T14" s="37">
        <f t="shared" si="4"/>
        <v>0</v>
      </c>
      <c r="U14" s="37">
        <f t="shared" si="5"/>
        <v>0</v>
      </c>
      <c r="V14" s="37">
        <f t="shared" si="6"/>
        <v>0</v>
      </c>
      <c r="W14" s="37">
        <f t="shared" si="7"/>
        <v>0</v>
      </c>
      <c r="Y14" s="29"/>
      <c r="Z14" s="29"/>
    </row>
    <row r="15" spans="1:26" s="38" customFormat="1" ht="12.75" customHeight="1" x14ac:dyDescent="0.2">
      <c r="A15" s="29"/>
      <c r="B15" s="39">
        <f ca="1">IF(MONTH(B14+1)=MONTH(1&amp;E4),B14+1,"")</f>
        <v>8</v>
      </c>
      <c r="C15" s="40">
        <f ca="1">IF(MONTH(C14+1)=MONTH(1&amp;E4),C14+1,"")</f>
        <v>8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  <c r="N15" s="37">
        <f>IF(K15="CSAPA",((J15*#REF!)+H15),0)</f>
        <v>0</v>
      </c>
      <c r="O15" s="37">
        <f>IF(K15="CARRUD",((J15*#REF!)+H15),0)</f>
        <v>0</v>
      </c>
      <c r="P15" s="37">
        <f>IF(K15="Prévention",((J15*#REF!)+H15),0)</f>
        <v>0</v>
      </c>
      <c r="Q15" s="37">
        <f>IF(K15="Formation",((J15*#REF!)+H15),0)</f>
        <v>0</v>
      </c>
      <c r="R15" s="37">
        <f>IF(K15="Colloque",((J15*#REF!)+H15),0)</f>
        <v>0</v>
      </c>
      <c r="S15" s="37">
        <f t="shared" si="3"/>
        <v>0</v>
      </c>
      <c r="T15" s="37">
        <f t="shared" si="4"/>
        <v>0</v>
      </c>
      <c r="U15" s="37">
        <f t="shared" si="5"/>
        <v>0</v>
      </c>
      <c r="V15" s="37">
        <f t="shared" si="6"/>
        <v>0</v>
      </c>
      <c r="W15" s="37">
        <f t="shared" si="7"/>
        <v>0</v>
      </c>
      <c r="Y15" s="29"/>
      <c r="Z15" s="29"/>
    </row>
    <row r="16" spans="1:26" s="38" customFormat="1" ht="12.75" customHeight="1" x14ac:dyDescent="0.2">
      <c r="A16" s="29"/>
      <c r="B16" s="39">
        <f ca="1">IF(MONTH(B15+1)=MONTH(1&amp;E4),B15+1,"")</f>
        <v>9</v>
      </c>
      <c r="C16" s="40">
        <f ca="1">IF(MONTH(C15+1)=MONTH(1&amp;E4),C15+1,"")</f>
        <v>9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  <c r="N16" s="37">
        <f>IF(K16="CSAPA",((J16*#REF!)+H16),0)</f>
        <v>0</v>
      </c>
      <c r="O16" s="37">
        <f>IF(K16="CARRUD",((J16*#REF!)+H16),0)</f>
        <v>0</v>
      </c>
      <c r="P16" s="37">
        <f>IF(K16="Prévention",((J16*#REF!)+H16),0)</f>
        <v>0</v>
      </c>
      <c r="Q16" s="37">
        <f>IF(K16="Formation",((J16*#REF!)+H16),0)</f>
        <v>0</v>
      </c>
      <c r="R16" s="37">
        <f>IF(K16="Colloque",((J16*#REF!)+H16),0)</f>
        <v>0</v>
      </c>
      <c r="S16" s="37">
        <f t="shared" si="3"/>
        <v>0</v>
      </c>
      <c r="T16" s="37">
        <f t="shared" si="4"/>
        <v>0</v>
      </c>
      <c r="U16" s="37">
        <f t="shared" si="5"/>
        <v>0</v>
      </c>
      <c r="V16" s="37">
        <f t="shared" si="6"/>
        <v>0</v>
      </c>
      <c r="W16" s="37">
        <f t="shared" si="7"/>
        <v>0</v>
      </c>
      <c r="Y16" s="29"/>
      <c r="Z16" s="29"/>
    </row>
    <row r="17" spans="1:26" s="38" customFormat="1" ht="12.75" customHeight="1" x14ac:dyDescent="0.2">
      <c r="A17" s="29"/>
      <c r="B17" s="39">
        <f ca="1">IF(MONTH(B16+1)=MONTH(1&amp;E4),B16+1,"")</f>
        <v>10</v>
      </c>
      <c r="C17" s="40">
        <f ca="1">IF(MONTH(C16+1)=MONTH(1&amp;E4),C16+1,"")</f>
        <v>10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  <c r="N17" s="37">
        <f>IF(K17="CSAPA",((J17*#REF!)+H17),0)</f>
        <v>0</v>
      </c>
      <c r="O17" s="37">
        <f>IF(K17="CARRUD",((J17*#REF!)+H17),0)</f>
        <v>0</v>
      </c>
      <c r="P17" s="37">
        <f>IF(K17="Prévention",((J17*#REF!)+H17),0)</f>
        <v>0</v>
      </c>
      <c r="Q17" s="37">
        <f>IF(K17="Formation",((J17*#REF!)+H17),0)</f>
        <v>0</v>
      </c>
      <c r="R17" s="37">
        <f>IF(K17="Colloque",((J17*#REF!)+H17),0)</f>
        <v>0</v>
      </c>
      <c r="S17" s="37">
        <f t="shared" si="3"/>
        <v>0</v>
      </c>
      <c r="T17" s="37">
        <f t="shared" si="4"/>
        <v>0</v>
      </c>
      <c r="U17" s="37">
        <f t="shared" si="5"/>
        <v>0</v>
      </c>
      <c r="V17" s="37">
        <f t="shared" si="6"/>
        <v>0</v>
      </c>
      <c r="W17" s="37">
        <f t="shared" si="7"/>
        <v>0</v>
      </c>
      <c r="Y17" s="29"/>
      <c r="Z17" s="29"/>
    </row>
    <row r="18" spans="1:26" s="38" customFormat="1" ht="12.75" customHeight="1" x14ac:dyDescent="0.2">
      <c r="A18" s="29"/>
      <c r="B18" s="39">
        <f ca="1">IF(MONTH(B17+1)=MONTH(1&amp;E4),B17+1,"")</f>
        <v>11</v>
      </c>
      <c r="C18" s="40">
        <f ca="1">IF(MONTH(C17+1)=MONTH(1&amp;E4),C17+1,"")</f>
        <v>11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  <c r="N18" s="37">
        <f>IF(K18="CSAPA",((J18*#REF!)+H18),0)</f>
        <v>0</v>
      </c>
      <c r="O18" s="37">
        <f>IF(K18="CARRUD",((J18*#REF!)+H18),0)</f>
        <v>0</v>
      </c>
      <c r="P18" s="37">
        <f>IF(K18="Prévention",((J18*#REF!)+H18),0)</f>
        <v>0</v>
      </c>
      <c r="Q18" s="37">
        <f>IF(K18="Formation",((J18*#REF!)+H18),0)</f>
        <v>0</v>
      </c>
      <c r="R18" s="37">
        <f>IF(K18="Colloque",((J18*#REF!)+H18),0)</f>
        <v>0</v>
      </c>
      <c r="S18" s="37">
        <f t="shared" si="3"/>
        <v>0</v>
      </c>
      <c r="T18" s="37">
        <f t="shared" si="4"/>
        <v>0</v>
      </c>
      <c r="U18" s="37">
        <f t="shared" si="5"/>
        <v>0</v>
      </c>
      <c r="V18" s="37">
        <f t="shared" si="6"/>
        <v>0</v>
      </c>
      <c r="W18" s="37">
        <f t="shared" si="7"/>
        <v>0</v>
      </c>
      <c r="Y18" s="29"/>
      <c r="Z18" s="29"/>
    </row>
    <row r="19" spans="1:26" s="38" customFormat="1" ht="12.75" customHeight="1" x14ac:dyDescent="0.2">
      <c r="A19" s="29"/>
      <c r="B19" s="39">
        <f ca="1">IF(MONTH(B18+1)=MONTH(1&amp;E4),B18+1,"")</f>
        <v>12</v>
      </c>
      <c r="C19" s="40">
        <f ca="1">IF(MONTH(C18+1)=MONTH(1&amp;E4),C18+1,"")</f>
        <v>12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  <c r="N19" s="37">
        <f>IF(K19="CSAPA",((J19*#REF!)+H19),0)</f>
        <v>0</v>
      </c>
      <c r="O19" s="37">
        <f>IF(K19="CARRUD",((J19*#REF!)+H19),0)</f>
        <v>0</v>
      </c>
      <c r="P19" s="37">
        <f>IF(K19="Prévention",((J19*#REF!)+H19),0)</f>
        <v>0</v>
      </c>
      <c r="Q19" s="37">
        <f>IF(K19="Formation",((J19*#REF!)+H19),0)</f>
        <v>0</v>
      </c>
      <c r="R19" s="37">
        <f>IF(K19="Colloque",((J19*#REF!)+H19),0)</f>
        <v>0</v>
      </c>
      <c r="S19" s="37">
        <f t="shared" si="3"/>
        <v>0</v>
      </c>
      <c r="T19" s="37">
        <f t="shared" si="4"/>
        <v>0</v>
      </c>
      <c r="U19" s="37">
        <f t="shared" si="5"/>
        <v>0</v>
      </c>
      <c r="V19" s="37">
        <f t="shared" si="6"/>
        <v>0</v>
      </c>
      <c r="W19" s="37">
        <f t="shared" si="7"/>
        <v>0</v>
      </c>
      <c r="Y19" s="29"/>
      <c r="Z19" s="29"/>
    </row>
    <row r="20" spans="1:26" s="38" customFormat="1" ht="12.75" customHeight="1" x14ac:dyDescent="0.2">
      <c r="A20" s="29"/>
      <c r="B20" s="39">
        <f ca="1">IF(MONTH(B19+1)=MONTH(1&amp;E4),B19+1,"")</f>
        <v>13</v>
      </c>
      <c r="C20" s="40">
        <f ca="1">IF(MONTH(C19+1)=MONTH(1&amp;E4),C19+1,"")</f>
        <v>13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  <c r="N20" s="37">
        <f>IF(K20="CSAPA",((J20*#REF!)+H20),0)</f>
        <v>0</v>
      </c>
      <c r="O20" s="37">
        <f>IF(K20="CARRUD",((J20*#REF!)+H20),0)</f>
        <v>0</v>
      </c>
      <c r="P20" s="37">
        <f>IF(K20="Prévention",((J20*#REF!)+H20),0)</f>
        <v>0</v>
      </c>
      <c r="Q20" s="37">
        <f>IF(K20="Formation",((J20*#REF!)+H20),0)</f>
        <v>0</v>
      </c>
      <c r="R20" s="37">
        <f>IF(K20="Colloque",((J20*#REF!)+H20),0)</f>
        <v>0</v>
      </c>
      <c r="S20" s="37">
        <f t="shared" si="3"/>
        <v>0</v>
      </c>
      <c r="T20" s="37">
        <f t="shared" si="4"/>
        <v>0</v>
      </c>
      <c r="U20" s="37">
        <f t="shared" si="5"/>
        <v>0</v>
      </c>
      <c r="V20" s="37">
        <f t="shared" si="6"/>
        <v>0</v>
      </c>
      <c r="W20" s="37">
        <f t="shared" si="7"/>
        <v>0</v>
      </c>
      <c r="Y20" s="29"/>
      <c r="Z20" s="29"/>
    </row>
    <row r="21" spans="1:26" s="38" customFormat="1" ht="12.75" customHeight="1" x14ac:dyDescent="0.2">
      <c r="A21" s="29"/>
      <c r="B21" s="39">
        <f ca="1">IF(MONTH(B20+1)=MONTH(1&amp;E4),B20+1,"")</f>
        <v>14</v>
      </c>
      <c r="C21" s="40">
        <f ca="1">IF(MONTH(C20+1)=MONTH(1&amp;E4),C20+1,"")</f>
        <v>14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  <c r="N21" s="37">
        <f>IF(K21="CSAPA",((J21*#REF!)+H21),0)</f>
        <v>0</v>
      </c>
      <c r="O21" s="37">
        <f>IF(K21="CARRUD",((J21*#REF!)+H21),0)</f>
        <v>0</v>
      </c>
      <c r="P21" s="37">
        <f>IF(K21="Prévention",((J21*#REF!)+H21),0)</f>
        <v>0</v>
      </c>
      <c r="Q21" s="37">
        <f>IF(K21="Formation",((J21*#REF!)+H21),0)</f>
        <v>0</v>
      </c>
      <c r="R21" s="37">
        <f>IF(K21="Colloque",((J21*#REF!)+H21),0)</f>
        <v>0</v>
      </c>
      <c r="S21" s="37">
        <f t="shared" si="3"/>
        <v>0</v>
      </c>
      <c r="T21" s="37">
        <f t="shared" si="4"/>
        <v>0</v>
      </c>
      <c r="U21" s="37">
        <f t="shared" si="5"/>
        <v>0</v>
      </c>
      <c r="V21" s="37">
        <f t="shared" si="6"/>
        <v>0</v>
      </c>
      <c r="W21" s="37">
        <f t="shared" si="7"/>
        <v>0</v>
      </c>
      <c r="Y21" s="29"/>
      <c r="Z21" s="29"/>
    </row>
    <row r="22" spans="1:26" s="38" customFormat="1" ht="12.75" customHeight="1" x14ac:dyDescent="0.2">
      <c r="A22" s="29"/>
      <c r="B22" s="39">
        <f ca="1">IF(MONTH(B21+1)=MONTH(1&amp;E4),B21+1,"")</f>
        <v>15</v>
      </c>
      <c r="C22" s="40">
        <f ca="1">IF(MONTH(C21+1)=MONTH(1&amp;E4),C21+1,"")</f>
        <v>15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  <c r="N22" s="37">
        <f>IF(K22="CSAPA",((J22*#REF!)+H22),0)</f>
        <v>0</v>
      </c>
      <c r="O22" s="37">
        <f>IF(K22="CARRUD",((J22*#REF!)+H22),0)</f>
        <v>0</v>
      </c>
      <c r="P22" s="37">
        <f>IF(K22="Prévention",((J22*#REF!)+H22),0)</f>
        <v>0</v>
      </c>
      <c r="Q22" s="37">
        <f>IF(K22="Formation",((J22*#REF!)+H22),0)</f>
        <v>0</v>
      </c>
      <c r="R22" s="37">
        <f>IF(K22="Colloque",((J22*#REF!)+H22),0)</f>
        <v>0</v>
      </c>
      <c r="S22" s="37">
        <f t="shared" si="3"/>
        <v>0</v>
      </c>
      <c r="T22" s="37">
        <f t="shared" si="4"/>
        <v>0</v>
      </c>
      <c r="U22" s="37">
        <f t="shared" si="5"/>
        <v>0</v>
      </c>
      <c r="V22" s="37">
        <f t="shared" si="6"/>
        <v>0</v>
      </c>
      <c r="W22" s="37">
        <f t="shared" si="7"/>
        <v>0</v>
      </c>
      <c r="Y22" s="29"/>
      <c r="Z22" s="29"/>
    </row>
    <row r="23" spans="1:26" s="38" customFormat="1" ht="12.75" customHeight="1" x14ac:dyDescent="0.2">
      <c r="A23" s="29"/>
      <c r="B23" s="39">
        <f ca="1">IF(MONTH(B22+1)=MONTH(1&amp;E4),B22+1,"")</f>
        <v>16</v>
      </c>
      <c r="C23" s="40">
        <f ca="1">IF(MONTH(C22+1)=MONTH(1&amp;E4),C22+1,"")</f>
        <v>16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  <c r="N23" s="37">
        <f>IF(K23="CSAPA",((J23*#REF!)+H23),0)</f>
        <v>0</v>
      </c>
      <c r="O23" s="37">
        <f>IF(K23="CARRUD",((J23*#REF!)+H23),0)</f>
        <v>0</v>
      </c>
      <c r="P23" s="37">
        <f>IF(K23="Prévention",((J23*#REF!)+H23),0)</f>
        <v>0</v>
      </c>
      <c r="Q23" s="37">
        <f>IF(K23="Formation",((J23*#REF!)+H23),0)</f>
        <v>0</v>
      </c>
      <c r="R23" s="37">
        <f>IF(K23="Colloque",((J23*#REF!)+H23),0)</f>
        <v>0</v>
      </c>
      <c r="S23" s="37">
        <f t="shared" si="3"/>
        <v>0</v>
      </c>
      <c r="T23" s="37">
        <f t="shared" si="4"/>
        <v>0</v>
      </c>
      <c r="U23" s="37">
        <f t="shared" si="5"/>
        <v>0</v>
      </c>
      <c r="V23" s="37">
        <f t="shared" si="6"/>
        <v>0</v>
      </c>
      <c r="W23" s="37">
        <f t="shared" si="7"/>
        <v>0</v>
      </c>
      <c r="Y23" s="29"/>
      <c r="Z23" s="29"/>
    </row>
    <row r="24" spans="1:26" s="38" customFormat="1" ht="12.75" customHeight="1" x14ac:dyDescent="0.2">
      <c r="A24" s="29"/>
      <c r="B24" s="39">
        <f ca="1">IF(MONTH(B23+1)=MONTH(1&amp;E4),B23+1,"")</f>
        <v>17</v>
      </c>
      <c r="C24" s="40">
        <f ca="1">IF(MONTH(C23+1)=MONTH(1&amp;E4),C23+1,"")</f>
        <v>17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  <c r="N24" s="37">
        <f>IF(K24="CSAPA",((J24*#REF!)+H24),0)</f>
        <v>0</v>
      </c>
      <c r="O24" s="37">
        <f>IF(K24="CARRUD",((J24*#REF!)+H24),0)</f>
        <v>0</v>
      </c>
      <c r="P24" s="37">
        <f>IF(K24="Prévention",((J24*#REF!)+H24),0)</f>
        <v>0</v>
      </c>
      <c r="Q24" s="37">
        <f>IF(K24="Formation",((J24*#REF!)+H24),0)</f>
        <v>0</v>
      </c>
      <c r="R24" s="37">
        <f>IF(K24="Colloque",((J24*#REF!)+H24),0)</f>
        <v>0</v>
      </c>
      <c r="S24" s="37">
        <f t="shared" si="3"/>
        <v>0</v>
      </c>
      <c r="T24" s="37">
        <f t="shared" si="4"/>
        <v>0</v>
      </c>
      <c r="U24" s="37">
        <f t="shared" si="5"/>
        <v>0</v>
      </c>
      <c r="V24" s="37">
        <f t="shared" si="6"/>
        <v>0</v>
      </c>
      <c r="W24" s="37">
        <f t="shared" si="7"/>
        <v>0</v>
      </c>
      <c r="Y24" s="29"/>
      <c r="Z24" s="29"/>
    </row>
    <row r="25" spans="1:26" s="38" customFormat="1" ht="12.75" customHeight="1" x14ac:dyDescent="0.2">
      <c r="A25" s="29"/>
      <c r="B25" s="39">
        <f ca="1">IF(MONTH(B24+1)=MONTH(1&amp;E4),B24+1,"")</f>
        <v>18</v>
      </c>
      <c r="C25" s="40">
        <f ca="1">IF(MONTH(C24+1)=MONTH(1&amp;E4),C24+1,"")</f>
        <v>18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  <c r="N25" s="37">
        <f>IF(K25="CSAPA",((J25*#REF!)+H25),0)</f>
        <v>0</v>
      </c>
      <c r="O25" s="37">
        <f>IF(K25="CARRUD",((J25*#REF!)+H25),0)</f>
        <v>0</v>
      </c>
      <c r="P25" s="37">
        <f>IF(K25="Prévention",((J25*#REF!)+H25),0)</f>
        <v>0</v>
      </c>
      <c r="Q25" s="37">
        <f>IF(K25="Formation",((J25*#REF!)+H25),0)</f>
        <v>0</v>
      </c>
      <c r="R25" s="37">
        <f>IF(K25="Colloque",((J25*#REF!)+H25),0)</f>
        <v>0</v>
      </c>
      <c r="S25" s="37">
        <f t="shared" si="3"/>
        <v>0</v>
      </c>
      <c r="T25" s="37">
        <f t="shared" si="4"/>
        <v>0</v>
      </c>
      <c r="U25" s="37">
        <f t="shared" si="5"/>
        <v>0</v>
      </c>
      <c r="V25" s="37">
        <f t="shared" si="6"/>
        <v>0</v>
      </c>
      <c r="W25" s="37">
        <f t="shared" si="7"/>
        <v>0</v>
      </c>
      <c r="Y25" s="29"/>
      <c r="Z25" s="29"/>
    </row>
    <row r="26" spans="1:26" s="38" customFormat="1" ht="12.75" customHeight="1" x14ac:dyDescent="0.2">
      <c r="A26" s="29"/>
      <c r="B26" s="39">
        <f ca="1">IF(MONTH(B25+1)=MONTH(1&amp;E4),B25+1,"")</f>
        <v>19</v>
      </c>
      <c r="C26" s="40">
        <f ca="1">IF(MONTH(C25+1)=MONTH(1&amp;E4),C25+1,"")</f>
        <v>19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  <c r="N26" s="37">
        <f>IF(K26="CSAPA",((J26*#REF!)+H26),0)</f>
        <v>0</v>
      </c>
      <c r="O26" s="37">
        <f>IF(K26="CARRUD",((J26*#REF!)+H26),0)</f>
        <v>0</v>
      </c>
      <c r="P26" s="37">
        <f>IF(K26="Prévention",((J26*#REF!)+H26),0)</f>
        <v>0</v>
      </c>
      <c r="Q26" s="37">
        <f>IF(K26="Formation",((J26*#REF!)+H26),0)</f>
        <v>0</v>
      </c>
      <c r="R26" s="37">
        <f>IF(K26="Colloque",((J26*#REF!)+H26),0)</f>
        <v>0</v>
      </c>
      <c r="S26" s="37">
        <f t="shared" si="3"/>
        <v>0</v>
      </c>
      <c r="T26" s="37">
        <f t="shared" si="4"/>
        <v>0</v>
      </c>
      <c r="U26" s="37">
        <f t="shared" si="5"/>
        <v>0</v>
      </c>
      <c r="V26" s="37">
        <f t="shared" si="6"/>
        <v>0</v>
      </c>
      <c r="W26" s="37">
        <f t="shared" si="7"/>
        <v>0</v>
      </c>
      <c r="Y26" s="29"/>
      <c r="Z26" s="29"/>
    </row>
    <row r="27" spans="1:26" s="38" customFormat="1" ht="12.75" customHeight="1" x14ac:dyDescent="0.2">
      <c r="A27" s="29"/>
      <c r="B27" s="39">
        <f ca="1">IF(MONTH(B26+1)=MONTH(1&amp;E4),B26+1,"")</f>
        <v>20</v>
      </c>
      <c r="C27" s="40">
        <f ca="1">IF(MONTH(C26+1)=MONTH(1&amp;E4),C26+1,"")</f>
        <v>20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  <c r="N27" s="37">
        <f>IF(K27="CSAPA",((J27*#REF!)+H27),0)</f>
        <v>0</v>
      </c>
      <c r="O27" s="37">
        <f>IF(K27="CARRUD",((J27*#REF!)+H27),0)</f>
        <v>0</v>
      </c>
      <c r="P27" s="37">
        <f>IF(K27="Prévention",((J27*#REF!)+H27),0)</f>
        <v>0</v>
      </c>
      <c r="Q27" s="37">
        <f>IF(K27="Formation",((J27*#REF!)+H27),0)</f>
        <v>0</v>
      </c>
      <c r="R27" s="37">
        <f>IF(K27="Colloque",((J27*#REF!)+H27),0)</f>
        <v>0</v>
      </c>
      <c r="S27" s="37">
        <f t="shared" si="3"/>
        <v>0</v>
      </c>
      <c r="T27" s="37">
        <f t="shared" si="4"/>
        <v>0</v>
      </c>
      <c r="U27" s="37">
        <f t="shared" si="5"/>
        <v>0</v>
      </c>
      <c r="V27" s="37">
        <f t="shared" si="6"/>
        <v>0</v>
      </c>
      <c r="W27" s="37">
        <f t="shared" si="7"/>
        <v>0</v>
      </c>
      <c r="Y27" s="29"/>
      <c r="Z27" s="29"/>
    </row>
    <row r="28" spans="1:26" s="38" customFormat="1" ht="12.75" customHeight="1" x14ac:dyDescent="0.2">
      <c r="A28" s="29"/>
      <c r="B28" s="39">
        <f ca="1">IF(MONTH(B27+1)=MONTH(1&amp;E4),B27+1,"")</f>
        <v>21</v>
      </c>
      <c r="C28" s="40">
        <f ca="1">IF(MONTH(C27+1)=MONTH(1&amp;E4),C27+1,"")</f>
        <v>21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  <c r="N28" s="37">
        <f>IF(K28="CSAPA",((J28*#REF!)+H28),0)</f>
        <v>0</v>
      </c>
      <c r="O28" s="37">
        <f>IF(K28="CARRUD",((J28*#REF!)+H28),0)</f>
        <v>0</v>
      </c>
      <c r="P28" s="37">
        <f>IF(K28="Prévention",((J28*#REF!)+H28),0)</f>
        <v>0</v>
      </c>
      <c r="Q28" s="37">
        <f>IF(K28="Formation",((J28*#REF!)+H28),0)</f>
        <v>0</v>
      </c>
      <c r="R28" s="37">
        <f>IF(K28="Colloque",((J28*#REF!)+H28),0)</f>
        <v>0</v>
      </c>
      <c r="S28" s="37">
        <f t="shared" si="3"/>
        <v>0</v>
      </c>
      <c r="T28" s="37">
        <f t="shared" si="4"/>
        <v>0</v>
      </c>
      <c r="U28" s="37">
        <f t="shared" si="5"/>
        <v>0</v>
      </c>
      <c r="V28" s="37">
        <f t="shared" si="6"/>
        <v>0</v>
      </c>
      <c r="W28" s="37">
        <f t="shared" si="7"/>
        <v>0</v>
      </c>
      <c r="Y28" s="29"/>
      <c r="Z28" s="29"/>
    </row>
    <row r="29" spans="1:26" s="38" customFormat="1" ht="12.75" customHeight="1" x14ac:dyDescent="0.2">
      <c r="A29" s="29"/>
      <c r="B29" s="39">
        <f ca="1">IF(MONTH(B28+1)=MONTH(1&amp;E4),B28+1,"")</f>
        <v>22</v>
      </c>
      <c r="C29" s="40">
        <f ca="1">IF(MONTH(C28+1)=MONTH(1&amp;E4),C28+1,"")</f>
        <v>22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  <c r="N29" s="37">
        <f>IF(K29="CSAPA",((J29*#REF!)+H29),0)</f>
        <v>0</v>
      </c>
      <c r="O29" s="37">
        <f>IF(K29="CARRUD",((J29*#REF!)+H29),0)</f>
        <v>0</v>
      </c>
      <c r="P29" s="37">
        <f>IF(K29="Prévention",((J29*#REF!)+H29),0)</f>
        <v>0</v>
      </c>
      <c r="Q29" s="37">
        <f>IF(K29="Formation",((J29*#REF!)+H29),0)</f>
        <v>0</v>
      </c>
      <c r="R29" s="37">
        <f>IF(K29="Colloque",((J29*#REF!)+H29),0)</f>
        <v>0</v>
      </c>
      <c r="S29" s="37">
        <f t="shared" si="3"/>
        <v>0</v>
      </c>
      <c r="T29" s="37">
        <f t="shared" si="4"/>
        <v>0</v>
      </c>
      <c r="U29" s="37">
        <f t="shared" si="5"/>
        <v>0</v>
      </c>
      <c r="V29" s="37">
        <f t="shared" si="6"/>
        <v>0</v>
      </c>
      <c r="W29" s="37">
        <f t="shared" si="7"/>
        <v>0</v>
      </c>
      <c r="Y29" s="29"/>
      <c r="Z29" s="29"/>
    </row>
    <row r="30" spans="1:26" s="38" customFormat="1" ht="12.75" customHeight="1" x14ac:dyDescent="0.2">
      <c r="A30" s="29"/>
      <c r="B30" s="39">
        <f ca="1">IF(MONTH(B29+1)=MONTH(1&amp;E4),B29+1,"")</f>
        <v>23</v>
      </c>
      <c r="C30" s="40">
        <f ca="1">IF(MONTH(C29+1)=MONTH(1&amp;E4),C29+1,"")</f>
        <v>23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  <c r="N30" s="37">
        <f>IF(K30="CSAPA",((J30*#REF!)+H30),0)</f>
        <v>0</v>
      </c>
      <c r="O30" s="37">
        <f>IF(K30="CARRUD",((J30*#REF!)+H30),0)</f>
        <v>0</v>
      </c>
      <c r="P30" s="37">
        <f>IF(K30="Prévention",((J30*#REF!)+H30),0)</f>
        <v>0</v>
      </c>
      <c r="Q30" s="37">
        <f>IF(K30="Formation",((J30*#REF!)+H30),0)</f>
        <v>0</v>
      </c>
      <c r="R30" s="37">
        <f>IF(K30="Colloque",((J30*#REF!)+H30),0)</f>
        <v>0</v>
      </c>
      <c r="S30" s="37">
        <f t="shared" si="3"/>
        <v>0</v>
      </c>
      <c r="T30" s="37">
        <f t="shared" si="4"/>
        <v>0</v>
      </c>
      <c r="U30" s="37">
        <f t="shared" si="5"/>
        <v>0</v>
      </c>
      <c r="V30" s="37">
        <f t="shared" si="6"/>
        <v>0</v>
      </c>
      <c r="W30" s="37">
        <f t="shared" si="7"/>
        <v>0</v>
      </c>
      <c r="Y30" s="29"/>
      <c r="Z30" s="29"/>
    </row>
    <row r="31" spans="1:26" s="38" customFormat="1" ht="12.75" customHeight="1" x14ac:dyDescent="0.2">
      <c r="A31" s="29"/>
      <c r="B31" s="39">
        <f ca="1">IF(MONTH(B30+1)=MONTH(1&amp;E4),B30+1,"")</f>
        <v>24</v>
      </c>
      <c r="C31" s="40">
        <f ca="1">IF(MONTH(C30+1)=MONTH(1&amp;E4),C30+1,"")</f>
        <v>24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  <c r="N31" s="37">
        <f>IF(K31="CSAPA",((J31*#REF!)+H31),0)</f>
        <v>0</v>
      </c>
      <c r="O31" s="37">
        <f>IF(K31="CARRUD",((J31*#REF!)+H31),0)</f>
        <v>0</v>
      </c>
      <c r="P31" s="37">
        <f>IF(K31="Prévention",((J31*#REF!)+H31),0)</f>
        <v>0</v>
      </c>
      <c r="Q31" s="37">
        <f>IF(K31="Formation",((J31*#REF!)+H31),0)</f>
        <v>0</v>
      </c>
      <c r="R31" s="37">
        <f>IF(K31="Colloque",((J31*#REF!)+H31),0)</f>
        <v>0</v>
      </c>
      <c r="S31" s="37">
        <f t="shared" si="3"/>
        <v>0</v>
      </c>
      <c r="T31" s="37">
        <f t="shared" si="4"/>
        <v>0</v>
      </c>
      <c r="U31" s="37">
        <f t="shared" si="5"/>
        <v>0</v>
      </c>
      <c r="V31" s="37">
        <f t="shared" si="6"/>
        <v>0</v>
      </c>
      <c r="W31" s="37">
        <f t="shared" si="7"/>
        <v>0</v>
      </c>
      <c r="Y31" s="29"/>
      <c r="Z31" s="29"/>
    </row>
    <row r="32" spans="1:26" s="38" customFormat="1" ht="12.75" customHeight="1" x14ac:dyDescent="0.2">
      <c r="A32" s="29"/>
      <c r="B32" s="39">
        <f ca="1">IF(MONTH(B31+1)=MONTH(1&amp;E4),B31+1,"")</f>
        <v>25</v>
      </c>
      <c r="C32" s="40">
        <f ca="1">IF(MONTH(C31+1)=MONTH(1&amp;E4),C31+1,"")</f>
        <v>25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  <c r="N32" s="37">
        <f>IF(K32="CSAPA",((J32*#REF!)+H32),0)</f>
        <v>0</v>
      </c>
      <c r="O32" s="37">
        <f>IF(K32="CARRUD",((J32*#REF!)+H32),0)</f>
        <v>0</v>
      </c>
      <c r="P32" s="37">
        <f>IF(K32="Prévention",((J32*#REF!)+H32),0)</f>
        <v>0</v>
      </c>
      <c r="Q32" s="37">
        <f>IF(K32="Formation",((J32*#REF!)+H32),0)</f>
        <v>0</v>
      </c>
      <c r="R32" s="37">
        <f>IF(K32="Colloque",((J32*#REF!)+H32),0)</f>
        <v>0</v>
      </c>
      <c r="S32" s="37">
        <f t="shared" si="3"/>
        <v>0</v>
      </c>
      <c r="T32" s="37">
        <f t="shared" si="4"/>
        <v>0</v>
      </c>
      <c r="U32" s="37">
        <f t="shared" si="5"/>
        <v>0</v>
      </c>
      <c r="V32" s="37">
        <f t="shared" si="6"/>
        <v>0</v>
      </c>
      <c r="W32" s="37">
        <f t="shared" si="7"/>
        <v>0</v>
      </c>
      <c r="Y32" s="29"/>
      <c r="Z32" s="29"/>
    </row>
    <row r="33" spans="1:31" ht="12.75" customHeight="1" x14ac:dyDescent="0.2">
      <c r="B33" s="39">
        <f ca="1">IF(MONTH(B32+1)=MONTH(1&amp;E4),B32+1,"")</f>
        <v>26</v>
      </c>
      <c r="C33" s="40">
        <f ca="1">IF(MONTH(C32+1)=MONTH(1&amp;E4),C32+1,"")</f>
        <v>26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N33" s="37">
        <f>IF(K33="CSAPA",((J33*#REF!)+H33),0)</f>
        <v>0</v>
      </c>
      <c r="O33" s="37">
        <f>IF(K33="CARRUD",((J33*#REF!)+H33),0)</f>
        <v>0</v>
      </c>
      <c r="P33" s="37">
        <f>IF(K33="Prévention",((J33*#REF!)+H33),0)</f>
        <v>0</v>
      </c>
      <c r="Q33" s="37">
        <f>IF(K33="Formation",((J33*#REF!)+H33),0)</f>
        <v>0</v>
      </c>
      <c r="R33" s="37">
        <f>IF(K33="Colloque",((J33*#REF!)+H33),0)</f>
        <v>0</v>
      </c>
      <c r="S33" s="37">
        <f t="shared" si="3"/>
        <v>0</v>
      </c>
      <c r="T33" s="37">
        <f t="shared" si="4"/>
        <v>0</v>
      </c>
      <c r="U33" s="37">
        <f t="shared" si="5"/>
        <v>0</v>
      </c>
      <c r="V33" s="37">
        <f t="shared" si="6"/>
        <v>0</v>
      </c>
      <c r="W33" s="37">
        <f t="shared" si="7"/>
        <v>0</v>
      </c>
    </row>
    <row r="34" spans="1:31" ht="12.75" customHeight="1" x14ac:dyDescent="0.2">
      <c r="B34" s="39">
        <f ca="1">IF(MONTH(B33+1)=MONTH(1&amp;E4),B33+1,"")</f>
        <v>27</v>
      </c>
      <c r="C34" s="40">
        <f ca="1">IF(MONTH(C33+1)=MONTH(1&amp;E4),C33+1,"")</f>
        <v>27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N34" s="37">
        <f>IF(K34="CSAPA",((J34*#REF!)+H34),0)</f>
        <v>0</v>
      </c>
      <c r="O34" s="37">
        <f>IF(K34="CARRUD",((J34*#REF!)+H34),0)</f>
        <v>0</v>
      </c>
      <c r="P34" s="37">
        <f>IF(K34="Prévention",((J34*#REF!)+H34),0)</f>
        <v>0</v>
      </c>
      <c r="Q34" s="37">
        <f>IF(K34="Formation",((J34*#REF!)+H34),0)</f>
        <v>0</v>
      </c>
      <c r="R34" s="37">
        <f>IF(K34="Colloque",((J34*#REF!)+H34),0)</f>
        <v>0</v>
      </c>
      <c r="S34" s="37">
        <f t="shared" si="3"/>
        <v>0</v>
      </c>
      <c r="T34" s="37">
        <f t="shared" si="4"/>
        <v>0</v>
      </c>
      <c r="U34" s="37">
        <f t="shared" si="5"/>
        <v>0</v>
      </c>
      <c r="V34" s="37">
        <f t="shared" si="6"/>
        <v>0</v>
      </c>
      <c r="W34" s="37">
        <f t="shared" si="7"/>
        <v>0</v>
      </c>
    </row>
    <row r="35" spans="1:31" ht="12.75" customHeight="1" x14ac:dyDescent="0.2">
      <c r="B35" s="39">
        <f ca="1">IF(MONTH(B34+1)=MONTH(1&amp;E4),B34+1,"")</f>
        <v>28</v>
      </c>
      <c r="C35" s="40">
        <f ca="1">IF(MONTH(C34+1)=MONTH(1&amp;E4),C34+1,"")</f>
        <v>28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N35" s="37">
        <f>IF(K35="CSAPA",((J35*#REF!)+H35),0)</f>
        <v>0</v>
      </c>
      <c r="O35" s="37">
        <f>IF(K35="CARRUD",((J35*#REF!)+H35),0)</f>
        <v>0</v>
      </c>
      <c r="P35" s="37">
        <f>IF(K35="Prévention",((J35*#REF!)+H35),0)</f>
        <v>0</v>
      </c>
      <c r="Q35" s="37">
        <f>IF(K35="Formation",((J35*#REF!)+H35),0)</f>
        <v>0</v>
      </c>
      <c r="R35" s="37">
        <f>IF(K35="Colloque",((J35*#REF!)+H35),0)</f>
        <v>0</v>
      </c>
      <c r="S35" s="37">
        <f t="shared" si="3"/>
        <v>0</v>
      </c>
      <c r="T35" s="37">
        <f t="shared" si="4"/>
        <v>0</v>
      </c>
      <c r="U35" s="37">
        <f t="shared" si="5"/>
        <v>0</v>
      </c>
      <c r="V35" s="37">
        <f t="shared" si="6"/>
        <v>0</v>
      </c>
      <c r="W35" s="37">
        <f t="shared" si="7"/>
        <v>0</v>
      </c>
    </row>
    <row r="36" spans="1:31" ht="12.75" customHeight="1" x14ac:dyDescent="0.2">
      <c r="B36" s="39">
        <f ca="1">IF(MONTH(B35+1)=MONTH(1&amp;E4),B35+1,"")</f>
        <v>29</v>
      </c>
      <c r="C36" s="40">
        <f ca="1">IF(MONTH(C35+1)=MONTH(1&amp;E4),C35+1,"")</f>
        <v>29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N36" s="37">
        <f>IF(K36="CSAPA",((J36*#REF!)+H36),0)</f>
        <v>0</v>
      </c>
      <c r="O36" s="37">
        <f>IF(K36="CARRUD",((J36*#REF!)+H36),0)</f>
        <v>0</v>
      </c>
      <c r="P36" s="37">
        <f>IF(K36="Prévention",((J36*#REF!)+H36),0)</f>
        <v>0</v>
      </c>
      <c r="Q36" s="37">
        <f>IF(K36="Formation",((J36*#REF!)+H36),0)</f>
        <v>0</v>
      </c>
      <c r="R36" s="37">
        <f>IF(K36="Colloque",((J36*#REF!)+H36),0)</f>
        <v>0</v>
      </c>
      <c r="S36" s="37">
        <f t="shared" si="3"/>
        <v>0</v>
      </c>
      <c r="T36" s="37">
        <f t="shared" si="4"/>
        <v>0</v>
      </c>
      <c r="U36" s="37">
        <f t="shared" si="5"/>
        <v>0</v>
      </c>
      <c r="V36" s="37">
        <f t="shared" si="6"/>
        <v>0</v>
      </c>
      <c r="W36" s="37">
        <f t="shared" si="7"/>
        <v>0</v>
      </c>
    </row>
    <row r="37" spans="1:31" ht="12.75" customHeight="1" x14ac:dyDescent="0.2">
      <c r="B37" s="39">
        <f ca="1">IF(MONTH(B36+1)=MONTH(1&amp;E4),B36+1,"")</f>
        <v>30</v>
      </c>
      <c r="C37" s="40">
        <f ca="1">IF(MONTH(C36+1)=MONTH(1&amp;E4),C36+1,"")</f>
        <v>30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N37" s="37">
        <f>IF(K37="CSAPA",((J37*#REF!)+H37),0)</f>
        <v>0</v>
      </c>
      <c r="O37" s="37">
        <f>IF(K37="CARRUD",((J37*#REF!)+H37),0)</f>
        <v>0</v>
      </c>
      <c r="P37" s="37">
        <f>IF(K37="Prévention",((J37*#REF!)+H37),0)</f>
        <v>0</v>
      </c>
      <c r="Q37" s="37">
        <f>IF(K37="Formation",((J37*#REF!)+H37),0)</f>
        <v>0</v>
      </c>
      <c r="R37" s="37">
        <f>IF(K37="Colloque",((J37*#REF!)+H37),0)</f>
        <v>0</v>
      </c>
      <c r="S37" s="37">
        <f t="shared" si="3"/>
        <v>0</v>
      </c>
      <c r="T37" s="37">
        <f t="shared" si="4"/>
        <v>0</v>
      </c>
      <c r="U37" s="37">
        <f t="shared" si="5"/>
        <v>0</v>
      </c>
      <c r="V37" s="37">
        <f t="shared" si="6"/>
        <v>0</v>
      </c>
      <c r="W37" s="37">
        <f t="shared" si="7"/>
        <v>0</v>
      </c>
    </row>
    <row r="38" spans="1:31" ht="12.75" customHeight="1" thickBot="1" x14ac:dyDescent="0.25">
      <c r="B38" s="39">
        <f ca="1">IF(MONTH(B37+1)=MONTH(1&amp;E4),B37+1,"")</f>
        <v>31</v>
      </c>
      <c r="C38" s="40">
        <f ca="1">IF(MONTH(C37+1)=MONTH(1&amp;E4),C37+1,"")</f>
        <v>31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N38" s="37">
        <f>IF(K38="CSAPA",((J38*#REF!)+H38),0)</f>
        <v>0</v>
      </c>
      <c r="O38" s="37">
        <f>IF(K38="CARRUD",((J38*#REF!)+H38),0)</f>
        <v>0</v>
      </c>
      <c r="P38" s="37">
        <f>IF(K38="Prévention",((J38*#REF!)+H38),0)</f>
        <v>0</v>
      </c>
      <c r="Q38" s="37">
        <f>IF(K38="Formation",((J38*#REF!)+H38),0)</f>
        <v>0</v>
      </c>
      <c r="R38" s="37">
        <f>IF(K38="Colloque",((J38*#REF!)+H38),0)</f>
        <v>0</v>
      </c>
      <c r="S38" s="37">
        <f>IF(K38="CSAPA",G38,0)</f>
        <v>0</v>
      </c>
      <c r="T38" s="37">
        <f t="shared" si="4"/>
        <v>0</v>
      </c>
      <c r="U38" s="37">
        <f t="shared" si="5"/>
        <v>0</v>
      </c>
      <c r="V38" s="37">
        <f t="shared" si="6"/>
        <v>0</v>
      </c>
      <c r="W38" s="37">
        <f t="shared" si="7"/>
        <v>0</v>
      </c>
    </row>
    <row r="39" spans="1:31" s="46" customFormat="1" ht="17.100000000000001" customHeight="1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  <c r="N39" s="41">
        <f>SUM(N8:N38)</f>
        <v>0</v>
      </c>
      <c r="O39" s="41">
        <f t="shared" ref="O39:R39" si="8">SUM(O8:O38)</f>
        <v>0</v>
      </c>
      <c r="P39" s="41">
        <f t="shared" si="8"/>
        <v>0</v>
      </c>
      <c r="Q39" s="41">
        <f t="shared" si="8"/>
        <v>0</v>
      </c>
      <c r="R39" s="41">
        <f t="shared" si="8"/>
        <v>0</v>
      </c>
      <c r="S39" s="41">
        <f>SUM(S8:S38)</f>
        <v>0</v>
      </c>
      <c r="T39" s="41">
        <f>SUM(T8:T38)</f>
        <v>0</v>
      </c>
      <c r="U39" s="41">
        <f>SUM(U8:U38)</f>
        <v>0</v>
      </c>
      <c r="V39" s="41">
        <f>SUM(V8:V38)</f>
        <v>0</v>
      </c>
      <c r="W39" s="41">
        <f>SUM(W8:W38)</f>
        <v>0</v>
      </c>
      <c r="X39" s="41"/>
      <c r="Y39" s="41"/>
      <c r="Z39" s="41"/>
      <c r="AA39" s="41"/>
      <c r="AB39" s="41"/>
      <c r="AC39" s="41"/>
      <c r="AD39" s="41"/>
      <c r="AE39" s="41"/>
    </row>
    <row r="40" spans="1:31" ht="17.100000000000001" customHeight="1" thickBot="1" x14ac:dyDescent="0.25">
      <c r="B40" s="47"/>
      <c r="C40" s="47"/>
      <c r="D40" s="47"/>
      <c r="E40" s="48"/>
      <c r="F40" s="48"/>
      <c r="G40" s="48"/>
      <c r="H40" s="48">
        <v>0</v>
      </c>
      <c r="I40" s="48"/>
      <c r="J40" s="48"/>
      <c r="K40" s="48"/>
      <c r="N40" s="41"/>
      <c r="O40" s="41"/>
      <c r="P40" s="41"/>
      <c r="Q40" s="41"/>
      <c r="R40" s="41"/>
    </row>
    <row r="41" spans="1:31" ht="17.100000000000001" customHeight="1" thickBot="1" x14ac:dyDescent="0.25">
      <c r="B41" s="49"/>
      <c r="C41" s="49"/>
      <c r="D41" s="50"/>
      <c r="E41" s="51"/>
      <c r="G41" s="70" t="s">
        <v>32</v>
      </c>
      <c r="H41" s="70"/>
      <c r="I41" s="71"/>
      <c r="J41" s="44">
        <f>J39+H40</f>
        <v>0.29166666666666669</v>
      </c>
      <c r="K41" s="48"/>
    </row>
    <row r="42" spans="1:31" ht="17.100000000000001" customHeight="1" x14ac:dyDescent="0.2">
      <c r="B42" s="49"/>
      <c r="C42" s="49"/>
      <c r="D42" s="50"/>
      <c r="E42" s="51"/>
    </row>
    <row r="43" spans="1:31" ht="17.100000000000001" customHeight="1" x14ac:dyDescent="0.2">
      <c r="A43" s="53"/>
      <c r="B43" s="49"/>
      <c r="C43" s="49"/>
      <c r="D43" s="50"/>
      <c r="E43" s="51"/>
      <c r="L43" s="53"/>
      <c r="M43" s="53"/>
      <c r="Y43" s="53"/>
      <c r="Z43" s="53"/>
    </row>
    <row r="44" spans="1:31" ht="17.100000000000001" customHeight="1" x14ac:dyDescent="0.2">
      <c r="B44" s="49"/>
      <c r="C44" s="49"/>
      <c r="D44" s="50"/>
      <c r="E44" s="51"/>
      <c r="G44" s="54"/>
      <c r="H44" s="54"/>
    </row>
    <row r="45" spans="1:31" ht="17.100000000000001" customHeight="1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Y45" s="41"/>
      <c r="Z45" s="41"/>
    </row>
    <row r="46" spans="1:31" ht="17.100000000000001" customHeight="1" x14ac:dyDescent="0.2">
      <c r="A46" s="41"/>
      <c r="B46" s="52"/>
      <c r="C46" s="52"/>
      <c r="D46" s="52"/>
      <c r="I46" s="58"/>
      <c r="J46" s="58"/>
      <c r="K46" s="58"/>
      <c r="L46" s="41"/>
      <c r="Y46" s="41"/>
      <c r="Z46" s="41"/>
    </row>
    <row r="47" spans="1:31" ht="17.100000000000001" customHeight="1" x14ac:dyDescent="0.2">
      <c r="A47" s="41"/>
      <c r="B47" s="52"/>
      <c r="C47" s="52"/>
      <c r="D47" s="52"/>
      <c r="I47" s="58"/>
      <c r="J47" s="58"/>
      <c r="K47" s="58"/>
      <c r="L47" s="41"/>
      <c r="Y47" s="41"/>
      <c r="Z47" s="41"/>
    </row>
    <row r="48" spans="1:31" x14ac:dyDescent="0.2">
      <c r="A48" s="41"/>
      <c r="B48" s="59"/>
      <c r="C48" s="59"/>
      <c r="D48" s="59"/>
      <c r="I48" s="58"/>
      <c r="J48" s="58"/>
      <c r="K48" s="58"/>
      <c r="L48" s="41"/>
      <c r="N48" s="29"/>
      <c r="O48" s="29"/>
      <c r="P48" s="29"/>
      <c r="Q48" s="29"/>
      <c r="R48" s="29"/>
      <c r="S48" s="38"/>
      <c r="T48" s="38"/>
      <c r="U48" s="38"/>
      <c r="V48" s="38"/>
      <c r="W48" s="38"/>
      <c r="X48" s="38"/>
      <c r="Y48" s="41"/>
      <c r="Z48" s="41"/>
      <c r="AA48" s="38"/>
      <c r="AB48" s="38"/>
      <c r="AC48" s="38"/>
      <c r="AD48" s="38"/>
      <c r="AE48" s="38"/>
    </row>
    <row r="49" spans="1:31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N49" s="29"/>
      <c r="O49" s="29"/>
      <c r="P49" s="29"/>
      <c r="Q49" s="29"/>
      <c r="R49" s="29"/>
      <c r="S49" s="38"/>
      <c r="T49" s="38"/>
      <c r="U49" s="38"/>
      <c r="V49" s="38"/>
      <c r="W49" s="38"/>
      <c r="X49" s="38"/>
      <c r="Y49" s="41"/>
      <c r="Z49" s="41"/>
      <c r="AA49" s="38"/>
      <c r="AB49" s="38"/>
      <c r="AC49" s="38"/>
      <c r="AD49" s="38"/>
      <c r="AE49" s="38"/>
    </row>
    <row r="50" spans="1:31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N50" s="29"/>
      <c r="O50" s="29"/>
      <c r="P50" s="29"/>
      <c r="Q50" s="29"/>
      <c r="R50" s="29"/>
      <c r="S50" s="38"/>
      <c r="T50" s="38"/>
      <c r="U50" s="38"/>
      <c r="V50" s="38"/>
      <c r="W50" s="38"/>
      <c r="X50" s="38"/>
      <c r="Y50" s="41"/>
      <c r="Z50" s="41"/>
      <c r="AA50" s="38"/>
      <c r="AB50" s="38"/>
      <c r="AC50" s="38"/>
      <c r="AD50" s="38"/>
      <c r="AE50" s="38"/>
    </row>
    <row r="51" spans="1:31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N51" s="29"/>
      <c r="O51" s="29"/>
      <c r="P51" s="29"/>
      <c r="Q51" s="29"/>
      <c r="R51" s="29"/>
      <c r="S51" s="38"/>
      <c r="T51" s="38"/>
      <c r="U51" s="38"/>
      <c r="V51" s="38"/>
      <c r="W51" s="38"/>
      <c r="X51" s="38"/>
      <c r="Y51" s="41"/>
      <c r="Z51" s="41"/>
      <c r="AA51" s="38"/>
      <c r="AB51" s="38"/>
      <c r="AC51" s="38"/>
      <c r="AD51" s="38"/>
      <c r="AE51" s="38"/>
    </row>
    <row r="52" spans="1:31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N52" s="29"/>
      <c r="O52" s="29"/>
      <c r="P52" s="29"/>
      <c r="Q52" s="29"/>
      <c r="R52" s="29"/>
      <c r="S52" s="38"/>
      <c r="T52" s="38"/>
      <c r="U52" s="38"/>
      <c r="V52" s="38"/>
      <c r="W52" s="38"/>
      <c r="X52" s="38"/>
      <c r="Y52" s="41"/>
      <c r="Z52" s="41"/>
      <c r="AA52" s="38"/>
      <c r="AB52" s="38"/>
      <c r="AC52" s="38"/>
      <c r="AD52" s="38"/>
      <c r="AE52" s="38"/>
    </row>
    <row r="53" spans="1:31" x14ac:dyDescent="0.2">
      <c r="A53" s="41"/>
      <c r="B53" s="60"/>
      <c r="C53" s="60"/>
      <c r="D53" s="60"/>
      <c r="E53" s="29"/>
      <c r="F53" s="29"/>
      <c r="G53" s="29"/>
      <c r="H53" s="29"/>
      <c r="I53" s="41"/>
      <c r="J53" s="41"/>
      <c r="K53" s="41"/>
      <c r="L53" s="41"/>
      <c r="N53" s="29"/>
      <c r="O53" s="29"/>
      <c r="P53" s="29"/>
      <c r="Q53" s="29"/>
      <c r="R53" s="29"/>
      <c r="S53" s="38"/>
      <c r="T53" s="38"/>
      <c r="U53" s="38"/>
      <c r="V53" s="38"/>
      <c r="W53" s="38"/>
      <c r="X53" s="38"/>
      <c r="Y53" s="41"/>
      <c r="Z53" s="41"/>
      <c r="AA53" s="38"/>
      <c r="AB53" s="38"/>
      <c r="AC53" s="38"/>
      <c r="AD53" s="38"/>
      <c r="AE53" s="38"/>
    </row>
    <row r="54" spans="1:31" x14ac:dyDescent="0.2">
      <c r="B54" s="60"/>
      <c r="C54" s="60"/>
      <c r="D54" s="60"/>
      <c r="E54" s="29"/>
      <c r="F54" s="29"/>
      <c r="G54" s="29"/>
      <c r="H54" s="29"/>
      <c r="I54" s="29"/>
      <c r="J54" s="29"/>
      <c r="K54" s="29"/>
      <c r="S54" s="38"/>
      <c r="T54" s="38"/>
      <c r="U54" s="38"/>
      <c r="V54" s="38"/>
      <c r="W54" s="38"/>
      <c r="X54" s="38"/>
      <c r="AA54" s="38"/>
      <c r="AB54" s="38"/>
      <c r="AC54" s="38"/>
      <c r="AD54" s="38"/>
      <c r="AE54" s="38"/>
    </row>
    <row r="55" spans="1:31" x14ac:dyDescent="0.2">
      <c r="B55" s="60"/>
      <c r="C55" s="60"/>
      <c r="D55" s="60"/>
      <c r="E55" s="29"/>
      <c r="F55" s="29"/>
      <c r="G55" s="29"/>
      <c r="H55" s="29"/>
      <c r="I55" s="29"/>
      <c r="J55" s="29"/>
      <c r="K55" s="29"/>
      <c r="S55" s="38"/>
      <c r="T55" s="38"/>
      <c r="U55" s="38"/>
      <c r="V55" s="38"/>
      <c r="W55" s="38"/>
      <c r="X55" s="38"/>
      <c r="AA55" s="38"/>
      <c r="AB55" s="38"/>
      <c r="AC55" s="38"/>
      <c r="AD55" s="38"/>
      <c r="AE55" s="38"/>
    </row>
    <row r="56" spans="1:31" x14ac:dyDescent="0.2">
      <c r="B56" s="60"/>
      <c r="C56" s="60"/>
      <c r="D56" s="60"/>
      <c r="E56" s="29"/>
      <c r="F56" s="29"/>
      <c r="G56" s="29"/>
      <c r="H56" s="29"/>
      <c r="I56" s="29"/>
      <c r="J56" s="29"/>
      <c r="K56" s="29"/>
      <c r="S56" s="38"/>
      <c r="T56" s="38"/>
      <c r="U56" s="38"/>
      <c r="V56" s="38"/>
      <c r="W56" s="38"/>
      <c r="X56" s="38"/>
      <c r="AA56" s="38"/>
      <c r="AB56" s="38"/>
      <c r="AC56" s="38"/>
      <c r="AD56" s="38"/>
      <c r="AE56" s="38"/>
    </row>
    <row r="57" spans="1:31" x14ac:dyDescent="0.2">
      <c r="B57" s="60"/>
      <c r="C57" s="60"/>
      <c r="D57" s="60"/>
      <c r="E57" s="29"/>
      <c r="F57" s="29"/>
      <c r="G57" s="29"/>
      <c r="H57" s="29"/>
      <c r="I57" s="29"/>
      <c r="J57" s="29"/>
      <c r="K57" s="29"/>
      <c r="S57" s="38"/>
      <c r="T57" s="38"/>
      <c r="U57" s="38"/>
      <c r="V57" s="38"/>
      <c r="W57" s="38"/>
      <c r="X57" s="38"/>
      <c r="AA57" s="38"/>
      <c r="AB57" s="38"/>
      <c r="AC57" s="38"/>
      <c r="AD57" s="38"/>
      <c r="AE57" s="38"/>
    </row>
    <row r="58" spans="1:31" hidden="1" x14ac:dyDescent="0.2">
      <c r="B58" s="60"/>
      <c r="C58" s="60"/>
      <c r="D58" s="60"/>
      <c r="E58" s="29"/>
      <c r="F58" s="29"/>
      <c r="G58" s="29"/>
      <c r="H58" s="29"/>
      <c r="I58" s="29"/>
      <c r="J58" s="29"/>
      <c r="K58" s="29"/>
      <c r="S58" s="38"/>
      <c r="T58" s="38"/>
      <c r="U58" s="38"/>
      <c r="V58" s="38"/>
      <c r="W58" s="38"/>
      <c r="X58" s="38"/>
      <c r="AA58" s="38"/>
      <c r="AB58" s="38"/>
      <c r="AC58" s="38"/>
      <c r="AD58" s="38"/>
      <c r="AE58" s="38"/>
    </row>
    <row r="59" spans="1:31" hidden="1" x14ac:dyDescent="0.2">
      <c r="B59" s="60"/>
      <c r="C59" s="60"/>
      <c r="D59" s="60"/>
      <c r="E59" s="29"/>
      <c r="F59" s="29"/>
      <c r="G59" s="29"/>
      <c r="H59" s="29"/>
      <c r="I59" s="29"/>
      <c r="J59" s="29"/>
      <c r="K59" s="29"/>
      <c r="S59" s="38"/>
      <c r="T59" s="38"/>
      <c r="U59" s="38"/>
      <c r="V59" s="38"/>
      <c r="W59" s="38"/>
      <c r="X59" s="38"/>
      <c r="AA59" s="38"/>
      <c r="AB59" s="38"/>
      <c r="AC59" s="38"/>
      <c r="AD59" s="38"/>
      <c r="AE59" s="38"/>
    </row>
    <row r="60" spans="1:31" hidden="1" x14ac:dyDescent="0.2">
      <c r="B60" s="60"/>
      <c r="C60" s="60"/>
      <c r="D60" s="60"/>
      <c r="E60" s="29"/>
      <c r="F60" s="29"/>
      <c r="G60" s="29"/>
      <c r="H60" s="29"/>
      <c r="I60" s="29"/>
      <c r="J60" s="29"/>
      <c r="K60" s="29"/>
      <c r="S60" s="38"/>
      <c r="T60" s="38"/>
      <c r="U60" s="38"/>
      <c r="V60" s="38"/>
      <c r="W60" s="38"/>
      <c r="X60" s="38"/>
      <c r="AA60" s="38"/>
      <c r="AB60" s="38"/>
      <c r="AC60" s="38"/>
      <c r="AD60" s="38"/>
      <c r="AE60" s="38"/>
    </row>
    <row r="61" spans="1:31" hidden="1" x14ac:dyDescent="0.2">
      <c r="B61" s="60"/>
      <c r="C61" s="60"/>
      <c r="D61" s="60"/>
      <c r="E61" s="29"/>
      <c r="F61" s="29"/>
      <c r="G61" s="29"/>
      <c r="H61" s="29"/>
      <c r="I61" s="29"/>
      <c r="J61" s="29"/>
      <c r="K61" s="29"/>
      <c r="S61" s="38"/>
      <c r="T61" s="38"/>
      <c r="U61" s="38"/>
      <c r="V61" s="38"/>
      <c r="W61" s="38"/>
      <c r="X61" s="38"/>
      <c r="AA61" s="38"/>
      <c r="AB61" s="38"/>
      <c r="AC61" s="38"/>
      <c r="AD61" s="38"/>
      <c r="AE61" s="38"/>
    </row>
    <row r="62" spans="1:31" hidden="1" x14ac:dyDescent="0.2">
      <c r="B62" s="60"/>
      <c r="C62" s="60"/>
      <c r="D62" s="60"/>
      <c r="E62" s="29"/>
      <c r="F62" s="29"/>
      <c r="G62" s="29"/>
      <c r="H62" s="29"/>
      <c r="I62" s="29"/>
      <c r="J62" s="29"/>
      <c r="K62" s="29"/>
      <c r="S62" s="38"/>
      <c r="T62" s="38"/>
      <c r="U62" s="38"/>
      <c r="V62" s="38"/>
      <c r="W62" s="38"/>
      <c r="X62" s="38"/>
      <c r="AA62" s="38"/>
      <c r="AB62" s="38"/>
      <c r="AC62" s="38"/>
      <c r="AD62" s="38"/>
      <c r="AE62" s="38"/>
    </row>
    <row r="63" spans="1:31" hidden="1" x14ac:dyDescent="0.2">
      <c r="A63" s="38"/>
      <c r="B63" s="60"/>
      <c r="C63" s="60"/>
      <c r="D63" s="60"/>
      <c r="E63" s="29"/>
      <c r="F63" s="29"/>
      <c r="G63" s="29"/>
      <c r="H63" s="29"/>
      <c r="I63" s="29"/>
      <c r="J63" s="29"/>
      <c r="K63" s="29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</row>
    <row r="64" spans="1:31" hidden="1" x14ac:dyDescent="0.2">
      <c r="A64" s="38"/>
      <c r="B64" s="60"/>
      <c r="C64" s="60"/>
      <c r="D64" s="60"/>
      <c r="E64" s="29"/>
      <c r="F64" s="29"/>
      <c r="G64" s="29"/>
      <c r="H64" s="29"/>
      <c r="I64" s="29"/>
      <c r="J64" s="29"/>
      <c r="K64" s="29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spans="1:31" hidden="1" x14ac:dyDescent="0.2">
      <c r="A65" s="38"/>
      <c r="B65" s="60"/>
      <c r="C65" s="60"/>
      <c r="D65" s="60"/>
      <c r="E65" s="29"/>
      <c r="F65" s="29"/>
      <c r="G65" s="29"/>
      <c r="H65" s="29"/>
      <c r="I65" s="29"/>
      <c r="J65" s="29"/>
      <c r="K65" s="29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spans="1:31" hidden="1" x14ac:dyDescent="0.2">
      <c r="A66" s="38"/>
      <c r="B66" s="60"/>
      <c r="C66" s="60"/>
      <c r="D66" s="60"/>
      <c r="E66" s="29"/>
      <c r="F66" s="29"/>
      <c r="G66" s="29"/>
      <c r="H66" s="29"/>
      <c r="I66" s="29"/>
      <c r="J66" s="29"/>
      <c r="K66" s="29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spans="1:31" hidden="1" x14ac:dyDescent="0.2">
      <c r="A67" s="38"/>
      <c r="B67" s="60"/>
      <c r="C67" s="60"/>
      <c r="D67" s="60"/>
      <c r="E67" s="29"/>
      <c r="F67" s="29"/>
      <c r="G67" s="29"/>
      <c r="H67" s="29"/>
      <c r="I67" s="29"/>
      <c r="J67" s="29"/>
      <c r="K67" s="29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spans="1:31" hidden="1" x14ac:dyDescent="0.2">
      <c r="A68" s="38"/>
      <c r="B68" s="60"/>
      <c r="C68" s="60"/>
      <c r="D68" s="60"/>
      <c r="E68" s="29"/>
      <c r="F68" s="29"/>
      <c r="G68" s="29"/>
      <c r="H68" s="29"/>
      <c r="I68" s="29"/>
      <c r="J68" s="29"/>
      <c r="K68" s="29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spans="1:31" hidden="1" x14ac:dyDescent="0.2">
      <c r="A69" s="38"/>
      <c r="B69" s="60"/>
      <c r="C69" s="60"/>
      <c r="D69" s="60"/>
      <c r="E69" s="29"/>
      <c r="F69" s="29"/>
      <c r="G69" s="29"/>
      <c r="H69" s="29"/>
      <c r="I69" s="29"/>
      <c r="J69" s="29"/>
      <c r="K69" s="29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pans="1:31" hidden="1" x14ac:dyDescent="0.2">
      <c r="A70" s="38"/>
      <c r="B70" s="60"/>
      <c r="C70" s="60"/>
      <c r="D70" s="60"/>
      <c r="E70" s="29"/>
      <c r="F70" s="29"/>
      <c r="G70" s="29"/>
      <c r="H70" s="29"/>
      <c r="I70" s="29"/>
      <c r="J70" s="29"/>
      <c r="K70" s="29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pans="1:31" hidden="1" x14ac:dyDescent="0.2">
      <c r="A71" s="38"/>
      <c r="B71" s="60"/>
      <c r="C71" s="60"/>
      <c r="D71" s="60"/>
      <c r="E71" s="29"/>
      <c r="F71" s="29"/>
      <c r="G71" s="29"/>
      <c r="H71" s="29"/>
      <c r="I71" s="29"/>
      <c r="J71" s="29"/>
      <c r="K71" s="29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pans="1:31" hidden="1" x14ac:dyDescent="0.2">
      <c r="A72" s="38"/>
      <c r="B72" s="60"/>
      <c r="C72" s="60"/>
      <c r="D72" s="60"/>
      <c r="E72" s="29"/>
      <c r="F72" s="29"/>
      <c r="G72" s="29"/>
      <c r="H72" s="29"/>
      <c r="I72" s="29"/>
      <c r="J72" s="29"/>
      <c r="K72" s="29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pans="1:31" hidden="1" x14ac:dyDescent="0.2">
      <c r="A73" s="38"/>
      <c r="B73" s="60"/>
      <c r="C73" s="60"/>
      <c r="D73" s="60"/>
      <c r="E73" s="29"/>
      <c r="F73" s="29"/>
      <c r="G73" s="29"/>
      <c r="H73" s="29"/>
      <c r="I73" s="29"/>
      <c r="J73" s="29"/>
      <c r="K73" s="29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pans="1:31" hidden="1" x14ac:dyDescent="0.2">
      <c r="A74" s="38"/>
      <c r="B74" s="60"/>
      <c r="C74" s="60"/>
      <c r="D74" s="60"/>
      <c r="E74" s="29"/>
      <c r="F74" s="29"/>
      <c r="G74" s="29"/>
      <c r="H74" s="29"/>
      <c r="I74" s="29"/>
      <c r="J74" s="29"/>
      <c r="K74" s="29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pans="1:31" hidden="1" x14ac:dyDescent="0.2">
      <c r="A75" s="38"/>
      <c r="B75" s="60"/>
      <c r="C75" s="60"/>
      <c r="D75" s="60"/>
      <c r="E75" s="29"/>
      <c r="F75" s="29"/>
      <c r="G75" s="29"/>
      <c r="H75" s="29"/>
      <c r="I75" s="29"/>
      <c r="J75" s="29"/>
      <c r="K75" s="29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pans="1:31" hidden="1" x14ac:dyDescent="0.2">
      <c r="A76" s="38"/>
      <c r="B76" s="60"/>
      <c r="C76" s="60"/>
      <c r="D76" s="60"/>
      <c r="E76" s="29"/>
      <c r="F76" s="29"/>
      <c r="G76" s="29"/>
      <c r="H76" s="29"/>
      <c r="I76" s="29"/>
      <c r="J76" s="29"/>
      <c r="K76" s="29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pans="1:31" hidden="1" x14ac:dyDescent="0.2">
      <c r="A77" s="38"/>
      <c r="B77" s="60"/>
      <c r="C77" s="60"/>
      <c r="D77" s="60"/>
      <c r="E77" s="29"/>
      <c r="F77" s="29"/>
      <c r="G77" s="29"/>
      <c r="H77" s="29"/>
      <c r="I77" s="29"/>
      <c r="J77" s="29"/>
      <c r="K77" s="29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pans="1:31" hidden="1" x14ac:dyDescent="0.2">
      <c r="A78" s="38"/>
      <c r="B78" s="60"/>
      <c r="C78" s="60"/>
      <c r="D78" s="60"/>
      <c r="E78" s="29"/>
      <c r="F78" s="29"/>
      <c r="G78" s="29"/>
      <c r="H78" s="29"/>
      <c r="I78" s="29"/>
      <c r="J78" s="29"/>
      <c r="K78" s="29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pans="1:31" hidden="1" x14ac:dyDescent="0.2">
      <c r="A79" s="38"/>
      <c r="B79" s="60"/>
      <c r="C79" s="60"/>
      <c r="D79" s="60"/>
      <c r="E79" s="29"/>
      <c r="F79" s="29"/>
      <c r="G79" s="29"/>
      <c r="H79" s="29"/>
      <c r="I79" s="29"/>
      <c r="J79" s="29"/>
      <c r="K79" s="29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pans="1:31" hidden="1" x14ac:dyDescent="0.2">
      <c r="A80" s="38"/>
      <c r="B80" s="60"/>
      <c r="C80" s="60"/>
      <c r="D80" s="60"/>
      <c r="E80" s="29"/>
      <c r="F80" s="29"/>
      <c r="G80" s="29"/>
      <c r="H80" s="29"/>
      <c r="I80" s="29"/>
      <c r="J80" s="29"/>
      <c r="K80" s="29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pans="1:31" hidden="1" x14ac:dyDescent="0.2">
      <c r="A81" s="38"/>
      <c r="B81" s="60"/>
      <c r="C81" s="60"/>
      <c r="D81" s="60"/>
      <c r="E81" s="29"/>
      <c r="F81" s="29"/>
      <c r="G81" s="29"/>
      <c r="H81" s="29"/>
      <c r="I81" s="29"/>
      <c r="J81" s="29"/>
      <c r="K81" s="29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pans="1:31" hidden="1" x14ac:dyDescent="0.2">
      <c r="A82" s="38"/>
      <c r="B82" s="60"/>
      <c r="C82" s="60"/>
      <c r="D82" s="60"/>
      <c r="E82" s="29"/>
      <c r="F82" s="29"/>
      <c r="G82" s="29"/>
      <c r="H82" s="29"/>
      <c r="I82" s="29"/>
      <c r="J82" s="29"/>
      <c r="K82" s="29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pans="1:31" hidden="1" x14ac:dyDescent="0.2">
      <c r="A83" s="38"/>
      <c r="B83" s="60"/>
      <c r="C83" s="60"/>
      <c r="D83" s="60"/>
      <c r="E83" s="29"/>
      <c r="F83" s="29"/>
      <c r="G83" s="29"/>
      <c r="H83" s="29"/>
      <c r="I83" s="29"/>
      <c r="J83" s="29"/>
      <c r="K83" s="29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pans="1:31" hidden="1" x14ac:dyDescent="0.2">
      <c r="A84" s="38"/>
      <c r="B84" s="60"/>
      <c r="C84" s="60"/>
      <c r="D84" s="60"/>
      <c r="E84" s="29"/>
      <c r="F84" s="29"/>
      <c r="G84" s="29"/>
      <c r="H84" s="29"/>
      <c r="I84" s="29"/>
      <c r="J84" s="29"/>
      <c r="K84" s="29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pans="1:31" hidden="1" x14ac:dyDescent="0.2">
      <c r="A85" s="38"/>
      <c r="B85" s="60"/>
      <c r="C85" s="60"/>
      <c r="D85" s="60"/>
      <c r="E85" s="29"/>
      <c r="F85" s="29"/>
      <c r="G85" s="29"/>
      <c r="H85" s="29"/>
      <c r="I85" s="29"/>
      <c r="J85" s="29"/>
      <c r="K85" s="29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pans="1:31" hidden="1" x14ac:dyDescent="0.2">
      <c r="A86" s="38"/>
      <c r="B86" s="60"/>
      <c r="C86" s="60"/>
      <c r="D86" s="60"/>
      <c r="E86" s="29"/>
      <c r="F86" s="29"/>
      <c r="G86" s="29"/>
      <c r="H86" s="29"/>
      <c r="I86" s="29"/>
      <c r="J86" s="29"/>
      <c r="K86" s="29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pans="1:31" hidden="1" x14ac:dyDescent="0.2">
      <c r="A87" s="38"/>
      <c r="B87" s="60"/>
      <c r="C87" s="60"/>
      <c r="D87" s="60"/>
      <c r="E87" s="29"/>
      <c r="F87" s="29"/>
      <c r="G87" s="29"/>
      <c r="H87" s="29"/>
      <c r="I87" s="29"/>
      <c r="J87" s="29"/>
      <c r="K87" s="29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pans="1:31" hidden="1" x14ac:dyDescent="0.2">
      <c r="A88" s="38"/>
      <c r="B88" s="60"/>
      <c r="C88" s="60"/>
      <c r="D88" s="60"/>
      <c r="E88" s="29"/>
      <c r="F88" s="29"/>
      <c r="G88" s="29"/>
      <c r="H88" s="29"/>
      <c r="I88" s="29"/>
      <c r="J88" s="29"/>
      <c r="K88" s="29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pans="1:31" hidden="1" x14ac:dyDescent="0.2">
      <c r="A89" s="38"/>
      <c r="B89" s="60"/>
      <c r="C89" s="60"/>
      <c r="D89" s="60"/>
      <c r="E89" s="29"/>
      <c r="F89" s="29"/>
      <c r="G89" s="29"/>
      <c r="H89" s="29"/>
      <c r="I89" s="29"/>
      <c r="J89" s="29"/>
      <c r="K89" s="29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pans="1:31" hidden="1" x14ac:dyDescent="0.2">
      <c r="A90" s="38"/>
      <c r="B90" s="60"/>
      <c r="C90" s="60"/>
      <c r="D90" s="60"/>
      <c r="E90" s="29"/>
      <c r="F90" s="29"/>
      <c r="G90" s="29"/>
      <c r="H90" s="29"/>
      <c r="I90" s="29"/>
      <c r="J90" s="29"/>
      <c r="K90" s="29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pans="1:31" hidden="1" x14ac:dyDescent="0.2">
      <c r="A91" s="38"/>
      <c r="B91" s="60"/>
      <c r="C91" s="60"/>
      <c r="D91" s="60"/>
      <c r="E91" s="29"/>
      <c r="F91" s="29"/>
      <c r="G91" s="29"/>
      <c r="H91" s="29"/>
      <c r="I91" s="29"/>
      <c r="J91" s="29"/>
      <c r="K91" s="29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pans="1:31" hidden="1" x14ac:dyDescent="0.2">
      <c r="A92" s="38"/>
      <c r="B92" s="60"/>
      <c r="C92" s="60"/>
      <c r="D92" s="60"/>
      <c r="E92" s="29"/>
      <c r="F92" s="29"/>
      <c r="G92" s="29"/>
      <c r="H92" s="29"/>
      <c r="I92" s="29"/>
      <c r="J92" s="29"/>
      <c r="K92" s="29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pans="1:31" hidden="1" x14ac:dyDescent="0.2">
      <c r="A93" s="38"/>
      <c r="B93" s="60"/>
      <c r="C93" s="60"/>
      <c r="D93" s="60"/>
      <c r="E93" s="29"/>
      <c r="F93" s="29"/>
      <c r="G93" s="29"/>
      <c r="H93" s="29"/>
      <c r="I93" s="29"/>
      <c r="J93" s="29"/>
      <c r="K93" s="29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pans="1:31" hidden="1" x14ac:dyDescent="0.2">
      <c r="A94" s="38"/>
      <c r="B94" s="60"/>
      <c r="C94" s="60"/>
      <c r="D94" s="60"/>
      <c r="E94" s="29"/>
      <c r="F94" s="29"/>
      <c r="G94" s="29"/>
      <c r="H94" s="29"/>
      <c r="I94" s="29"/>
      <c r="J94" s="29"/>
      <c r="K94" s="29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pans="1:31" hidden="1" x14ac:dyDescent="0.2">
      <c r="A95" s="38"/>
      <c r="B95" s="60"/>
      <c r="C95" s="60"/>
      <c r="D95" s="60"/>
      <c r="E95" s="29"/>
      <c r="F95" s="29"/>
      <c r="G95" s="29"/>
      <c r="H95" s="29"/>
      <c r="I95" s="29"/>
      <c r="J95" s="29"/>
      <c r="K95" s="29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pans="1:31" hidden="1" x14ac:dyDescent="0.2">
      <c r="A96" s="38"/>
      <c r="B96" s="60"/>
      <c r="C96" s="60"/>
      <c r="D96" s="60"/>
      <c r="E96" s="29"/>
      <c r="F96" s="29"/>
      <c r="G96" s="29"/>
      <c r="H96" s="29"/>
      <c r="I96" s="29"/>
      <c r="J96" s="29"/>
      <c r="K96" s="29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pans="1:31" hidden="1" x14ac:dyDescent="0.2">
      <c r="A97" s="38"/>
      <c r="B97" s="60"/>
      <c r="C97" s="60"/>
      <c r="D97" s="60"/>
      <c r="E97" s="29"/>
      <c r="F97" s="29"/>
      <c r="G97" s="29"/>
      <c r="H97" s="29"/>
      <c r="I97" s="29"/>
      <c r="J97" s="29"/>
      <c r="K97" s="29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pans="1:31" hidden="1" x14ac:dyDescent="0.2">
      <c r="A98" s="38"/>
      <c r="B98" s="60"/>
      <c r="C98" s="60"/>
      <c r="D98" s="60"/>
      <c r="E98" s="29"/>
      <c r="F98" s="29"/>
      <c r="G98" s="29"/>
      <c r="H98" s="29"/>
      <c r="I98" s="29"/>
      <c r="J98" s="29"/>
      <c r="K98" s="29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pans="1:31" hidden="1" x14ac:dyDescent="0.2">
      <c r="A99" s="38"/>
      <c r="B99" s="60"/>
      <c r="C99" s="60"/>
      <c r="D99" s="60"/>
      <c r="E99" s="29"/>
      <c r="F99" s="29"/>
      <c r="G99" s="29"/>
      <c r="H99" s="29"/>
      <c r="I99" s="29"/>
      <c r="J99" s="29"/>
      <c r="K99" s="29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pans="1:31" hidden="1" x14ac:dyDescent="0.2">
      <c r="A100" s="38"/>
      <c r="B100" s="60"/>
      <c r="C100" s="60"/>
      <c r="D100" s="60"/>
      <c r="E100" s="29"/>
      <c r="F100" s="29"/>
      <c r="G100" s="29"/>
      <c r="H100" s="29"/>
      <c r="I100" s="29"/>
      <c r="J100" s="29"/>
      <c r="K100" s="29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pans="1:31" hidden="1" x14ac:dyDescent="0.2">
      <c r="A101" s="38"/>
      <c r="B101" s="60"/>
      <c r="C101" s="60"/>
      <c r="D101" s="60"/>
      <c r="E101" s="29"/>
      <c r="F101" s="29"/>
      <c r="G101" s="29"/>
      <c r="H101" s="29"/>
      <c r="I101" s="29"/>
      <c r="J101" s="29"/>
      <c r="K101" s="29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pans="1:31" hidden="1" x14ac:dyDescent="0.2">
      <c r="A102" s="38"/>
      <c r="B102" s="60"/>
      <c r="C102" s="60"/>
      <c r="D102" s="60"/>
      <c r="E102" s="29"/>
      <c r="F102" s="29"/>
      <c r="G102" s="29"/>
      <c r="H102" s="29"/>
      <c r="I102" s="29"/>
      <c r="J102" s="29"/>
      <c r="K102" s="29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pans="1:31" hidden="1" x14ac:dyDescent="0.2">
      <c r="A103" s="38"/>
      <c r="B103" s="60"/>
      <c r="C103" s="60"/>
      <c r="D103" s="60"/>
      <c r="E103" s="29"/>
      <c r="F103" s="29"/>
      <c r="G103" s="29"/>
      <c r="H103" s="29"/>
      <c r="I103" s="29"/>
      <c r="J103" s="29"/>
      <c r="K103" s="29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pans="1:31" hidden="1" x14ac:dyDescent="0.2">
      <c r="A104" s="38"/>
      <c r="B104" s="60"/>
      <c r="C104" s="60"/>
      <c r="D104" s="60"/>
      <c r="E104" s="29"/>
      <c r="F104" s="29"/>
      <c r="G104" s="29"/>
      <c r="H104" s="29"/>
      <c r="I104" s="29"/>
      <c r="J104" s="29"/>
      <c r="K104" s="29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pans="1:31" hidden="1" x14ac:dyDescent="0.2">
      <c r="A105" s="38"/>
      <c r="B105" s="60"/>
      <c r="C105" s="60"/>
      <c r="D105" s="60"/>
      <c r="E105" s="29"/>
      <c r="F105" s="29"/>
      <c r="G105" s="29"/>
      <c r="H105" s="29"/>
      <c r="I105" s="29"/>
      <c r="J105" s="29"/>
      <c r="K105" s="29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pans="1:31" hidden="1" x14ac:dyDescent="0.2">
      <c r="A106" s="38"/>
      <c r="B106" s="60"/>
      <c r="C106" s="60"/>
      <c r="D106" s="60"/>
      <c r="E106" s="29"/>
      <c r="F106" s="29"/>
      <c r="G106" s="29"/>
      <c r="H106" s="29"/>
      <c r="I106" s="29"/>
      <c r="J106" s="29"/>
      <c r="K106" s="29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pans="1:31" hidden="1" x14ac:dyDescent="0.2">
      <c r="A107" s="38"/>
      <c r="B107" s="60"/>
      <c r="C107" s="60"/>
      <c r="D107" s="60"/>
      <c r="E107" s="29"/>
      <c r="F107" s="29"/>
      <c r="G107" s="29"/>
      <c r="H107" s="29"/>
      <c r="I107" s="29"/>
      <c r="J107" s="29"/>
      <c r="K107" s="29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pans="1:31" hidden="1" x14ac:dyDescent="0.2">
      <c r="A108" s="38"/>
      <c r="B108" s="60"/>
      <c r="C108" s="60"/>
      <c r="D108" s="60"/>
      <c r="E108" s="29"/>
      <c r="F108" s="29"/>
      <c r="G108" s="29"/>
      <c r="H108" s="29"/>
      <c r="I108" s="29"/>
      <c r="J108" s="29"/>
      <c r="K108" s="29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pans="1:31" hidden="1" x14ac:dyDescent="0.2">
      <c r="A109" s="38"/>
      <c r="B109" s="60"/>
      <c r="C109" s="60"/>
      <c r="D109" s="60"/>
      <c r="E109" s="29"/>
      <c r="F109" s="29"/>
      <c r="G109" s="29"/>
      <c r="H109" s="29"/>
      <c r="I109" s="29"/>
      <c r="J109" s="29"/>
      <c r="K109" s="29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pans="1:31" hidden="1" x14ac:dyDescent="0.2">
      <c r="A110" s="38"/>
      <c r="B110" s="60"/>
      <c r="C110" s="60"/>
      <c r="D110" s="60"/>
      <c r="E110" s="29"/>
      <c r="F110" s="29"/>
      <c r="G110" s="29"/>
      <c r="H110" s="29"/>
      <c r="I110" s="29"/>
      <c r="J110" s="29"/>
      <c r="K110" s="29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pans="1:31" hidden="1" x14ac:dyDescent="0.2">
      <c r="A111" s="38"/>
      <c r="B111" s="60"/>
      <c r="C111" s="60"/>
      <c r="D111" s="60"/>
      <c r="E111" s="29"/>
      <c r="F111" s="29"/>
      <c r="G111" s="29"/>
      <c r="H111" s="29"/>
      <c r="I111" s="29"/>
      <c r="J111" s="29"/>
      <c r="K111" s="29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pans="1:31" hidden="1" x14ac:dyDescent="0.2">
      <c r="A112" s="38"/>
      <c r="B112" s="60"/>
      <c r="C112" s="60"/>
      <c r="D112" s="60"/>
      <c r="E112" s="29"/>
      <c r="F112" s="29"/>
      <c r="G112" s="29"/>
      <c r="H112" s="29"/>
      <c r="I112" s="29"/>
      <c r="J112" s="29"/>
      <c r="K112" s="29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pans="1:31" hidden="1" x14ac:dyDescent="0.2">
      <c r="A113" s="38"/>
      <c r="B113" s="60"/>
      <c r="C113" s="60"/>
      <c r="D113" s="60"/>
      <c r="E113" s="29"/>
      <c r="F113" s="29"/>
      <c r="G113" s="29"/>
      <c r="H113" s="29"/>
      <c r="I113" s="29"/>
      <c r="J113" s="29"/>
      <c r="K113" s="29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pans="1:31" hidden="1" x14ac:dyDescent="0.2">
      <c r="A114" s="38"/>
      <c r="B114" s="60"/>
      <c r="C114" s="60"/>
      <c r="D114" s="60"/>
      <c r="E114" s="29"/>
      <c r="F114" s="29"/>
      <c r="G114" s="29"/>
      <c r="H114" s="29"/>
      <c r="I114" s="29"/>
      <c r="J114" s="29"/>
      <c r="K114" s="29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pans="1:31" hidden="1" x14ac:dyDescent="0.2">
      <c r="A115" s="38"/>
      <c r="B115" s="60"/>
      <c r="C115" s="60"/>
      <c r="D115" s="60"/>
      <c r="E115" s="29"/>
      <c r="F115" s="29"/>
      <c r="G115" s="29"/>
      <c r="H115" s="29"/>
      <c r="I115" s="29"/>
      <c r="J115" s="29"/>
      <c r="K115" s="29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pans="1:31" hidden="1" x14ac:dyDescent="0.2">
      <c r="A116" s="38"/>
      <c r="B116" s="60"/>
      <c r="C116" s="60"/>
      <c r="D116" s="60"/>
      <c r="E116" s="29"/>
      <c r="F116" s="29"/>
      <c r="G116" s="29"/>
      <c r="H116" s="29"/>
      <c r="I116" s="29"/>
      <c r="J116" s="29"/>
      <c r="K116" s="29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pans="1:31" hidden="1" x14ac:dyDescent="0.2">
      <c r="A117" s="38"/>
      <c r="B117" s="60"/>
      <c r="C117" s="60"/>
      <c r="D117" s="60"/>
      <c r="E117" s="29"/>
      <c r="F117" s="29"/>
      <c r="G117" s="29"/>
      <c r="H117" s="29"/>
      <c r="I117" s="29"/>
      <c r="J117" s="29"/>
      <c r="K117" s="29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pans="1:31" hidden="1" x14ac:dyDescent="0.2">
      <c r="A118" s="38"/>
      <c r="B118" s="60"/>
      <c r="C118" s="60"/>
      <c r="D118" s="60"/>
      <c r="E118" s="29"/>
      <c r="F118" s="29"/>
      <c r="G118" s="29"/>
      <c r="H118" s="29"/>
      <c r="I118" s="29"/>
      <c r="J118" s="29"/>
      <c r="K118" s="29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pans="1:31" hidden="1" x14ac:dyDescent="0.2">
      <c r="A119" s="38"/>
      <c r="B119" s="60"/>
      <c r="C119" s="60"/>
      <c r="D119" s="60"/>
      <c r="E119" s="29"/>
      <c r="F119" s="29"/>
      <c r="G119" s="29"/>
      <c r="H119" s="29"/>
      <c r="I119" s="29"/>
      <c r="J119" s="29"/>
      <c r="K119" s="29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pans="1:31" hidden="1" x14ac:dyDescent="0.2">
      <c r="A120" s="38"/>
      <c r="B120" s="60"/>
      <c r="C120" s="60"/>
      <c r="D120" s="60"/>
      <c r="E120" s="29"/>
      <c r="F120" s="29"/>
      <c r="G120" s="29"/>
      <c r="H120" s="29"/>
      <c r="I120" s="29"/>
      <c r="J120" s="29"/>
      <c r="K120" s="29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pans="1:31" hidden="1" x14ac:dyDescent="0.2">
      <c r="A121" s="38"/>
      <c r="B121" s="60"/>
      <c r="C121" s="60"/>
      <c r="D121" s="60"/>
      <c r="E121" s="29"/>
      <c r="F121" s="29"/>
      <c r="G121" s="29"/>
      <c r="H121" s="29"/>
      <c r="I121" s="29"/>
      <c r="J121" s="29"/>
      <c r="K121" s="29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pans="1:31" hidden="1" x14ac:dyDescent="0.2">
      <c r="A122" s="38"/>
      <c r="B122" s="60"/>
      <c r="C122" s="60"/>
      <c r="D122" s="60"/>
      <c r="E122" s="29"/>
      <c r="F122" s="29"/>
      <c r="G122" s="29"/>
      <c r="H122" s="29"/>
      <c r="I122" s="29"/>
      <c r="J122" s="29"/>
      <c r="K122" s="29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pans="1:31" hidden="1" x14ac:dyDescent="0.2">
      <c r="A123" s="38"/>
      <c r="B123" s="60"/>
      <c r="C123" s="60"/>
      <c r="D123" s="60"/>
      <c r="E123" s="29"/>
      <c r="F123" s="29"/>
      <c r="G123" s="29"/>
      <c r="H123" s="29"/>
      <c r="I123" s="29"/>
      <c r="J123" s="29"/>
      <c r="K123" s="29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pans="1:31" hidden="1" x14ac:dyDescent="0.2">
      <c r="A124" s="38"/>
      <c r="B124" s="60"/>
      <c r="C124" s="60"/>
      <c r="D124" s="60"/>
      <c r="E124" s="29"/>
      <c r="F124" s="29"/>
      <c r="G124" s="29"/>
      <c r="H124" s="29"/>
      <c r="I124" s="29"/>
      <c r="J124" s="29"/>
      <c r="K124" s="29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pans="1:31" hidden="1" x14ac:dyDescent="0.2">
      <c r="A125" s="38"/>
      <c r="B125" s="60"/>
      <c r="C125" s="60"/>
      <c r="D125" s="60"/>
      <c r="E125" s="29"/>
      <c r="F125" s="29"/>
      <c r="G125" s="29"/>
      <c r="H125" s="29"/>
      <c r="I125" s="29"/>
      <c r="J125" s="29"/>
      <c r="K125" s="29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pans="1:31" hidden="1" x14ac:dyDescent="0.2">
      <c r="A126" s="38"/>
      <c r="B126" s="60"/>
      <c r="C126" s="60"/>
      <c r="D126" s="60"/>
      <c r="E126" s="29"/>
      <c r="F126" s="29"/>
      <c r="G126" s="29"/>
      <c r="H126" s="29"/>
      <c r="I126" s="29"/>
      <c r="J126" s="29"/>
      <c r="K126" s="29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pans="1:31" hidden="1" x14ac:dyDescent="0.2">
      <c r="A127" s="38"/>
      <c r="B127" s="60"/>
      <c r="C127" s="60"/>
      <c r="D127" s="60"/>
      <c r="E127" s="29"/>
      <c r="F127" s="29"/>
      <c r="G127" s="29"/>
      <c r="H127" s="29"/>
      <c r="I127" s="29"/>
      <c r="J127" s="29"/>
      <c r="K127" s="29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pans="1:31" hidden="1" x14ac:dyDescent="0.2">
      <c r="A128" s="38"/>
      <c r="B128" s="60"/>
      <c r="C128" s="60"/>
      <c r="D128" s="60"/>
      <c r="E128" s="29"/>
      <c r="F128" s="29"/>
      <c r="G128" s="29"/>
      <c r="H128" s="29"/>
      <c r="I128" s="29"/>
      <c r="J128" s="29"/>
      <c r="K128" s="29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pans="1:31" hidden="1" x14ac:dyDescent="0.2">
      <c r="A129" s="38"/>
      <c r="B129" s="60"/>
      <c r="C129" s="60"/>
      <c r="D129" s="60"/>
      <c r="E129" s="29"/>
      <c r="F129" s="29"/>
      <c r="G129" s="29"/>
      <c r="H129" s="29"/>
      <c r="I129" s="29"/>
      <c r="J129" s="29"/>
      <c r="K129" s="29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pans="1:31" hidden="1" x14ac:dyDescent="0.2">
      <c r="A130" s="38"/>
      <c r="B130" s="60"/>
      <c r="C130" s="60"/>
      <c r="D130" s="60"/>
      <c r="E130" s="29"/>
      <c r="F130" s="29"/>
      <c r="G130" s="29"/>
      <c r="H130" s="29"/>
      <c r="I130" s="29"/>
      <c r="J130" s="29"/>
      <c r="K130" s="29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pans="1:31" hidden="1" x14ac:dyDescent="0.2">
      <c r="A131" s="38"/>
      <c r="B131" s="60"/>
      <c r="C131" s="60"/>
      <c r="D131" s="60"/>
      <c r="E131" s="29"/>
      <c r="F131" s="29"/>
      <c r="G131" s="29"/>
      <c r="H131" s="29"/>
      <c r="I131" s="29"/>
      <c r="J131" s="29"/>
      <c r="K131" s="29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pans="1:31" hidden="1" x14ac:dyDescent="0.2">
      <c r="A132" s="38"/>
      <c r="B132" s="60"/>
      <c r="C132" s="60"/>
      <c r="D132" s="60"/>
      <c r="E132" s="29"/>
      <c r="F132" s="29"/>
      <c r="G132" s="29"/>
      <c r="H132" s="29"/>
      <c r="I132" s="29"/>
      <c r="J132" s="29"/>
      <c r="K132" s="29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pans="1:31" hidden="1" x14ac:dyDescent="0.2">
      <c r="A133" s="38"/>
      <c r="B133" s="60"/>
      <c r="C133" s="60"/>
      <c r="D133" s="60"/>
      <c r="E133" s="29"/>
      <c r="F133" s="29"/>
      <c r="G133" s="29"/>
      <c r="H133" s="29"/>
      <c r="I133" s="29"/>
      <c r="J133" s="29"/>
      <c r="K133" s="29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pans="1:31" hidden="1" x14ac:dyDescent="0.2">
      <c r="A134" s="38"/>
      <c r="B134" s="60"/>
      <c r="C134" s="60"/>
      <c r="D134" s="60"/>
      <c r="E134" s="29"/>
      <c r="F134" s="29"/>
      <c r="G134" s="29"/>
      <c r="H134" s="29"/>
      <c r="I134" s="29"/>
      <c r="J134" s="29"/>
      <c r="K134" s="29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pans="1:31" hidden="1" x14ac:dyDescent="0.2">
      <c r="A135" s="38"/>
      <c r="B135" s="60"/>
      <c r="C135" s="60"/>
      <c r="D135" s="60"/>
      <c r="E135" s="29"/>
      <c r="F135" s="29"/>
      <c r="G135" s="29"/>
      <c r="H135" s="29"/>
      <c r="I135" s="29"/>
      <c r="J135" s="29"/>
      <c r="K135" s="29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pans="1:31" hidden="1" x14ac:dyDescent="0.2">
      <c r="A136" s="38"/>
      <c r="B136" s="60"/>
      <c r="C136" s="60"/>
      <c r="D136" s="60"/>
      <c r="E136" s="29"/>
      <c r="F136" s="29"/>
      <c r="G136" s="29"/>
      <c r="H136" s="29"/>
      <c r="I136" s="29"/>
      <c r="J136" s="29"/>
      <c r="K136" s="29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pans="1:31" hidden="1" x14ac:dyDescent="0.2">
      <c r="A137" s="38"/>
      <c r="B137" s="60"/>
      <c r="C137" s="60"/>
      <c r="D137" s="60"/>
      <c r="E137" s="29"/>
      <c r="F137" s="29"/>
      <c r="G137" s="29"/>
      <c r="H137" s="29"/>
      <c r="I137" s="29"/>
      <c r="J137" s="29"/>
      <c r="K137" s="29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</row>
    <row r="138" spans="1:31" hidden="1" x14ac:dyDescent="0.2">
      <c r="A138" s="38"/>
      <c r="B138" s="60"/>
      <c r="C138" s="60"/>
      <c r="D138" s="60"/>
      <c r="E138" s="29"/>
      <c r="F138" s="29"/>
      <c r="G138" s="29"/>
      <c r="H138" s="29"/>
      <c r="I138" s="29"/>
      <c r="J138" s="29"/>
      <c r="K138" s="29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</row>
    <row r="139" spans="1:31" hidden="1" x14ac:dyDescent="0.2">
      <c r="A139" s="38"/>
      <c r="B139" s="60"/>
      <c r="C139" s="60"/>
      <c r="D139" s="60"/>
      <c r="E139" s="29"/>
      <c r="F139" s="29"/>
      <c r="G139" s="29"/>
      <c r="H139" s="29"/>
      <c r="I139" s="29"/>
      <c r="J139" s="29"/>
      <c r="K139" s="29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</row>
    <row r="140" spans="1:31" hidden="1" x14ac:dyDescent="0.2">
      <c r="A140" s="38"/>
      <c r="B140" s="60"/>
      <c r="C140" s="60"/>
      <c r="D140" s="60"/>
      <c r="E140" s="29"/>
      <c r="F140" s="29"/>
      <c r="G140" s="29"/>
      <c r="H140" s="29"/>
      <c r="I140" s="29"/>
      <c r="J140" s="29"/>
      <c r="K140" s="29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</row>
    <row r="141" spans="1:31" hidden="1" x14ac:dyDescent="0.2">
      <c r="A141" s="38"/>
      <c r="B141" s="60"/>
      <c r="C141" s="60"/>
      <c r="D141" s="60"/>
      <c r="E141" s="29"/>
      <c r="F141" s="29"/>
      <c r="G141" s="29"/>
      <c r="H141" s="29"/>
      <c r="I141" s="29"/>
      <c r="J141" s="29"/>
      <c r="K141" s="29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</row>
    <row r="142" spans="1:31" hidden="1" x14ac:dyDescent="0.2">
      <c r="A142" s="38"/>
      <c r="B142" s="60"/>
      <c r="C142" s="60"/>
      <c r="D142" s="60"/>
      <c r="E142" s="29"/>
      <c r="F142" s="29"/>
      <c r="G142" s="29"/>
      <c r="H142" s="29"/>
      <c r="I142" s="29"/>
      <c r="J142" s="29"/>
      <c r="K142" s="29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</row>
    <row r="143" spans="1:31" hidden="1" x14ac:dyDescent="0.2">
      <c r="A143" s="38"/>
      <c r="B143" s="60"/>
      <c r="C143" s="60"/>
      <c r="D143" s="60"/>
      <c r="E143" s="29"/>
      <c r="F143" s="29"/>
      <c r="G143" s="29"/>
      <c r="H143" s="29"/>
      <c r="I143" s="29"/>
      <c r="J143" s="29"/>
      <c r="K143" s="29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</row>
    <row r="144" spans="1:31" hidden="1" x14ac:dyDescent="0.2">
      <c r="A144" s="38"/>
      <c r="B144" s="60"/>
      <c r="C144" s="60"/>
      <c r="D144" s="60"/>
      <c r="E144" s="29"/>
      <c r="F144" s="29"/>
      <c r="G144" s="29"/>
      <c r="H144" s="29"/>
      <c r="I144" s="29"/>
      <c r="J144" s="29"/>
      <c r="K144" s="29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</row>
    <row r="145" spans="1:31" hidden="1" x14ac:dyDescent="0.2">
      <c r="A145" s="38"/>
      <c r="B145" s="60"/>
      <c r="C145" s="60"/>
      <c r="D145" s="60"/>
      <c r="E145" s="29"/>
      <c r="F145" s="29"/>
      <c r="G145" s="29"/>
      <c r="H145" s="29"/>
      <c r="I145" s="29"/>
      <c r="J145" s="29"/>
      <c r="K145" s="29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</row>
    <row r="146" spans="1:31" hidden="1" x14ac:dyDescent="0.2">
      <c r="A146" s="38"/>
      <c r="B146" s="60"/>
      <c r="C146" s="60"/>
      <c r="D146" s="60"/>
      <c r="E146" s="29"/>
      <c r="F146" s="29"/>
      <c r="G146" s="29"/>
      <c r="H146" s="29"/>
      <c r="I146" s="29"/>
      <c r="J146" s="29"/>
      <c r="K146" s="29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</row>
    <row r="147" spans="1:31" hidden="1" x14ac:dyDescent="0.2">
      <c r="A147" s="38"/>
      <c r="B147" s="60"/>
      <c r="C147" s="60"/>
      <c r="D147" s="60"/>
      <c r="E147" s="29"/>
      <c r="F147" s="29"/>
      <c r="G147" s="29"/>
      <c r="H147" s="29"/>
      <c r="I147" s="29"/>
      <c r="J147" s="29"/>
      <c r="K147" s="29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</row>
    <row r="148" spans="1:31" x14ac:dyDescent="0.2"/>
    <row r="149" spans="1:31" x14ac:dyDescent="0.2"/>
    <row r="150" spans="1:31" x14ac:dyDescent="0.2"/>
    <row r="151" spans="1:31" x14ac:dyDescent="0.2"/>
    <row r="152" spans="1:31" x14ac:dyDescent="0.2"/>
    <row r="153" spans="1:31" x14ac:dyDescent="0.2"/>
  </sheetData>
  <sheetProtection selectLockedCells="1"/>
  <mergeCells count="16">
    <mergeCell ref="B1:E1"/>
    <mergeCell ref="H1:I1"/>
    <mergeCell ref="E2:J2"/>
    <mergeCell ref="B4:D4"/>
    <mergeCell ref="F4:G4"/>
    <mergeCell ref="H4:K4"/>
    <mergeCell ref="N7:R7"/>
    <mergeCell ref="S7:W7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23" priority="1">
      <formula>COUNTIF(fériés,B8)</formula>
    </cfRule>
    <cfRule type="expression" dxfId="22" priority="2">
      <formula>WEEKDAY(B8,2)&gt;5</formula>
    </cfRule>
  </conditionalFormatting>
  <dataValidations count="2">
    <dataValidation type="list" allowBlank="1" showInputMessage="1" showErrorMessage="1" sqref="F8:G38">
      <formula1>aprmidi</formula1>
    </dataValidation>
    <dataValidation type="list" allowBlank="1" showInputMessage="1" showErrorMessage="1" sqref="D8:E38">
      <formula1>matin</formula1>
    </dataValidation>
  </dataValidations>
  <printOptions horizontalCentered="1" verticalCentered="1"/>
  <pageMargins left="0" right="0" top="0" bottom="0" header="0.15748031496063" footer="0"/>
  <pageSetup paperSize="9" scale="93" orientation="portrait" cellComments="atEnd" horizontalDpi="300" verticalDpi="300" r:id="rId1"/>
  <headerFooter alignWithMargins="0">
    <oddFooter xml:space="preserve">&amp;R&amp;"Arial,Italique"&amp;8Edité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865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topLeftCell="A19" workbookViewId="0">
      <selection activeCell="G41" sqref="G41:I41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Février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32</v>
      </c>
      <c r="C8" s="31">
        <f ca="1">DATE(K2,MONTH(1&amp;E4),1)</f>
        <v>32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33</v>
      </c>
      <c r="C9" s="40">
        <f ca="1">IF(MONTH(C8+1)=MONTH(1&amp;E4),C8+1,"")</f>
        <v>33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34</v>
      </c>
      <c r="C10" s="40">
        <f ca="1">IF(MONTH(C9+1)=MONTH(1&amp;E4),C9+1,"")</f>
        <v>34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35</v>
      </c>
      <c r="C11" s="40">
        <f ca="1">IF(MONTH(C10+1)=MONTH(1&amp;E4),C10+1,"")</f>
        <v>35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36</v>
      </c>
      <c r="C12" s="40">
        <f ca="1">IF(MONTH(C11+1)=MONTH(1&amp;E4),C11+1,"")</f>
        <v>36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37</v>
      </c>
      <c r="C13" s="40">
        <f ca="1">IF(MONTH(C12+1)=MONTH(1&amp;E4),C12+1,"")</f>
        <v>37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38</v>
      </c>
      <c r="C14" s="40">
        <f ca="1">IF(MONTH(C13+1)=MONTH(1&amp;E4),C13+1,"")</f>
        <v>38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39</v>
      </c>
      <c r="C15" s="40">
        <f ca="1">IF(MONTH(C14+1)=MONTH(1&amp;E4),C14+1,"")</f>
        <v>39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40</v>
      </c>
      <c r="C16" s="40">
        <f ca="1">IF(MONTH(C15+1)=MONTH(1&amp;E4),C15+1,"")</f>
        <v>40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41</v>
      </c>
      <c r="C17" s="40">
        <f ca="1">IF(MONTH(C16+1)=MONTH(1&amp;E4),C16+1,"")</f>
        <v>41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42</v>
      </c>
      <c r="C18" s="40">
        <f ca="1">IF(MONTH(C17+1)=MONTH(1&amp;E4),C17+1,"")</f>
        <v>42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43</v>
      </c>
      <c r="C19" s="40">
        <f ca="1">IF(MONTH(C18+1)=MONTH(1&amp;E4),C18+1,"")</f>
        <v>43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44</v>
      </c>
      <c r="C20" s="40">
        <f ca="1">IF(MONTH(C19+1)=MONTH(1&amp;E4),C19+1,"")</f>
        <v>44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45</v>
      </c>
      <c r="C21" s="40">
        <f ca="1">IF(MONTH(C20+1)=MONTH(1&amp;E4),C20+1,"")</f>
        <v>45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46</v>
      </c>
      <c r="C22" s="40">
        <f ca="1">IF(MONTH(C21+1)=MONTH(1&amp;E4),C21+1,"")</f>
        <v>46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47</v>
      </c>
      <c r="C23" s="40">
        <f ca="1">IF(MONTH(C22+1)=MONTH(1&amp;E4),C22+1,"")</f>
        <v>47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48</v>
      </c>
      <c r="C24" s="40">
        <f ca="1">IF(MONTH(C23+1)=MONTH(1&amp;E4),C23+1,"")</f>
        <v>48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49</v>
      </c>
      <c r="C25" s="40">
        <f ca="1">IF(MONTH(C24+1)=MONTH(1&amp;E4),C24+1,"")</f>
        <v>49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50</v>
      </c>
      <c r="C26" s="40">
        <f ca="1">IF(MONTH(C25+1)=MONTH(1&amp;E4),C25+1,"")</f>
        <v>50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51</v>
      </c>
      <c r="C27" s="40">
        <f ca="1">IF(MONTH(C26+1)=MONTH(1&amp;E4),C26+1,"")</f>
        <v>51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52</v>
      </c>
      <c r="C28" s="40">
        <f ca="1">IF(MONTH(C27+1)=MONTH(1&amp;E4),C27+1,"")</f>
        <v>52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53</v>
      </c>
      <c r="C29" s="40">
        <f ca="1">IF(MONTH(C28+1)=MONTH(1&amp;E4),C28+1,"")</f>
        <v>53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54</v>
      </c>
      <c r="C30" s="40">
        <f ca="1">IF(MONTH(C29+1)=MONTH(1&amp;E4),C29+1,"")</f>
        <v>54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55</v>
      </c>
      <c r="C31" s="40">
        <f ca="1">IF(MONTH(C30+1)=MONTH(1&amp;E4),C30+1,"")</f>
        <v>55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56</v>
      </c>
      <c r="C32" s="40">
        <f ca="1">IF(MONTH(C31+1)=MONTH(1&amp;E4),C31+1,"")</f>
        <v>56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57</v>
      </c>
      <c r="C33" s="40">
        <f ca="1">IF(MONTH(C32+1)=MONTH(1&amp;E4),C32+1,"")</f>
        <v>57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58</v>
      </c>
      <c r="C34" s="40">
        <f ca="1">IF(MONTH(C33+1)=MONTH(1&amp;E4),C33+1,"")</f>
        <v>58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59</v>
      </c>
      <c r="C35" s="40">
        <f ca="1">IF(MONTH(C34+1)=MONTH(1&amp;E4),C34+1,"")</f>
        <v>59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60</v>
      </c>
      <c r="C36" s="40">
        <f ca="1">IF(MONTH(C35+1)=MONTH(1&amp;E4),C35+1,"")</f>
        <v>60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 t="str">
        <f ca="1">IF(MONTH(B36+1)=MONTH(1&amp;E4),B36+1,"")</f>
        <v/>
      </c>
      <c r="C37" s="40" t="str">
        <f ca="1">IF(MONTH(C36+1)=MONTH(1&amp;E4),C36+1,"")</f>
        <v/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 t="e">
        <f ca="1">IF(MONTH(B37+1)=MONTH(1&amp;E4),B37+1,"")</f>
        <v>#VALUE!</v>
      </c>
      <c r="C38" s="40" t="e">
        <f ca="1">IF(MONTH(C37+1)=MONTH(1&amp;E4),C37+1,"")</f>
        <v>#VALUE!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4">
        <f>Janvier!J41</f>
        <v>0.29166666666666669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>
        <f>J39+H40</f>
        <v>0.58333333333333337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21" priority="1">
      <formula>COUNTIF(fériés,B8)</formula>
    </cfRule>
    <cfRule type="expression" dxfId="20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889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tabSelected="1" topLeftCell="A34" workbookViewId="0">
      <selection activeCell="H40" sqref="H40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Mars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61</v>
      </c>
      <c r="C8" s="31">
        <f ca="1">DATE(K2,MONTH(1&amp;E4),1)</f>
        <v>61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62</v>
      </c>
      <c r="C9" s="40">
        <f ca="1">IF(MONTH(C8+1)=MONTH(1&amp;E4),C8+1,"")</f>
        <v>62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63</v>
      </c>
      <c r="C10" s="40">
        <f ca="1">IF(MONTH(C9+1)=MONTH(1&amp;E4),C9+1,"")</f>
        <v>63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64</v>
      </c>
      <c r="C11" s="40">
        <f ca="1">IF(MONTH(C10+1)=MONTH(1&amp;E4),C10+1,"")</f>
        <v>64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65</v>
      </c>
      <c r="C12" s="40">
        <f ca="1">IF(MONTH(C11+1)=MONTH(1&amp;E4),C11+1,"")</f>
        <v>65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66</v>
      </c>
      <c r="C13" s="40">
        <f ca="1">IF(MONTH(C12+1)=MONTH(1&amp;E4),C12+1,"")</f>
        <v>66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67</v>
      </c>
      <c r="C14" s="40">
        <f ca="1">IF(MONTH(C13+1)=MONTH(1&amp;E4),C13+1,"")</f>
        <v>67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68</v>
      </c>
      <c r="C15" s="40">
        <f ca="1">IF(MONTH(C14+1)=MONTH(1&amp;E4),C14+1,"")</f>
        <v>68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69</v>
      </c>
      <c r="C16" s="40">
        <f ca="1">IF(MONTH(C15+1)=MONTH(1&amp;E4),C15+1,"")</f>
        <v>69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70</v>
      </c>
      <c r="C17" s="40">
        <f ca="1">IF(MONTH(C16+1)=MONTH(1&amp;E4),C16+1,"")</f>
        <v>70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71</v>
      </c>
      <c r="C18" s="40">
        <f ca="1">IF(MONTH(C17+1)=MONTH(1&amp;E4),C17+1,"")</f>
        <v>71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72</v>
      </c>
      <c r="C19" s="40">
        <f ca="1">IF(MONTH(C18+1)=MONTH(1&amp;E4),C18+1,"")</f>
        <v>72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73</v>
      </c>
      <c r="C20" s="40">
        <f ca="1">IF(MONTH(C19+1)=MONTH(1&amp;E4),C19+1,"")</f>
        <v>73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74</v>
      </c>
      <c r="C21" s="40">
        <f ca="1">IF(MONTH(C20+1)=MONTH(1&amp;E4),C20+1,"")</f>
        <v>74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75</v>
      </c>
      <c r="C22" s="40">
        <f ca="1">IF(MONTH(C21+1)=MONTH(1&amp;E4),C21+1,"")</f>
        <v>75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76</v>
      </c>
      <c r="C23" s="40">
        <f ca="1">IF(MONTH(C22+1)=MONTH(1&amp;E4),C22+1,"")</f>
        <v>76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77</v>
      </c>
      <c r="C24" s="40">
        <f ca="1">IF(MONTH(C23+1)=MONTH(1&amp;E4),C23+1,"")</f>
        <v>77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78</v>
      </c>
      <c r="C25" s="40">
        <f ca="1">IF(MONTH(C24+1)=MONTH(1&amp;E4),C24+1,"")</f>
        <v>78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79</v>
      </c>
      <c r="C26" s="40">
        <f ca="1">IF(MONTH(C25+1)=MONTH(1&amp;E4),C25+1,"")</f>
        <v>79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80</v>
      </c>
      <c r="C27" s="40">
        <f ca="1">IF(MONTH(C26+1)=MONTH(1&amp;E4),C26+1,"")</f>
        <v>80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81</v>
      </c>
      <c r="C28" s="40">
        <f ca="1">IF(MONTH(C27+1)=MONTH(1&amp;E4),C27+1,"")</f>
        <v>81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82</v>
      </c>
      <c r="C29" s="40">
        <f ca="1">IF(MONTH(C28+1)=MONTH(1&amp;E4),C28+1,"")</f>
        <v>82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83</v>
      </c>
      <c r="C30" s="40">
        <f ca="1">IF(MONTH(C29+1)=MONTH(1&amp;E4),C29+1,"")</f>
        <v>83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84</v>
      </c>
      <c r="C31" s="40">
        <f ca="1">IF(MONTH(C30+1)=MONTH(1&amp;E4),C30+1,"")</f>
        <v>84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85</v>
      </c>
      <c r="C32" s="40">
        <f ca="1">IF(MONTH(C31+1)=MONTH(1&amp;E4),C31+1,"")</f>
        <v>85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86</v>
      </c>
      <c r="C33" s="40">
        <f ca="1">IF(MONTH(C32+1)=MONTH(1&amp;E4),C32+1,"")</f>
        <v>86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87</v>
      </c>
      <c r="C34" s="40">
        <f ca="1">IF(MONTH(C33+1)=MONTH(1&amp;E4),C33+1,"")</f>
        <v>87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88</v>
      </c>
      <c r="C35" s="40">
        <f ca="1">IF(MONTH(C34+1)=MONTH(1&amp;E4),C34+1,"")</f>
        <v>88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89</v>
      </c>
      <c r="C36" s="40">
        <f ca="1">IF(MONTH(C35+1)=MONTH(1&amp;E4),C35+1,"")</f>
        <v>89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90</v>
      </c>
      <c r="C37" s="40">
        <f ca="1">IF(MONTH(C36+1)=MONTH(1&amp;E4),C36+1,"")</f>
        <v>90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>
        <f ca="1">IF(MONTH(B37+1)=MONTH(1&amp;E4),B37+1,"")</f>
        <v>91</v>
      </c>
      <c r="C38" s="40">
        <f ca="1">IF(MONTH(C37+1)=MONTH(1&amp;E4),C37+1,"")</f>
        <v>91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4">
        <f>Février!J41</f>
        <v>0.58333333333333337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>
        <f>J39+H40</f>
        <v>0.875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19" priority="1">
      <formula>COUNTIF(fériés,B8)</formula>
    </cfRule>
    <cfRule type="expression" dxfId="18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6913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Avril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92</v>
      </c>
      <c r="C8" s="31">
        <f ca="1">DATE(K2,MONTH(1&amp;E4),1)</f>
        <v>92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93</v>
      </c>
      <c r="C9" s="40">
        <f ca="1">IF(MONTH(C8+1)=MONTH(1&amp;E4),C8+1,"")</f>
        <v>93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94</v>
      </c>
      <c r="C10" s="40">
        <f ca="1">IF(MONTH(C9+1)=MONTH(1&amp;E4),C9+1,"")</f>
        <v>94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95</v>
      </c>
      <c r="C11" s="40">
        <f ca="1">IF(MONTH(C10+1)=MONTH(1&amp;E4),C10+1,"")</f>
        <v>95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96</v>
      </c>
      <c r="C12" s="40">
        <f ca="1">IF(MONTH(C11+1)=MONTH(1&amp;E4),C11+1,"")</f>
        <v>96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97</v>
      </c>
      <c r="C13" s="40">
        <f ca="1">IF(MONTH(C12+1)=MONTH(1&amp;E4),C12+1,"")</f>
        <v>97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98</v>
      </c>
      <c r="C14" s="40">
        <f ca="1">IF(MONTH(C13+1)=MONTH(1&amp;E4),C13+1,"")</f>
        <v>98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99</v>
      </c>
      <c r="C15" s="40">
        <f ca="1">IF(MONTH(C14+1)=MONTH(1&amp;E4),C14+1,"")</f>
        <v>99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100</v>
      </c>
      <c r="C16" s="40">
        <f ca="1">IF(MONTH(C15+1)=MONTH(1&amp;E4),C15+1,"")</f>
        <v>100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101</v>
      </c>
      <c r="C17" s="40">
        <f ca="1">IF(MONTH(C16+1)=MONTH(1&amp;E4),C16+1,"")</f>
        <v>101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102</v>
      </c>
      <c r="C18" s="40">
        <f ca="1">IF(MONTH(C17+1)=MONTH(1&amp;E4),C17+1,"")</f>
        <v>102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103</v>
      </c>
      <c r="C19" s="40">
        <f ca="1">IF(MONTH(C18+1)=MONTH(1&amp;E4),C18+1,"")</f>
        <v>103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104</v>
      </c>
      <c r="C20" s="40">
        <f ca="1">IF(MONTH(C19+1)=MONTH(1&amp;E4),C19+1,"")</f>
        <v>104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105</v>
      </c>
      <c r="C21" s="40">
        <f ca="1">IF(MONTH(C20+1)=MONTH(1&amp;E4),C20+1,"")</f>
        <v>105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106</v>
      </c>
      <c r="C22" s="40">
        <f ca="1">IF(MONTH(C21+1)=MONTH(1&amp;E4),C21+1,"")</f>
        <v>106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107</v>
      </c>
      <c r="C23" s="40">
        <f ca="1">IF(MONTH(C22+1)=MONTH(1&amp;E4),C22+1,"")</f>
        <v>107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108</v>
      </c>
      <c r="C24" s="40">
        <f ca="1">IF(MONTH(C23+1)=MONTH(1&amp;E4),C23+1,"")</f>
        <v>108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109</v>
      </c>
      <c r="C25" s="40">
        <f ca="1">IF(MONTH(C24+1)=MONTH(1&amp;E4),C24+1,"")</f>
        <v>109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110</v>
      </c>
      <c r="C26" s="40">
        <f ca="1">IF(MONTH(C25+1)=MONTH(1&amp;E4),C25+1,"")</f>
        <v>110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111</v>
      </c>
      <c r="C27" s="40">
        <f ca="1">IF(MONTH(C26+1)=MONTH(1&amp;E4),C26+1,"")</f>
        <v>111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112</v>
      </c>
      <c r="C28" s="40">
        <f ca="1">IF(MONTH(C27+1)=MONTH(1&amp;E4),C27+1,"")</f>
        <v>112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113</v>
      </c>
      <c r="C29" s="40">
        <f ca="1">IF(MONTH(C28+1)=MONTH(1&amp;E4),C28+1,"")</f>
        <v>113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114</v>
      </c>
      <c r="C30" s="40">
        <f ca="1">IF(MONTH(C29+1)=MONTH(1&amp;E4),C29+1,"")</f>
        <v>114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115</v>
      </c>
      <c r="C31" s="40">
        <f ca="1">IF(MONTH(C30+1)=MONTH(1&amp;E4),C30+1,"")</f>
        <v>115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116</v>
      </c>
      <c r="C32" s="40">
        <f ca="1">IF(MONTH(C31+1)=MONTH(1&amp;E4),C31+1,"")</f>
        <v>116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117</v>
      </c>
      <c r="C33" s="40">
        <f ca="1">IF(MONTH(C32+1)=MONTH(1&amp;E4),C32+1,"")</f>
        <v>117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118</v>
      </c>
      <c r="C34" s="40">
        <f ca="1">IF(MONTH(C33+1)=MONTH(1&amp;E4),C33+1,"")</f>
        <v>118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119</v>
      </c>
      <c r="C35" s="40">
        <f ca="1">IF(MONTH(C34+1)=MONTH(1&amp;E4),C34+1,"")</f>
        <v>119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120</v>
      </c>
      <c r="C36" s="40">
        <f ca="1">IF(MONTH(C35+1)=MONTH(1&amp;E4),C35+1,"")</f>
        <v>120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121</v>
      </c>
      <c r="C37" s="40">
        <f ca="1">IF(MONTH(C36+1)=MONTH(1&amp;E4),C36+1,"")</f>
        <v>121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 t="str">
        <f ca="1">IF(MONTH(B37+1)=MONTH(1&amp;E4),B37+1,"")</f>
        <v/>
      </c>
      <c r="C38" s="40" t="str">
        <f ca="1">IF(MONTH(C37+1)=MONTH(1&amp;E4),C37+1,"")</f>
        <v/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17" priority="1">
      <formula>COUNTIF(fériés,B8)</formula>
    </cfRule>
    <cfRule type="expression" dxfId="16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7937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Mai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122</v>
      </c>
      <c r="C8" s="31">
        <f ca="1">DATE(K2,MONTH(1&amp;E4),1)</f>
        <v>122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123</v>
      </c>
      <c r="C9" s="40">
        <f ca="1">IF(MONTH(C8+1)=MONTH(1&amp;E4),C8+1,"")</f>
        <v>123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124</v>
      </c>
      <c r="C10" s="40">
        <f ca="1">IF(MONTH(C9+1)=MONTH(1&amp;E4),C9+1,"")</f>
        <v>124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125</v>
      </c>
      <c r="C11" s="40">
        <f ca="1">IF(MONTH(C10+1)=MONTH(1&amp;E4),C10+1,"")</f>
        <v>125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126</v>
      </c>
      <c r="C12" s="40">
        <f ca="1">IF(MONTH(C11+1)=MONTH(1&amp;E4),C11+1,"")</f>
        <v>126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127</v>
      </c>
      <c r="C13" s="40">
        <f ca="1">IF(MONTH(C12+1)=MONTH(1&amp;E4),C12+1,"")</f>
        <v>127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128</v>
      </c>
      <c r="C14" s="40">
        <f ca="1">IF(MONTH(C13+1)=MONTH(1&amp;E4),C13+1,"")</f>
        <v>128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129</v>
      </c>
      <c r="C15" s="40">
        <f ca="1">IF(MONTH(C14+1)=MONTH(1&amp;E4),C14+1,"")</f>
        <v>129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130</v>
      </c>
      <c r="C16" s="40">
        <f ca="1">IF(MONTH(C15+1)=MONTH(1&amp;E4),C15+1,"")</f>
        <v>130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131</v>
      </c>
      <c r="C17" s="40">
        <f ca="1">IF(MONTH(C16+1)=MONTH(1&amp;E4),C16+1,"")</f>
        <v>131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132</v>
      </c>
      <c r="C18" s="40">
        <f ca="1">IF(MONTH(C17+1)=MONTH(1&amp;E4),C17+1,"")</f>
        <v>132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133</v>
      </c>
      <c r="C19" s="40">
        <f ca="1">IF(MONTH(C18+1)=MONTH(1&amp;E4),C18+1,"")</f>
        <v>133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134</v>
      </c>
      <c r="C20" s="40">
        <f ca="1">IF(MONTH(C19+1)=MONTH(1&amp;E4),C19+1,"")</f>
        <v>134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135</v>
      </c>
      <c r="C21" s="40">
        <f ca="1">IF(MONTH(C20+1)=MONTH(1&amp;E4),C20+1,"")</f>
        <v>135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136</v>
      </c>
      <c r="C22" s="40">
        <f ca="1">IF(MONTH(C21+1)=MONTH(1&amp;E4),C21+1,"")</f>
        <v>136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137</v>
      </c>
      <c r="C23" s="40">
        <f ca="1">IF(MONTH(C22+1)=MONTH(1&amp;E4),C22+1,"")</f>
        <v>137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138</v>
      </c>
      <c r="C24" s="40">
        <f ca="1">IF(MONTH(C23+1)=MONTH(1&amp;E4),C23+1,"")</f>
        <v>138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139</v>
      </c>
      <c r="C25" s="40">
        <f ca="1">IF(MONTH(C24+1)=MONTH(1&amp;E4),C24+1,"")</f>
        <v>139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140</v>
      </c>
      <c r="C26" s="40">
        <f ca="1">IF(MONTH(C25+1)=MONTH(1&amp;E4),C25+1,"")</f>
        <v>140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141</v>
      </c>
      <c r="C27" s="40">
        <f ca="1">IF(MONTH(C26+1)=MONTH(1&amp;E4),C26+1,"")</f>
        <v>141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142</v>
      </c>
      <c r="C28" s="40">
        <f ca="1">IF(MONTH(C27+1)=MONTH(1&amp;E4),C27+1,"")</f>
        <v>142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143</v>
      </c>
      <c r="C29" s="40">
        <f ca="1">IF(MONTH(C28+1)=MONTH(1&amp;E4),C28+1,"")</f>
        <v>143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144</v>
      </c>
      <c r="C30" s="40">
        <f ca="1">IF(MONTH(C29+1)=MONTH(1&amp;E4),C29+1,"")</f>
        <v>144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145</v>
      </c>
      <c r="C31" s="40">
        <f ca="1">IF(MONTH(C30+1)=MONTH(1&amp;E4),C30+1,"")</f>
        <v>145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146</v>
      </c>
      <c r="C32" s="40">
        <f ca="1">IF(MONTH(C31+1)=MONTH(1&amp;E4),C31+1,"")</f>
        <v>146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147</v>
      </c>
      <c r="C33" s="40">
        <f ca="1">IF(MONTH(C32+1)=MONTH(1&amp;E4),C32+1,"")</f>
        <v>147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148</v>
      </c>
      <c r="C34" s="40">
        <f ca="1">IF(MONTH(C33+1)=MONTH(1&amp;E4),C33+1,"")</f>
        <v>148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149</v>
      </c>
      <c r="C35" s="40">
        <f ca="1">IF(MONTH(C34+1)=MONTH(1&amp;E4),C34+1,"")</f>
        <v>149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150</v>
      </c>
      <c r="C36" s="40">
        <f ca="1">IF(MONTH(C35+1)=MONTH(1&amp;E4),C35+1,"")</f>
        <v>150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151</v>
      </c>
      <c r="C37" s="40">
        <f ca="1">IF(MONTH(C36+1)=MONTH(1&amp;E4),C36+1,"")</f>
        <v>151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>
        <f ca="1">IF(MONTH(B37+1)=MONTH(1&amp;E4),B37+1,"")</f>
        <v>152</v>
      </c>
      <c r="C38" s="40">
        <f ca="1">IF(MONTH(C37+1)=MONTH(1&amp;E4),C37+1,"")</f>
        <v>152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15" priority="1">
      <formula>COUNTIF(fériés,B8)</formula>
    </cfRule>
    <cfRule type="expression" dxfId="14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8961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Juin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153</v>
      </c>
      <c r="C8" s="31">
        <f ca="1">DATE(K2,MONTH(1&amp;E4),1)</f>
        <v>153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154</v>
      </c>
      <c r="C9" s="40">
        <f ca="1">IF(MONTH(C8+1)=MONTH(1&amp;E4),C8+1,"")</f>
        <v>154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155</v>
      </c>
      <c r="C10" s="40">
        <f ca="1">IF(MONTH(C9+1)=MONTH(1&amp;E4),C9+1,"")</f>
        <v>155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156</v>
      </c>
      <c r="C11" s="40">
        <f ca="1">IF(MONTH(C10+1)=MONTH(1&amp;E4),C10+1,"")</f>
        <v>156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157</v>
      </c>
      <c r="C12" s="40">
        <f ca="1">IF(MONTH(C11+1)=MONTH(1&amp;E4),C11+1,"")</f>
        <v>157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158</v>
      </c>
      <c r="C13" s="40">
        <f ca="1">IF(MONTH(C12+1)=MONTH(1&amp;E4),C12+1,"")</f>
        <v>158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159</v>
      </c>
      <c r="C14" s="40">
        <f ca="1">IF(MONTH(C13+1)=MONTH(1&amp;E4),C13+1,"")</f>
        <v>159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160</v>
      </c>
      <c r="C15" s="40">
        <f ca="1">IF(MONTH(C14+1)=MONTH(1&amp;E4),C14+1,"")</f>
        <v>160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161</v>
      </c>
      <c r="C16" s="40">
        <f ca="1">IF(MONTH(C15+1)=MONTH(1&amp;E4),C15+1,"")</f>
        <v>161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162</v>
      </c>
      <c r="C17" s="40">
        <f ca="1">IF(MONTH(C16+1)=MONTH(1&amp;E4),C16+1,"")</f>
        <v>162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163</v>
      </c>
      <c r="C18" s="40">
        <f ca="1">IF(MONTH(C17+1)=MONTH(1&amp;E4),C17+1,"")</f>
        <v>163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164</v>
      </c>
      <c r="C19" s="40">
        <f ca="1">IF(MONTH(C18+1)=MONTH(1&amp;E4),C18+1,"")</f>
        <v>164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165</v>
      </c>
      <c r="C20" s="40">
        <f ca="1">IF(MONTH(C19+1)=MONTH(1&amp;E4),C19+1,"")</f>
        <v>165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166</v>
      </c>
      <c r="C21" s="40">
        <f ca="1">IF(MONTH(C20+1)=MONTH(1&amp;E4),C20+1,"")</f>
        <v>166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167</v>
      </c>
      <c r="C22" s="40">
        <f ca="1">IF(MONTH(C21+1)=MONTH(1&amp;E4),C21+1,"")</f>
        <v>167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168</v>
      </c>
      <c r="C23" s="40">
        <f ca="1">IF(MONTH(C22+1)=MONTH(1&amp;E4),C22+1,"")</f>
        <v>168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169</v>
      </c>
      <c r="C24" s="40">
        <f ca="1">IF(MONTH(C23+1)=MONTH(1&amp;E4),C23+1,"")</f>
        <v>169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170</v>
      </c>
      <c r="C25" s="40">
        <f ca="1">IF(MONTH(C24+1)=MONTH(1&amp;E4),C24+1,"")</f>
        <v>170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171</v>
      </c>
      <c r="C26" s="40">
        <f ca="1">IF(MONTH(C25+1)=MONTH(1&amp;E4),C25+1,"")</f>
        <v>171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172</v>
      </c>
      <c r="C27" s="40">
        <f ca="1">IF(MONTH(C26+1)=MONTH(1&amp;E4),C26+1,"")</f>
        <v>172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173</v>
      </c>
      <c r="C28" s="40">
        <f ca="1">IF(MONTH(C27+1)=MONTH(1&amp;E4),C27+1,"")</f>
        <v>173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174</v>
      </c>
      <c r="C29" s="40">
        <f ca="1">IF(MONTH(C28+1)=MONTH(1&amp;E4),C28+1,"")</f>
        <v>174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175</v>
      </c>
      <c r="C30" s="40">
        <f ca="1">IF(MONTH(C29+1)=MONTH(1&amp;E4),C29+1,"")</f>
        <v>175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176</v>
      </c>
      <c r="C31" s="40">
        <f ca="1">IF(MONTH(C30+1)=MONTH(1&amp;E4),C30+1,"")</f>
        <v>176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177</v>
      </c>
      <c r="C32" s="40">
        <f ca="1">IF(MONTH(C31+1)=MONTH(1&amp;E4),C31+1,"")</f>
        <v>177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178</v>
      </c>
      <c r="C33" s="40">
        <f ca="1">IF(MONTH(C32+1)=MONTH(1&amp;E4),C32+1,"")</f>
        <v>178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179</v>
      </c>
      <c r="C34" s="40">
        <f ca="1">IF(MONTH(C33+1)=MONTH(1&amp;E4),C33+1,"")</f>
        <v>179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180</v>
      </c>
      <c r="C35" s="40">
        <f ca="1">IF(MONTH(C34+1)=MONTH(1&amp;E4),C34+1,"")</f>
        <v>180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181</v>
      </c>
      <c r="C36" s="40">
        <f ca="1">IF(MONTH(C35+1)=MONTH(1&amp;E4),C35+1,"")</f>
        <v>181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182</v>
      </c>
      <c r="C37" s="40">
        <f ca="1">IF(MONTH(C36+1)=MONTH(1&amp;E4),C36+1,"")</f>
        <v>182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 t="str">
        <f ca="1">IF(MONTH(B37+1)=MONTH(1&amp;E4),B37+1,"")</f>
        <v/>
      </c>
      <c r="C38" s="40" t="str">
        <f ca="1">IF(MONTH(C37+1)=MONTH(1&amp;E4),C37+1,"")</f>
        <v/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13" priority="1">
      <formula>COUNTIF(fériés,B8)</formula>
    </cfRule>
    <cfRule type="expression" dxfId="12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9985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Juillet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183</v>
      </c>
      <c r="C8" s="31">
        <f ca="1">DATE(K2,MONTH(1&amp;E4),1)</f>
        <v>183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184</v>
      </c>
      <c r="C9" s="40">
        <f ca="1">IF(MONTH(C8+1)=MONTH(1&amp;E4),C8+1,"")</f>
        <v>184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185</v>
      </c>
      <c r="C10" s="40">
        <f ca="1">IF(MONTH(C9+1)=MONTH(1&amp;E4),C9+1,"")</f>
        <v>185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186</v>
      </c>
      <c r="C11" s="40">
        <f ca="1">IF(MONTH(C10+1)=MONTH(1&amp;E4),C10+1,"")</f>
        <v>186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187</v>
      </c>
      <c r="C12" s="40">
        <f ca="1">IF(MONTH(C11+1)=MONTH(1&amp;E4),C11+1,"")</f>
        <v>187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188</v>
      </c>
      <c r="C13" s="40">
        <f ca="1">IF(MONTH(C12+1)=MONTH(1&amp;E4),C12+1,"")</f>
        <v>188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189</v>
      </c>
      <c r="C14" s="40">
        <f ca="1">IF(MONTH(C13+1)=MONTH(1&amp;E4),C13+1,"")</f>
        <v>189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190</v>
      </c>
      <c r="C15" s="40">
        <f ca="1">IF(MONTH(C14+1)=MONTH(1&amp;E4),C14+1,"")</f>
        <v>190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191</v>
      </c>
      <c r="C16" s="40">
        <f ca="1">IF(MONTH(C15+1)=MONTH(1&amp;E4),C15+1,"")</f>
        <v>191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192</v>
      </c>
      <c r="C17" s="40">
        <f ca="1">IF(MONTH(C16+1)=MONTH(1&amp;E4),C16+1,"")</f>
        <v>192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193</v>
      </c>
      <c r="C18" s="40">
        <f ca="1">IF(MONTH(C17+1)=MONTH(1&amp;E4),C17+1,"")</f>
        <v>193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194</v>
      </c>
      <c r="C19" s="40">
        <f ca="1">IF(MONTH(C18+1)=MONTH(1&amp;E4),C18+1,"")</f>
        <v>194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195</v>
      </c>
      <c r="C20" s="40">
        <f ca="1">IF(MONTH(C19+1)=MONTH(1&amp;E4),C19+1,"")</f>
        <v>195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196</v>
      </c>
      <c r="C21" s="40">
        <f ca="1">IF(MONTH(C20+1)=MONTH(1&amp;E4),C20+1,"")</f>
        <v>196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197</v>
      </c>
      <c r="C22" s="40">
        <f ca="1">IF(MONTH(C21+1)=MONTH(1&amp;E4),C21+1,"")</f>
        <v>197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198</v>
      </c>
      <c r="C23" s="40">
        <f ca="1">IF(MONTH(C22+1)=MONTH(1&amp;E4),C22+1,"")</f>
        <v>198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199</v>
      </c>
      <c r="C24" s="40">
        <f ca="1">IF(MONTH(C23+1)=MONTH(1&amp;E4),C23+1,"")</f>
        <v>199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200</v>
      </c>
      <c r="C25" s="40">
        <f ca="1">IF(MONTH(C24+1)=MONTH(1&amp;E4),C24+1,"")</f>
        <v>200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201</v>
      </c>
      <c r="C26" s="40">
        <f ca="1">IF(MONTH(C25+1)=MONTH(1&amp;E4),C25+1,"")</f>
        <v>201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202</v>
      </c>
      <c r="C27" s="40">
        <f ca="1">IF(MONTH(C26+1)=MONTH(1&amp;E4),C26+1,"")</f>
        <v>202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203</v>
      </c>
      <c r="C28" s="40">
        <f ca="1">IF(MONTH(C27+1)=MONTH(1&amp;E4),C27+1,"")</f>
        <v>203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204</v>
      </c>
      <c r="C29" s="40">
        <f ca="1">IF(MONTH(C28+1)=MONTH(1&amp;E4),C28+1,"")</f>
        <v>204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205</v>
      </c>
      <c r="C30" s="40">
        <f ca="1">IF(MONTH(C29+1)=MONTH(1&amp;E4),C29+1,"")</f>
        <v>205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206</v>
      </c>
      <c r="C31" s="40">
        <f ca="1">IF(MONTH(C30+1)=MONTH(1&amp;E4),C30+1,"")</f>
        <v>206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207</v>
      </c>
      <c r="C32" s="40">
        <f ca="1">IF(MONTH(C31+1)=MONTH(1&amp;E4),C31+1,"")</f>
        <v>207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208</v>
      </c>
      <c r="C33" s="40">
        <f ca="1">IF(MONTH(C32+1)=MONTH(1&amp;E4),C32+1,"")</f>
        <v>208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209</v>
      </c>
      <c r="C34" s="40">
        <f ca="1">IF(MONTH(C33+1)=MONTH(1&amp;E4),C33+1,"")</f>
        <v>209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210</v>
      </c>
      <c r="C35" s="40">
        <f ca="1">IF(MONTH(C34+1)=MONTH(1&amp;E4),C34+1,"")</f>
        <v>210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211</v>
      </c>
      <c r="C36" s="40">
        <f ca="1">IF(MONTH(C35+1)=MONTH(1&amp;E4),C35+1,"")</f>
        <v>211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212</v>
      </c>
      <c r="C37" s="40">
        <f ca="1">IF(MONTH(C36+1)=MONTH(1&amp;E4),C36+1,"")</f>
        <v>212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>
        <f ca="1">IF(MONTH(B37+1)=MONTH(1&amp;E4),B37+1,"")</f>
        <v>213</v>
      </c>
      <c r="C38" s="40">
        <f ca="1">IF(MONTH(C37+1)=MONTH(1&amp;E4),C37+1,"")</f>
        <v>213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11" priority="1">
      <formula>COUNTIF(fériés,B8)</formula>
    </cfRule>
    <cfRule type="expression" dxfId="10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1009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Août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214</v>
      </c>
      <c r="C8" s="31">
        <f ca="1">DATE(K2,MONTH(1&amp;E4),1)</f>
        <v>214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215</v>
      </c>
      <c r="C9" s="40">
        <f ca="1">IF(MONTH(C8+1)=MONTH(1&amp;E4),C8+1,"")</f>
        <v>215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216</v>
      </c>
      <c r="C10" s="40">
        <f ca="1">IF(MONTH(C9+1)=MONTH(1&amp;E4),C9+1,"")</f>
        <v>216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217</v>
      </c>
      <c r="C11" s="40">
        <f ca="1">IF(MONTH(C10+1)=MONTH(1&amp;E4),C10+1,"")</f>
        <v>217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218</v>
      </c>
      <c r="C12" s="40">
        <f ca="1">IF(MONTH(C11+1)=MONTH(1&amp;E4),C11+1,"")</f>
        <v>218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219</v>
      </c>
      <c r="C13" s="40">
        <f ca="1">IF(MONTH(C12+1)=MONTH(1&amp;E4),C12+1,"")</f>
        <v>219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220</v>
      </c>
      <c r="C14" s="40">
        <f ca="1">IF(MONTH(C13+1)=MONTH(1&amp;E4),C13+1,"")</f>
        <v>220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221</v>
      </c>
      <c r="C15" s="40">
        <f ca="1">IF(MONTH(C14+1)=MONTH(1&amp;E4),C14+1,"")</f>
        <v>221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222</v>
      </c>
      <c r="C16" s="40">
        <f ca="1">IF(MONTH(C15+1)=MONTH(1&amp;E4),C15+1,"")</f>
        <v>222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223</v>
      </c>
      <c r="C17" s="40">
        <f ca="1">IF(MONTH(C16+1)=MONTH(1&amp;E4),C16+1,"")</f>
        <v>223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224</v>
      </c>
      <c r="C18" s="40">
        <f ca="1">IF(MONTH(C17+1)=MONTH(1&amp;E4),C17+1,"")</f>
        <v>224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225</v>
      </c>
      <c r="C19" s="40">
        <f ca="1">IF(MONTH(C18+1)=MONTH(1&amp;E4),C18+1,"")</f>
        <v>225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226</v>
      </c>
      <c r="C20" s="40">
        <f ca="1">IF(MONTH(C19+1)=MONTH(1&amp;E4),C19+1,"")</f>
        <v>226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227</v>
      </c>
      <c r="C21" s="40">
        <f ca="1">IF(MONTH(C20+1)=MONTH(1&amp;E4),C20+1,"")</f>
        <v>227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228</v>
      </c>
      <c r="C22" s="40">
        <f ca="1">IF(MONTH(C21+1)=MONTH(1&amp;E4),C21+1,"")</f>
        <v>228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229</v>
      </c>
      <c r="C23" s="40">
        <f ca="1">IF(MONTH(C22+1)=MONTH(1&amp;E4),C22+1,"")</f>
        <v>229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230</v>
      </c>
      <c r="C24" s="40">
        <f ca="1">IF(MONTH(C23+1)=MONTH(1&amp;E4),C23+1,"")</f>
        <v>230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231</v>
      </c>
      <c r="C25" s="40">
        <f ca="1">IF(MONTH(C24+1)=MONTH(1&amp;E4),C24+1,"")</f>
        <v>231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232</v>
      </c>
      <c r="C26" s="40">
        <f ca="1">IF(MONTH(C25+1)=MONTH(1&amp;E4),C25+1,"")</f>
        <v>232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233</v>
      </c>
      <c r="C27" s="40">
        <f ca="1">IF(MONTH(C26+1)=MONTH(1&amp;E4),C26+1,"")</f>
        <v>233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234</v>
      </c>
      <c r="C28" s="40">
        <f ca="1">IF(MONTH(C27+1)=MONTH(1&amp;E4),C27+1,"")</f>
        <v>234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235</v>
      </c>
      <c r="C29" s="40">
        <f ca="1">IF(MONTH(C28+1)=MONTH(1&amp;E4),C28+1,"")</f>
        <v>235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236</v>
      </c>
      <c r="C30" s="40">
        <f ca="1">IF(MONTH(C29+1)=MONTH(1&amp;E4),C29+1,"")</f>
        <v>236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237</v>
      </c>
      <c r="C31" s="40">
        <f ca="1">IF(MONTH(C30+1)=MONTH(1&amp;E4),C30+1,"")</f>
        <v>237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238</v>
      </c>
      <c r="C32" s="40">
        <f ca="1">IF(MONTH(C31+1)=MONTH(1&amp;E4),C31+1,"")</f>
        <v>238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239</v>
      </c>
      <c r="C33" s="40">
        <f ca="1">IF(MONTH(C32+1)=MONTH(1&amp;E4),C32+1,"")</f>
        <v>239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240</v>
      </c>
      <c r="C34" s="40">
        <f ca="1">IF(MONTH(C33+1)=MONTH(1&amp;E4),C33+1,"")</f>
        <v>240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241</v>
      </c>
      <c r="C35" s="40">
        <f ca="1">IF(MONTH(C34+1)=MONTH(1&amp;E4),C34+1,"")</f>
        <v>241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242</v>
      </c>
      <c r="C36" s="40">
        <f ca="1">IF(MONTH(C35+1)=MONTH(1&amp;E4),C35+1,"")</f>
        <v>242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243</v>
      </c>
      <c r="C37" s="40">
        <f ca="1">IF(MONTH(C36+1)=MONTH(1&amp;E4),C36+1,"")</f>
        <v>243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>
        <f ca="1">IF(MONTH(B37+1)=MONTH(1&amp;E4),B37+1,"")</f>
        <v>244</v>
      </c>
      <c r="C38" s="40">
        <f ca="1">IF(MONTH(C37+1)=MONTH(1&amp;E4),C37+1,"")</f>
        <v>244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9" priority="1">
      <formula>COUNTIF(fériés,B8)</formula>
    </cfRule>
    <cfRule type="expression" dxfId="8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033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Septembre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245</v>
      </c>
      <c r="C8" s="31">
        <f ca="1">DATE(K2,MONTH(1&amp;E4),1)</f>
        <v>245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246</v>
      </c>
      <c r="C9" s="40">
        <f ca="1">IF(MONTH(C8+1)=MONTH(1&amp;E4),C8+1,"")</f>
        <v>246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247</v>
      </c>
      <c r="C10" s="40">
        <f ca="1">IF(MONTH(C9+1)=MONTH(1&amp;E4),C9+1,"")</f>
        <v>247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248</v>
      </c>
      <c r="C11" s="40">
        <f ca="1">IF(MONTH(C10+1)=MONTH(1&amp;E4),C10+1,"")</f>
        <v>248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249</v>
      </c>
      <c r="C12" s="40">
        <f ca="1">IF(MONTH(C11+1)=MONTH(1&amp;E4),C11+1,"")</f>
        <v>249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250</v>
      </c>
      <c r="C13" s="40">
        <f ca="1">IF(MONTH(C12+1)=MONTH(1&amp;E4),C12+1,"")</f>
        <v>250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251</v>
      </c>
      <c r="C14" s="40">
        <f ca="1">IF(MONTH(C13+1)=MONTH(1&amp;E4),C13+1,"")</f>
        <v>251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252</v>
      </c>
      <c r="C15" s="40">
        <f ca="1">IF(MONTH(C14+1)=MONTH(1&amp;E4),C14+1,"")</f>
        <v>252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253</v>
      </c>
      <c r="C16" s="40">
        <f ca="1">IF(MONTH(C15+1)=MONTH(1&amp;E4),C15+1,"")</f>
        <v>253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254</v>
      </c>
      <c r="C17" s="40">
        <f ca="1">IF(MONTH(C16+1)=MONTH(1&amp;E4),C16+1,"")</f>
        <v>254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255</v>
      </c>
      <c r="C18" s="40">
        <f ca="1">IF(MONTH(C17+1)=MONTH(1&amp;E4),C17+1,"")</f>
        <v>255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256</v>
      </c>
      <c r="C19" s="40">
        <f ca="1">IF(MONTH(C18+1)=MONTH(1&amp;E4),C18+1,"")</f>
        <v>256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257</v>
      </c>
      <c r="C20" s="40">
        <f ca="1">IF(MONTH(C19+1)=MONTH(1&amp;E4),C19+1,"")</f>
        <v>257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258</v>
      </c>
      <c r="C21" s="40">
        <f ca="1">IF(MONTH(C20+1)=MONTH(1&amp;E4),C20+1,"")</f>
        <v>258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259</v>
      </c>
      <c r="C22" s="40">
        <f ca="1">IF(MONTH(C21+1)=MONTH(1&amp;E4),C21+1,"")</f>
        <v>259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260</v>
      </c>
      <c r="C23" s="40">
        <f ca="1">IF(MONTH(C22+1)=MONTH(1&amp;E4),C22+1,"")</f>
        <v>260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261</v>
      </c>
      <c r="C24" s="40">
        <f ca="1">IF(MONTH(C23+1)=MONTH(1&amp;E4),C23+1,"")</f>
        <v>261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262</v>
      </c>
      <c r="C25" s="40">
        <f ca="1">IF(MONTH(C24+1)=MONTH(1&amp;E4),C24+1,"")</f>
        <v>262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263</v>
      </c>
      <c r="C26" s="40">
        <f ca="1">IF(MONTH(C25+1)=MONTH(1&amp;E4),C25+1,"")</f>
        <v>263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264</v>
      </c>
      <c r="C27" s="40">
        <f ca="1">IF(MONTH(C26+1)=MONTH(1&amp;E4),C26+1,"")</f>
        <v>264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265</v>
      </c>
      <c r="C28" s="40">
        <f ca="1">IF(MONTH(C27+1)=MONTH(1&amp;E4),C27+1,"")</f>
        <v>265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266</v>
      </c>
      <c r="C29" s="40">
        <f ca="1">IF(MONTH(C28+1)=MONTH(1&amp;E4),C28+1,"")</f>
        <v>266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267</v>
      </c>
      <c r="C30" s="40">
        <f ca="1">IF(MONTH(C29+1)=MONTH(1&amp;E4),C29+1,"")</f>
        <v>267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268</v>
      </c>
      <c r="C31" s="40">
        <f ca="1">IF(MONTH(C30+1)=MONTH(1&amp;E4),C30+1,"")</f>
        <v>268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269</v>
      </c>
      <c r="C32" s="40">
        <f ca="1">IF(MONTH(C31+1)=MONTH(1&amp;E4),C31+1,"")</f>
        <v>269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270</v>
      </c>
      <c r="C33" s="40">
        <f ca="1">IF(MONTH(C32+1)=MONTH(1&amp;E4),C32+1,"")</f>
        <v>270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271</v>
      </c>
      <c r="C34" s="40">
        <f ca="1">IF(MONTH(C33+1)=MONTH(1&amp;E4),C33+1,"")</f>
        <v>271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272</v>
      </c>
      <c r="C35" s="40">
        <f ca="1">IF(MONTH(C34+1)=MONTH(1&amp;E4),C34+1,"")</f>
        <v>272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273</v>
      </c>
      <c r="C36" s="40">
        <f ca="1">IF(MONTH(C35+1)=MONTH(1&amp;E4),C35+1,"")</f>
        <v>273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274</v>
      </c>
      <c r="C37" s="40">
        <f ca="1">IF(MONTH(C36+1)=MONTH(1&amp;E4),C36+1,"")</f>
        <v>274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 t="str">
        <f ca="1">IF(MONTH(B37+1)=MONTH(1&amp;E4),B37+1,"")</f>
        <v/>
      </c>
      <c r="C38" s="40" t="str">
        <f ca="1">IF(MONTH(C37+1)=MONTH(1&amp;E4),C37+1,"")</f>
        <v/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7" priority="1">
      <formula>COUNTIF(fériés,B8)</formula>
    </cfRule>
    <cfRule type="expression" dxfId="6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057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Octobre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275</v>
      </c>
      <c r="C8" s="31">
        <f ca="1">DATE(K2,MONTH(1&amp;E4),1)</f>
        <v>275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276</v>
      </c>
      <c r="C9" s="40">
        <f ca="1">IF(MONTH(C8+1)=MONTH(1&amp;E4),C8+1,"")</f>
        <v>276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277</v>
      </c>
      <c r="C10" s="40">
        <f ca="1">IF(MONTH(C9+1)=MONTH(1&amp;E4),C9+1,"")</f>
        <v>277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278</v>
      </c>
      <c r="C11" s="40">
        <f ca="1">IF(MONTH(C10+1)=MONTH(1&amp;E4),C10+1,"")</f>
        <v>278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279</v>
      </c>
      <c r="C12" s="40">
        <f ca="1">IF(MONTH(C11+1)=MONTH(1&amp;E4),C11+1,"")</f>
        <v>279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280</v>
      </c>
      <c r="C13" s="40">
        <f ca="1">IF(MONTH(C12+1)=MONTH(1&amp;E4),C12+1,"")</f>
        <v>280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281</v>
      </c>
      <c r="C14" s="40">
        <f ca="1">IF(MONTH(C13+1)=MONTH(1&amp;E4),C13+1,"")</f>
        <v>281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282</v>
      </c>
      <c r="C15" s="40">
        <f ca="1">IF(MONTH(C14+1)=MONTH(1&amp;E4),C14+1,"")</f>
        <v>282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283</v>
      </c>
      <c r="C16" s="40">
        <f ca="1">IF(MONTH(C15+1)=MONTH(1&amp;E4),C15+1,"")</f>
        <v>283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284</v>
      </c>
      <c r="C17" s="40">
        <f ca="1">IF(MONTH(C16+1)=MONTH(1&amp;E4),C16+1,"")</f>
        <v>284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285</v>
      </c>
      <c r="C18" s="40">
        <f ca="1">IF(MONTH(C17+1)=MONTH(1&amp;E4),C17+1,"")</f>
        <v>285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286</v>
      </c>
      <c r="C19" s="40">
        <f ca="1">IF(MONTH(C18+1)=MONTH(1&amp;E4),C18+1,"")</f>
        <v>286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287</v>
      </c>
      <c r="C20" s="40">
        <f ca="1">IF(MONTH(C19+1)=MONTH(1&amp;E4),C19+1,"")</f>
        <v>287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288</v>
      </c>
      <c r="C21" s="40">
        <f ca="1">IF(MONTH(C20+1)=MONTH(1&amp;E4),C20+1,"")</f>
        <v>288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289</v>
      </c>
      <c r="C22" s="40">
        <f ca="1">IF(MONTH(C21+1)=MONTH(1&amp;E4),C21+1,"")</f>
        <v>289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290</v>
      </c>
      <c r="C23" s="40">
        <f ca="1">IF(MONTH(C22+1)=MONTH(1&amp;E4),C22+1,"")</f>
        <v>290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291</v>
      </c>
      <c r="C24" s="40">
        <f ca="1">IF(MONTH(C23+1)=MONTH(1&amp;E4),C23+1,"")</f>
        <v>291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292</v>
      </c>
      <c r="C25" s="40">
        <f ca="1">IF(MONTH(C24+1)=MONTH(1&amp;E4),C24+1,"")</f>
        <v>292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293</v>
      </c>
      <c r="C26" s="40">
        <f ca="1">IF(MONTH(C25+1)=MONTH(1&amp;E4),C25+1,"")</f>
        <v>293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294</v>
      </c>
      <c r="C27" s="40">
        <f ca="1">IF(MONTH(C26+1)=MONTH(1&amp;E4),C26+1,"")</f>
        <v>294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295</v>
      </c>
      <c r="C28" s="40">
        <f ca="1">IF(MONTH(C27+1)=MONTH(1&amp;E4),C27+1,"")</f>
        <v>295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296</v>
      </c>
      <c r="C29" s="40">
        <f ca="1">IF(MONTH(C28+1)=MONTH(1&amp;E4),C28+1,"")</f>
        <v>296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297</v>
      </c>
      <c r="C30" s="40">
        <f ca="1">IF(MONTH(C29+1)=MONTH(1&amp;E4),C29+1,"")</f>
        <v>297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298</v>
      </c>
      <c r="C31" s="40">
        <f ca="1">IF(MONTH(C30+1)=MONTH(1&amp;E4),C30+1,"")</f>
        <v>298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299</v>
      </c>
      <c r="C32" s="40">
        <f ca="1">IF(MONTH(C31+1)=MONTH(1&amp;E4),C31+1,"")</f>
        <v>299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300</v>
      </c>
      <c r="C33" s="40">
        <f ca="1">IF(MONTH(C32+1)=MONTH(1&amp;E4),C32+1,"")</f>
        <v>300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301</v>
      </c>
      <c r="C34" s="40">
        <f ca="1">IF(MONTH(C33+1)=MONTH(1&amp;E4),C33+1,"")</f>
        <v>301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302</v>
      </c>
      <c r="C35" s="40">
        <f ca="1">IF(MONTH(C34+1)=MONTH(1&amp;E4),C34+1,"")</f>
        <v>302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303</v>
      </c>
      <c r="C36" s="40">
        <f ca="1">IF(MONTH(C35+1)=MONTH(1&amp;E4),C35+1,"")</f>
        <v>303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304</v>
      </c>
      <c r="C37" s="40">
        <f ca="1">IF(MONTH(C36+1)=MONTH(1&amp;E4),C36+1,"")</f>
        <v>304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>
        <f ca="1">IF(MONTH(B37+1)=MONTH(1&amp;E4),B37+1,"")</f>
        <v>305</v>
      </c>
      <c r="C38" s="40">
        <f ca="1">IF(MONTH(C37+1)=MONTH(1&amp;E4),C37+1,"")</f>
        <v>305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5" priority="1">
      <formula>COUNTIF(fériés,B8)</formula>
    </cfRule>
    <cfRule type="expression" dxfId="4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Novembre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306</v>
      </c>
      <c r="C8" s="31">
        <f ca="1">DATE(K2,MONTH(1&amp;E4),1)</f>
        <v>306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307</v>
      </c>
      <c r="C9" s="40">
        <f ca="1">IF(MONTH(C8+1)=MONTH(1&amp;E4),C8+1,"")</f>
        <v>307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308</v>
      </c>
      <c r="C10" s="40">
        <f ca="1">IF(MONTH(C9+1)=MONTH(1&amp;E4),C9+1,"")</f>
        <v>308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309</v>
      </c>
      <c r="C11" s="40">
        <f ca="1">IF(MONTH(C10+1)=MONTH(1&amp;E4),C10+1,"")</f>
        <v>309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310</v>
      </c>
      <c r="C12" s="40">
        <f ca="1">IF(MONTH(C11+1)=MONTH(1&amp;E4),C11+1,"")</f>
        <v>310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311</v>
      </c>
      <c r="C13" s="40">
        <f ca="1">IF(MONTH(C12+1)=MONTH(1&amp;E4),C12+1,"")</f>
        <v>311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312</v>
      </c>
      <c r="C14" s="40">
        <f ca="1">IF(MONTH(C13+1)=MONTH(1&amp;E4),C13+1,"")</f>
        <v>312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313</v>
      </c>
      <c r="C15" s="40">
        <f ca="1">IF(MONTH(C14+1)=MONTH(1&amp;E4),C14+1,"")</f>
        <v>313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314</v>
      </c>
      <c r="C16" s="40">
        <f ca="1">IF(MONTH(C15+1)=MONTH(1&amp;E4),C15+1,"")</f>
        <v>314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315</v>
      </c>
      <c r="C17" s="40">
        <f ca="1">IF(MONTH(C16+1)=MONTH(1&amp;E4),C16+1,"")</f>
        <v>315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316</v>
      </c>
      <c r="C18" s="40">
        <f ca="1">IF(MONTH(C17+1)=MONTH(1&amp;E4),C17+1,"")</f>
        <v>316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317</v>
      </c>
      <c r="C19" s="40">
        <f ca="1">IF(MONTH(C18+1)=MONTH(1&amp;E4),C18+1,"")</f>
        <v>317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318</v>
      </c>
      <c r="C20" s="40">
        <f ca="1">IF(MONTH(C19+1)=MONTH(1&amp;E4),C19+1,"")</f>
        <v>318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319</v>
      </c>
      <c r="C21" s="40">
        <f ca="1">IF(MONTH(C20+1)=MONTH(1&amp;E4),C20+1,"")</f>
        <v>319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320</v>
      </c>
      <c r="C22" s="40">
        <f ca="1">IF(MONTH(C21+1)=MONTH(1&amp;E4),C21+1,"")</f>
        <v>320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321</v>
      </c>
      <c r="C23" s="40">
        <f ca="1">IF(MONTH(C22+1)=MONTH(1&amp;E4),C22+1,"")</f>
        <v>321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322</v>
      </c>
      <c r="C24" s="40">
        <f ca="1">IF(MONTH(C23+1)=MONTH(1&amp;E4),C23+1,"")</f>
        <v>322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323</v>
      </c>
      <c r="C25" s="40">
        <f ca="1">IF(MONTH(C24+1)=MONTH(1&amp;E4),C24+1,"")</f>
        <v>323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324</v>
      </c>
      <c r="C26" s="40">
        <f ca="1">IF(MONTH(C25+1)=MONTH(1&amp;E4),C25+1,"")</f>
        <v>324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325</v>
      </c>
      <c r="C27" s="40">
        <f ca="1">IF(MONTH(C26+1)=MONTH(1&amp;E4),C26+1,"")</f>
        <v>325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326</v>
      </c>
      <c r="C28" s="40">
        <f ca="1">IF(MONTH(C27+1)=MONTH(1&amp;E4),C27+1,"")</f>
        <v>326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327</v>
      </c>
      <c r="C29" s="40">
        <f ca="1">IF(MONTH(C28+1)=MONTH(1&amp;E4),C28+1,"")</f>
        <v>327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328</v>
      </c>
      <c r="C30" s="40">
        <f ca="1">IF(MONTH(C29+1)=MONTH(1&amp;E4),C29+1,"")</f>
        <v>328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329</v>
      </c>
      <c r="C31" s="40">
        <f ca="1">IF(MONTH(C30+1)=MONTH(1&amp;E4),C30+1,"")</f>
        <v>329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330</v>
      </c>
      <c r="C32" s="40">
        <f ca="1">IF(MONTH(C31+1)=MONTH(1&amp;E4),C31+1,"")</f>
        <v>330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331</v>
      </c>
      <c r="C33" s="40">
        <f ca="1">IF(MONTH(C32+1)=MONTH(1&amp;E4),C32+1,"")</f>
        <v>331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332</v>
      </c>
      <c r="C34" s="40">
        <f ca="1">IF(MONTH(C33+1)=MONTH(1&amp;E4),C33+1,"")</f>
        <v>332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333</v>
      </c>
      <c r="C35" s="40">
        <f ca="1">IF(MONTH(C34+1)=MONTH(1&amp;E4),C34+1,"")</f>
        <v>333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334</v>
      </c>
      <c r="C36" s="40">
        <f ca="1">IF(MONTH(C35+1)=MONTH(1&amp;E4),C35+1,"")</f>
        <v>334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335</v>
      </c>
      <c r="C37" s="40">
        <f ca="1">IF(MONTH(C36+1)=MONTH(1&amp;E4),C36+1,"")</f>
        <v>335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 t="str">
        <f ca="1">IF(MONTH(B37+1)=MONTH(1&amp;E4),B37+1,"")</f>
        <v/>
      </c>
      <c r="C38" s="40" t="str">
        <f ca="1">IF(MONTH(C37+1)=MONTH(1&amp;E4),C37+1,"")</f>
        <v/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3" priority="1">
      <formula>COUNTIF(fériés,B8)</formula>
    </cfRule>
    <cfRule type="expression" dxfId="2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105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showRowColHeaders="0" workbookViewId="0">
      <selection activeCell="D8" sqref="D8"/>
    </sheetView>
  </sheetViews>
  <sheetFormatPr baseColWidth="10" defaultColWidth="0" defaultRowHeight="12.75" x14ac:dyDescent="0.2"/>
  <cols>
    <col min="1" max="1" width="11.42578125" customWidth="1"/>
    <col min="2" max="3" width="4.42578125" customWidth="1"/>
    <col min="4" max="7" width="10" customWidth="1"/>
    <col min="8" max="10" width="8" customWidth="1"/>
    <col min="11" max="11" width="22.85546875" customWidth="1"/>
    <col min="12" max="12" width="19.5703125" customWidth="1"/>
    <col min="13" max="13" width="0" hidden="1" customWidth="1"/>
  </cols>
  <sheetData>
    <row r="1" spans="1:13" ht="15.75" x14ac:dyDescent="0.2">
      <c r="A1" s="16"/>
      <c r="B1" s="73"/>
      <c r="C1" s="73"/>
      <c r="D1" s="73"/>
      <c r="E1" s="73"/>
      <c r="F1" s="64"/>
      <c r="G1" s="18" t="s">
        <v>17</v>
      </c>
      <c r="H1" s="89">
        <f>Données!B3</f>
        <v>0</v>
      </c>
      <c r="I1" s="89"/>
      <c r="J1" s="19"/>
      <c r="K1" s="20"/>
      <c r="L1" s="16"/>
      <c r="M1" s="16"/>
    </row>
    <row r="2" spans="1:13" ht="26.25" x14ac:dyDescent="0.2">
      <c r="A2" s="16"/>
      <c r="B2" s="22"/>
      <c r="C2" s="23"/>
      <c r="D2" s="23"/>
      <c r="E2" s="90" t="s">
        <v>18</v>
      </c>
      <c r="F2" s="90"/>
      <c r="G2" s="90"/>
      <c r="H2" s="90"/>
      <c r="I2" s="90"/>
      <c r="J2" s="90"/>
      <c r="K2" s="65">
        <f>Données!B2</f>
        <v>0</v>
      </c>
      <c r="L2" s="16"/>
      <c r="M2" s="16"/>
    </row>
    <row r="3" spans="1:13" x14ac:dyDescent="0.2">
      <c r="A3" s="16"/>
      <c r="B3" s="22"/>
      <c r="C3" s="22"/>
      <c r="D3" s="22"/>
      <c r="E3" s="19"/>
      <c r="F3" s="19"/>
      <c r="G3" s="19"/>
      <c r="H3" s="19"/>
      <c r="I3" s="19"/>
      <c r="J3" s="19"/>
      <c r="K3" s="19"/>
      <c r="L3" s="16"/>
      <c r="M3" s="16"/>
    </row>
    <row r="4" spans="1:13" x14ac:dyDescent="0.2">
      <c r="A4" s="16"/>
      <c r="B4" s="91" t="s">
        <v>19</v>
      </c>
      <c r="C4" s="91"/>
      <c r="D4" s="91"/>
      <c r="E4" s="63" t="str">
        <f ca="1">MID(CELL("nomfichier",$A$1),FIND("]",CELL("nomfichier",$A$1))+1,30)</f>
        <v>Décembre</v>
      </c>
      <c r="F4" s="92" t="s">
        <v>20</v>
      </c>
      <c r="G4" s="92"/>
      <c r="H4" s="73" t="str">
        <f>Données!B4</f>
        <v xml:space="preserve"> </v>
      </c>
      <c r="I4" s="73"/>
      <c r="J4" s="73"/>
      <c r="K4" s="73"/>
      <c r="L4" s="16"/>
      <c r="M4" s="16"/>
    </row>
    <row r="5" spans="1:13" ht="13.5" thickBot="1" x14ac:dyDescent="0.25">
      <c r="A5" s="25"/>
      <c r="B5" s="22"/>
      <c r="C5" s="22"/>
      <c r="D5" s="22"/>
      <c r="E5" s="19"/>
      <c r="F5" s="19"/>
      <c r="G5" s="26"/>
      <c r="H5" s="19"/>
      <c r="I5" s="72"/>
      <c r="J5" s="73"/>
      <c r="K5" s="73"/>
      <c r="L5" s="25"/>
      <c r="M5" s="16"/>
    </row>
    <row r="6" spans="1:13" ht="13.5" thickBot="1" x14ac:dyDescent="0.25">
      <c r="A6" s="16"/>
      <c r="B6" s="74" t="s">
        <v>4</v>
      </c>
      <c r="C6" s="75"/>
      <c r="D6" s="78" t="s">
        <v>21</v>
      </c>
      <c r="E6" s="79"/>
      <c r="F6" s="79"/>
      <c r="G6" s="80"/>
      <c r="H6" s="81" t="s">
        <v>22</v>
      </c>
      <c r="I6" s="82"/>
      <c r="J6" s="83"/>
      <c r="K6" s="84" t="s">
        <v>23</v>
      </c>
      <c r="L6" s="16"/>
      <c r="M6" s="16"/>
    </row>
    <row r="7" spans="1:13" ht="13.5" thickBot="1" x14ac:dyDescent="0.25">
      <c r="A7" s="16"/>
      <c r="B7" s="76"/>
      <c r="C7" s="77"/>
      <c r="D7" s="86" t="s">
        <v>25</v>
      </c>
      <c r="E7" s="87"/>
      <c r="F7" s="87" t="s">
        <v>26</v>
      </c>
      <c r="G7" s="88"/>
      <c r="H7" s="28" t="s">
        <v>27</v>
      </c>
      <c r="I7" s="28" t="s">
        <v>28</v>
      </c>
      <c r="J7" s="28" t="s">
        <v>29</v>
      </c>
      <c r="K7" s="85"/>
      <c r="L7" s="16"/>
      <c r="M7" s="16"/>
    </row>
    <row r="8" spans="1:13" x14ac:dyDescent="0.2">
      <c r="A8" s="29"/>
      <c r="B8" s="30">
        <f ca="1">DATE(K2,MONTH(1&amp;E4),1)</f>
        <v>336</v>
      </c>
      <c r="C8" s="31">
        <f ca="1">DATE(K2,MONTH(1&amp;E4),1)</f>
        <v>336</v>
      </c>
      <c r="D8" s="32"/>
      <c r="E8" s="32"/>
      <c r="F8" s="32"/>
      <c r="G8" s="32"/>
      <c r="H8" s="33">
        <f>IFERROR(E8-D8,"")</f>
        <v>0</v>
      </c>
      <c r="I8" s="34">
        <f>IFERROR(G8-F8,"00:00")</f>
        <v>0</v>
      </c>
      <c r="J8" s="35">
        <f>IFERROR(H8+I8,"00:00")</f>
        <v>0</v>
      </c>
      <c r="K8" s="36"/>
      <c r="L8" s="29"/>
      <c r="M8" s="29"/>
    </row>
    <row r="9" spans="1:13" x14ac:dyDescent="0.2">
      <c r="A9" s="29"/>
      <c r="B9" s="39">
        <f ca="1">IF(MONTH(B8+1)=MONTH(1&amp;E4),B8+1,"")</f>
        <v>337</v>
      </c>
      <c r="C9" s="40">
        <f ca="1">IF(MONTH(C8+1)=MONTH(1&amp;E4),C8+1,"")</f>
        <v>337</v>
      </c>
      <c r="D9" s="32"/>
      <c r="E9" s="32"/>
      <c r="F9" s="32"/>
      <c r="G9" s="32"/>
      <c r="H9" s="33">
        <f t="shared" ref="H9:H38" si="0">IFERROR(E9-D9,"00:00")</f>
        <v>0</v>
      </c>
      <c r="I9" s="34">
        <f t="shared" ref="I9:I38" si="1">IFERROR(G9-F9,"00:00")</f>
        <v>0</v>
      </c>
      <c r="J9" s="35">
        <f t="shared" ref="J9:J38" si="2">IFERROR(H9+I9,"00:00")</f>
        <v>0</v>
      </c>
      <c r="K9" s="36"/>
      <c r="L9" s="29"/>
      <c r="M9" s="29"/>
    </row>
    <row r="10" spans="1:13" x14ac:dyDescent="0.2">
      <c r="A10" s="29"/>
      <c r="B10" s="39">
        <f ca="1">IF(MONTH(B9+1)=MONTH(1&amp;E4),B9+1,"")</f>
        <v>338</v>
      </c>
      <c r="C10" s="40">
        <f ca="1">IF(MONTH(C9+1)=MONTH(1&amp;E4),C9+1,"")</f>
        <v>338</v>
      </c>
      <c r="D10" s="32"/>
      <c r="E10" s="32"/>
      <c r="F10" s="32"/>
      <c r="G10" s="32"/>
      <c r="H10" s="33">
        <f t="shared" si="0"/>
        <v>0</v>
      </c>
      <c r="I10" s="34">
        <f t="shared" si="1"/>
        <v>0</v>
      </c>
      <c r="J10" s="35">
        <f t="shared" si="2"/>
        <v>0</v>
      </c>
      <c r="K10" s="36"/>
      <c r="L10" s="29"/>
      <c r="M10" s="29"/>
    </row>
    <row r="11" spans="1:13" x14ac:dyDescent="0.2">
      <c r="A11" s="29"/>
      <c r="B11" s="39">
        <f ca="1">IF(MONTH(B10+1)=MONTH(1&amp;E4),B10+1,"")</f>
        <v>339</v>
      </c>
      <c r="C11" s="40">
        <f ca="1">IF(MONTH(C10+1)=MONTH(1&amp;E4),C10+1,"")</f>
        <v>339</v>
      </c>
      <c r="D11" s="32"/>
      <c r="E11" s="32"/>
      <c r="F11" s="32"/>
      <c r="G11" s="32"/>
      <c r="H11" s="33">
        <f t="shared" si="0"/>
        <v>0</v>
      </c>
      <c r="I11" s="34">
        <f t="shared" si="1"/>
        <v>0</v>
      </c>
      <c r="J11" s="35">
        <f t="shared" si="2"/>
        <v>0</v>
      </c>
      <c r="K11" s="36"/>
      <c r="L11" s="29"/>
      <c r="M11" s="29"/>
    </row>
    <row r="12" spans="1:13" x14ac:dyDescent="0.2">
      <c r="A12" s="29"/>
      <c r="B12" s="39">
        <f ca="1">IF(MONTH(B11+1)=MONTH(1&amp;E4),B11+1,"")</f>
        <v>340</v>
      </c>
      <c r="C12" s="40">
        <f ca="1">IF(MONTH(C11+1)=MONTH(1&amp;E4),C11+1,"")</f>
        <v>340</v>
      </c>
      <c r="D12" s="32"/>
      <c r="E12" s="32"/>
      <c r="F12" s="32"/>
      <c r="G12" s="32"/>
      <c r="H12" s="33">
        <f t="shared" si="0"/>
        <v>0</v>
      </c>
      <c r="I12" s="34">
        <f t="shared" si="1"/>
        <v>0</v>
      </c>
      <c r="J12" s="35">
        <f t="shared" si="2"/>
        <v>0</v>
      </c>
      <c r="K12" s="36"/>
      <c r="L12" s="29"/>
      <c r="M12" s="29"/>
    </row>
    <row r="13" spans="1:13" x14ac:dyDescent="0.2">
      <c r="A13" s="29"/>
      <c r="B13" s="39">
        <f ca="1">IF(MONTH(B12+1)=MONTH(1&amp;E4),B12+1,"")</f>
        <v>341</v>
      </c>
      <c r="C13" s="40">
        <f ca="1">IF(MONTH(C12+1)=MONTH(1&amp;E4),C12+1,"")</f>
        <v>341</v>
      </c>
      <c r="D13" s="32"/>
      <c r="E13" s="32"/>
      <c r="F13" s="32"/>
      <c r="G13" s="32"/>
      <c r="H13" s="33">
        <f t="shared" si="0"/>
        <v>0</v>
      </c>
      <c r="I13" s="34">
        <f t="shared" si="1"/>
        <v>0</v>
      </c>
      <c r="J13" s="35">
        <f t="shared" si="2"/>
        <v>0</v>
      </c>
      <c r="K13" s="36"/>
      <c r="L13" s="29"/>
      <c r="M13" s="29"/>
    </row>
    <row r="14" spans="1:13" x14ac:dyDescent="0.2">
      <c r="A14" s="29"/>
      <c r="B14" s="39">
        <f ca="1">IF(MONTH(B13+1)=MONTH(1&amp;E4),B13+1,"")</f>
        <v>342</v>
      </c>
      <c r="C14" s="40">
        <f ca="1">IF(MONTH(C13+1)=MONTH(1&amp;E4),C13+1,"")</f>
        <v>342</v>
      </c>
      <c r="D14" s="32"/>
      <c r="E14" s="32"/>
      <c r="F14" s="32"/>
      <c r="G14" s="32"/>
      <c r="H14" s="33">
        <f t="shared" si="0"/>
        <v>0</v>
      </c>
      <c r="I14" s="34">
        <f t="shared" si="1"/>
        <v>0</v>
      </c>
      <c r="J14" s="35">
        <f t="shared" si="2"/>
        <v>0</v>
      </c>
      <c r="K14" s="36"/>
      <c r="L14" s="29"/>
      <c r="M14" s="29"/>
    </row>
    <row r="15" spans="1:13" x14ac:dyDescent="0.2">
      <c r="A15" s="29"/>
      <c r="B15" s="39">
        <f ca="1">IF(MONTH(B14+1)=MONTH(1&amp;E4),B14+1,"")</f>
        <v>343</v>
      </c>
      <c r="C15" s="40">
        <f ca="1">IF(MONTH(C14+1)=MONTH(1&amp;E4),C14+1,"")</f>
        <v>343</v>
      </c>
      <c r="D15" s="32"/>
      <c r="E15" s="32"/>
      <c r="F15" s="32"/>
      <c r="G15" s="32"/>
      <c r="H15" s="33">
        <f t="shared" si="0"/>
        <v>0</v>
      </c>
      <c r="I15" s="34">
        <f t="shared" si="1"/>
        <v>0</v>
      </c>
      <c r="J15" s="35">
        <f t="shared" si="2"/>
        <v>0</v>
      </c>
      <c r="K15" s="36"/>
      <c r="L15" s="29"/>
      <c r="M15" s="29"/>
    </row>
    <row r="16" spans="1:13" x14ac:dyDescent="0.2">
      <c r="A16" s="29"/>
      <c r="B16" s="39">
        <f ca="1">IF(MONTH(B15+1)=MONTH(1&amp;E4),B15+1,"")</f>
        <v>344</v>
      </c>
      <c r="C16" s="40">
        <f ca="1">IF(MONTH(C15+1)=MONTH(1&amp;E4),C15+1,"")</f>
        <v>344</v>
      </c>
      <c r="D16" s="32"/>
      <c r="E16" s="32"/>
      <c r="F16" s="32"/>
      <c r="G16" s="32"/>
      <c r="H16" s="33">
        <f t="shared" si="0"/>
        <v>0</v>
      </c>
      <c r="I16" s="34">
        <f t="shared" si="1"/>
        <v>0</v>
      </c>
      <c r="J16" s="35">
        <f t="shared" si="2"/>
        <v>0</v>
      </c>
      <c r="K16" s="36"/>
      <c r="L16" s="29"/>
      <c r="M16" s="29"/>
    </row>
    <row r="17" spans="1:13" x14ac:dyDescent="0.2">
      <c r="A17" s="29"/>
      <c r="B17" s="39">
        <f ca="1">IF(MONTH(B16+1)=MONTH(1&amp;E4),B16+1,"")</f>
        <v>345</v>
      </c>
      <c r="C17" s="40">
        <f ca="1">IF(MONTH(C16+1)=MONTH(1&amp;E4),C16+1,"")</f>
        <v>345</v>
      </c>
      <c r="D17" s="32"/>
      <c r="E17" s="32"/>
      <c r="F17" s="32"/>
      <c r="G17" s="32"/>
      <c r="H17" s="33">
        <f t="shared" si="0"/>
        <v>0</v>
      </c>
      <c r="I17" s="34">
        <f t="shared" si="1"/>
        <v>0</v>
      </c>
      <c r="J17" s="35">
        <f t="shared" si="2"/>
        <v>0</v>
      </c>
      <c r="K17" s="36"/>
      <c r="L17" s="29"/>
      <c r="M17" s="29"/>
    </row>
    <row r="18" spans="1:13" x14ac:dyDescent="0.2">
      <c r="A18" s="29"/>
      <c r="B18" s="39">
        <f ca="1">IF(MONTH(B17+1)=MONTH(1&amp;E4),B17+1,"")</f>
        <v>346</v>
      </c>
      <c r="C18" s="40">
        <f ca="1">IF(MONTH(C17+1)=MONTH(1&amp;E4),C17+1,"")</f>
        <v>346</v>
      </c>
      <c r="D18" s="32"/>
      <c r="E18" s="32"/>
      <c r="F18" s="32"/>
      <c r="G18" s="32"/>
      <c r="H18" s="33">
        <f t="shared" si="0"/>
        <v>0</v>
      </c>
      <c r="I18" s="34">
        <f t="shared" si="1"/>
        <v>0</v>
      </c>
      <c r="J18" s="35">
        <f t="shared" si="2"/>
        <v>0</v>
      </c>
      <c r="K18" s="36"/>
      <c r="L18" s="29"/>
      <c r="M18" s="29"/>
    </row>
    <row r="19" spans="1:13" x14ac:dyDescent="0.2">
      <c r="A19" s="29"/>
      <c r="B19" s="39">
        <f ca="1">IF(MONTH(B18+1)=MONTH(1&amp;E4),B18+1,"")</f>
        <v>347</v>
      </c>
      <c r="C19" s="40">
        <f ca="1">IF(MONTH(C18+1)=MONTH(1&amp;E4),C18+1,"")</f>
        <v>347</v>
      </c>
      <c r="D19" s="32"/>
      <c r="E19" s="32"/>
      <c r="F19" s="32"/>
      <c r="G19" s="32"/>
      <c r="H19" s="33">
        <f t="shared" si="0"/>
        <v>0</v>
      </c>
      <c r="I19" s="34">
        <f t="shared" si="1"/>
        <v>0</v>
      </c>
      <c r="J19" s="35">
        <f t="shared" si="2"/>
        <v>0</v>
      </c>
      <c r="K19" s="36"/>
      <c r="L19" s="29"/>
      <c r="M19" s="29"/>
    </row>
    <row r="20" spans="1:13" x14ac:dyDescent="0.2">
      <c r="A20" s="29"/>
      <c r="B20" s="39">
        <f ca="1">IF(MONTH(B19+1)=MONTH(1&amp;E4),B19+1,"")</f>
        <v>348</v>
      </c>
      <c r="C20" s="40">
        <f ca="1">IF(MONTH(C19+1)=MONTH(1&amp;E4),C19+1,"")</f>
        <v>348</v>
      </c>
      <c r="D20" s="32"/>
      <c r="E20" s="32"/>
      <c r="F20" s="32"/>
      <c r="G20" s="32"/>
      <c r="H20" s="33">
        <f t="shared" si="0"/>
        <v>0</v>
      </c>
      <c r="I20" s="34">
        <f t="shared" si="1"/>
        <v>0</v>
      </c>
      <c r="J20" s="35">
        <f t="shared" si="2"/>
        <v>0</v>
      </c>
      <c r="K20" s="36"/>
      <c r="L20" s="29"/>
      <c r="M20" s="29"/>
    </row>
    <row r="21" spans="1:13" x14ac:dyDescent="0.2">
      <c r="A21" s="29"/>
      <c r="B21" s="39">
        <f ca="1">IF(MONTH(B20+1)=MONTH(1&amp;E4),B20+1,"")</f>
        <v>349</v>
      </c>
      <c r="C21" s="40">
        <f ca="1">IF(MONTH(C20+1)=MONTH(1&amp;E4),C20+1,"")</f>
        <v>349</v>
      </c>
      <c r="D21" s="32"/>
      <c r="E21" s="32"/>
      <c r="F21" s="32"/>
      <c r="G21" s="32"/>
      <c r="H21" s="33">
        <f t="shared" si="0"/>
        <v>0</v>
      </c>
      <c r="I21" s="34">
        <f t="shared" si="1"/>
        <v>0</v>
      </c>
      <c r="J21" s="35">
        <f t="shared" si="2"/>
        <v>0</v>
      </c>
      <c r="K21" s="36"/>
      <c r="L21" s="29"/>
      <c r="M21" s="29"/>
    </row>
    <row r="22" spans="1:13" x14ac:dyDescent="0.2">
      <c r="A22" s="29"/>
      <c r="B22" s="39">
        <f ca="1">IF(MONTH(B21+1)=MONTH(1&amp;E4),B21+1,"")</f>
        <v>350</v>
      </c>
      <c r="C22" s="40">
        <f ca="1">IF(MONTH(C21+1)=MONTH(1&amp;E4),C21+1,"")</f>
        <v>350</v>
      </c>
      <c r="D22" s="32"/>
      <c r="E22" s="32"/>
      <c r="F22" s="32"/>
      <c r="G22" s="32"/>
      <c r="H22" s="33">
        <f t="shared" si="0"/>
        <v>0</v>
      </c>
      <c r="I22" s="34">
        <f t="shared" si="1"/>
        <v>0</v>
      </c>
      <c r="J22" s="35">
        <f t="shared" si="2"/>
        <v>0</v>
      </c>
      <c r="K22" s="36"/>
      <c r="L22" s="29"/>
      <c r="M22" s="29"/>
    </row>
    <row r="23" spans="1:13" x14ac:dyDescent="0.2">
      <c r="A23" s="29"/>
      <c r="B23" s="39">
        <f ca="1">IF(MONTH(B22+1)=MONTH(1&amp;E4),B22+1,"")</f>
        <v>351</v>
      </c>
      <c r="C23" s="40">
        <f ca="1">IF(MONTH(C22+1)=MONTH(1&amp;E4),C22+1,"")</f>
        <v>351</v>
      </c>
      <c r="D23" s="32"/>
      <c r="E23" s="32"/>
      <c r="F23" s="32"/>
      <c r="G23" s="32"/>
      <c r="H23" s="33">
        <f t="shared" si="0"/>
        <v>0</v>
      </c>
      <c r="I23" s="34">
        <f t="shared" si="1"/>
        <v>0</v>
      </c>
      <c r="J23" s="35">
        <f t="shared" si="2"/>
        <v>0</v>
      </c>
      <c r="K23" s="36"/>
      <c r="L23" s="29"/>
      <c r="M23" s="29"/>
    </row>
    <row r="24" spans="1:13" x14ac:dyDescent="0.2">
      <c r="A24" s="29"/>
      <c r="B24" s="39">
        <f ca="1">IF(MONTH(B23+1)=MONTH(1&amp;E4),B23+1,"")</f>
        <v>352</v>
      </c>
      <c r="C24" s="40">
        <f ca="1">IF(MONTH(C23+1)=MONTH(1&amp;E4),C23+1,"")</f>
        <v>352</v>
      </c>
      <c r="D24" s="32"/>
      <c r="E24" s="32"/>
      <c r="F24" s="32"/>
      <c r="G24" s="32"/>
      <c r="H24" s="33">
        <f t="shared" si="0"/>
        <v>0</v>
      </c>
      <c r="I24" s="34">
        <f t="shared" si="1"/>
        <v>0</v>
      </c>
      <c r="J24" s="35">
        <f t="shared" si="2"/>
        <v>0</v>
      </c>
      <c r="K24" s="36"/>
      <c r="L24" s="29"/>
      <c r="M24" s="29"/>
    </row>
    <row r="25" spans="1:13" x14ac:dyDescent="0.2">
      <c r="A25" s="29"/>
      <c r="B25" s="39">
        <f ca="1">IF(MONTH(B24+1)=MONTH(1&amp;E4),B24+1,"")</f>
        <v>353</v>
      </c>
      <c r="C25" s="40">
        <f ca="1">IF(MONTH(C24+1)=MONTH(1&amp;E4),C24+1,"")</f>
        <v>353</v>
      </c>
      <c r="D25" s="32"/>
      <c r="E25" s="32"/>
      <c r="F25" s="32"/>
      <c r="G25" s="32"/>
      <c r="H25" s="33">
        <f t="shared" si="0"/>
        <v>0</v>
      </c>
      <c r="I25" s="34">
        <f t="shared" si="1"/>
        <v>0</v>
      </c>
      <c r="J25" s="35">
        <f t="shared" si="2"/>
        <v>0</v>
      </c>
      <c r="K25" s="36"/>
      <c r="L25" s="29"/>
      <c r="M25" s="29"/>
    </row>
    <row r="26" spans="1:13" x14ac:dyDescent="0.2">
      <c r="A26" s="29"/>
      <c r="B26" s="39">
        <f ca="1">IF(MONTH(B25+1)=MONTH(1&amp;E4),B25+1,"")</f>
        <v>354</v>
      </c>
      <c r="C26" s="40">
        <f ca="1">IF(MONTH(C25+1)=MONTH(1&amp;E4),C25+1,"")</f>
        <v>354</v>
      </c>
      <c r="D26" s="32"/>
      <c r="E26" s="32"/>
      <c r="F26" s="32"/>
      <c r="G26" s="32"/>
      <c r="H26" s="33">
        <f t="shared" si="0"/>
        <v>0</v>
      </c>
      <c r="I26" s="34">
        <f t="shared" si="1"/>
        <v>0</v>
      </c>
      <c r="J26" s="35">
        <f t="shared" si="2"/>
        <v>0</v>
      </c>
      <c r="K26" s="36"/>
      <c r="L26" s="29"/>
      <c r="M26" s="29"/>
    </row>
    <row r="27" spans="1:13" x14ac:dyDescent="0.2">
      <c r="A27" s="29"/>
      <c r="B27" s="39">
        <f ca="1">IF(MONTH(B26+1)=MONTH(1&amp;E4),B26+1,"")</f>
        <v>355</v>
      </c>
      <c r="C27" s="40">
        <f ca="1">IF(MONTH(C26+1)=MONTH(1&amp;E4),C26+1,"")</f>
        <v>355</v>
      </c>
      <c r="D27" s="32"/>
      <c r="E27" s="32"/>
      <c r="F27" s="32"/>
      <c r="G27" s="32"/>
      <c r="H27" s="33">
        <f t="shared" si="0"/>
        <v>0</v>
      </c>
      <c r="I27" s="34">
        <f t="shared" si="1"/>
        <v>0</v>
      </c>
      <c r="J27" s="35">
        <f t="shared" si="2"/>
        <v>0</v>
      </c>
      <c r="K27" s="36"/>
      <c r="L27" s="29"/>
      <c r="M27" s="29"/>
    </row>
    <row r="28" spans="1:13" x14ac:dyDescent="0.2">
      <c r="A28" s="29"/>
      <c r="B28" s="39">
        <f ca="1">IF(MONTH(B27+1)=MONTH(1&amp;E4),B27+1,"")</f>
        <v>356</v>
      </c>
      <c r="C28" s="40">
        <f ca="1">IF(MONTH(C27+1)=MONTH(1&amp;E4),C27+1,"")</f>
        <v>356</v>
      </c>
      <c r="D28" s="32"/>
      <c r="E28" s="32"/>
      <c r="F28" s="32"/>
      <c r="G28" s="32"/>
      <c r="H28" s="33">
        <f t="shared" si="0"/>
        <v>0</v>
      </c>
      <c r="I28" s="34">
        <f t="shared" si="1"/>
        <v>0</v>
      </c>
      <c r="J28" s="35">
        <f t="shared" si="2"/>
        <v>0</v>
      </c>
      <c r="K28" s="36"/>
      <c r="L28" s="29"/>
      <c r="M28" s="29"/>
    </row>
    <row r="29" spans="1:13" x14ac:dyDescent="0.2">
      <c r="A29" s="29"/>
      <c r="B29" s="39">
        <f ca="1">IF(MONTH(B28+1)=MONTH(1&amp;E4),B28+1,"")</f>
        <v>357</v>
      </c>
      <c r="C29" s="40">
        <f ca="1">IF(MONTH(C28+1)=MONTH(1&amp;E4),C28+1,"")</f>
        <v>357</v>
      </c>
      <c r="D29" s="32"/>
      <c r="E29" s="32"/>
      <c r="F29" s="32"/>
      <c r="G29" s="32"/>
      <c r="H29" s="33">
        <f t="shared" si="0"/>
        <v>0</v>
      </c>
      <c r="I29" s="34">
        <f t="shared" si="1"/>
        <v>0</v>
      </c>
      <c r="J29" s="35">
        <f t="shared" si="2"/>
        <v>0</v>
      </c>
      <c r="K29" s="36"/>
      <c r="L29" s="29"/>
      <c r="M29" s="29"/>
    </row>
    <row r="30" spans="1:13" x14ac:dyDescent="0.2">
      <c r="A30" s="29"/>
      <c r="B30" s="39">
        <f ca="1">IF(MONTH(B29+1)=MONTH(1&amp;E4),B29+1,"")</f>
        <v>358</v>
      </c>
      <c r="C30" s="40">
        <f ca="1">IF(MONTH(C29+1)=MONTH(1&amp;E4),C29+1,"")</f>
        <v>358</v>
      </c>
      <c r="D30" s="32"/>
      <c r="E30" s="32"/>
      <c r="F30" s="32"/>
      <c r="G30" s="32"/>
      <c r="H30" s="33">
        <f t="shared" si="0"/>
        <v>0</v>
      </c>
      <c r="I30" s="34">
        <f t="shared" si="1"/>
        <v>0</v>
      </c>
      <c r="J30" s="35">
        <f t="shared" si="2"/>
        <v>0</v>
      </c>
      <c r="K30" s="36"/>
      <c r="L30" s="29"/>
      <c r="M30" s="29"/>
    </row>
    <row r="31" spans="1:13" x14ac:dyDescent="0.2">
      <c r="A31" s="29"/>
      <c r="B31" s="39">
        <f ca="1">IF(MONTH(B30+1)=MONTH(1&amp;E4),B30+1,"")</f>
        <v>359</v>
      </c>
      <c r="C31" s="40">
        <f ca="1">IF(MONTH(C30+1)=MONTH(1&amp;E4),C30+1,"")</f>
        <v>359</v>
      </c>
      <c r="D31" s="32"/>
      <c r="E31" s="32"/>
      <c r="F31" s="32"/>
      <c r="G31" s="32"/>
      <c r="H31" s="33">
        <f t="shared" si="0"/>
        <v>0</v>
      </c>
      <c r="I31" s="34">
        <f t="shared" si="1"/>
        <v>0</v>
      </c>
      <c r="J31" s="35">
        <f t="shared" si="2"/>
        <v>0</v>
      </c>
      <c r="K31" s="36"/>
      <c r="L31" s="29"/>
      <c r="M31" s="29"/>
    </row>
    <row r="32" spans="1:13" x14ac:dyDescent="0.2">
      <c r="A32" s="29"/>
      <c r="B32" s="39">
        <f ca="1">IF(MONTH(B31+1)=MONTH(1&amp;E4),B31+1,"")</f>
        <v>360</v>
      </c>
      <c r="C32" s="40">
        <f ca="1">IF(MONTH(C31+1)=MONTH(1&amp;E4),C31+1,"")</f>
        <v>360</v>
      </c>
      <c r="D32" s="32"/>
      <c r="E32" s="32"/>
      <c r="F32" s="32"/>
      <c r="G32" s="32"/>
      <c r="H32" s="33">
        <f t="shared" si="0"/>
        <v>0</v>
      </c>
      <c r="I32" s="34">
        <f t="shared" si="1"/>
        <v>0</v>
      </c>
      <c r="J32" s="35">
        <f t="shared" si="2"/>
        <v>0</v>
      </c>
      <c r="K32" s="36"/>
      <c r="L32" s="29"/>
      <c r="M32" s="29"/>
    </row>
    <row r="33" spans="1:13" x14ac:dyDescent="0.2">
      <c r="A33" s="29"/>
      <c r="B33" s="39">
        <f ca="1">IF(MONTH(B32+1)=MONTH(1&amp;E4),B32+1,"")</f>
        <v>361</v>
      </c>
      <c r="C33" s="40">
        <f ca="1">IF(MONTH(C32+1)=MONTH(1&amp;E4),C32+1,"")</f>
        <v>361</v>
      </c>
      <c r="D33" s="32">
        <v>0.33333333333333331</v>
      </c>
      <c r="E33" s="32">
        <v>0.5</v>
      </c>
      <c r="F33" s="32">
        <v>0.58333333333333304</v>
      </c>
      <c r="G33" s="32">
        <v>0.70833333333333304</v>
      </c>
      <c r="H33" s="33">
        <f t="shared" si="0"/>
        <v>0.16666666666666669</v>
      </c>
      <c r="I33" s="34">
        <f t="shared" si="1"/>
        <v>0.125</v>
      </c>
      <c r="J33" s="35">
        <f t="shared" si="2"/>
        <v>0.29166666666666669</v>
      </c>
      <c r="K33" s="36"/>
      <c r="L33" s="29"/>
      <c r="M33" s="29"/>
    </row>
    <row r="34" spans="1:13" x14ac:dyDescent="0.2">
      <c r="A34" s="29"/>
      <c r="B34" s="39">
        <f ca="1">IF(MONTH(B33+1)=MONTH(1&amp;E4),B33+1,"")</f>
        <v>362</v>
      </c>
      <c r="C34" s="40">
        <f ca="1">IF(MONTH(C33+1)=MONTH(1&amp;E4),C33+1,"")</f>
        <v>362</v>
      </c>
      <c r="D34" s="32"/>
      <c r="E34" s="32"/>
      <c r="F34" s="32"/>
      <c r="G34" s="32"/>
      <c r="H34" s="33">
        <f t="shared" si="0"/>
        <v>0</v>
      </c>
      <c r="I34" s="34">
        <f t="shared" si="1"/>
        <v>0</v>
      </c>
      <c r="J34" s="35">
        <f t="shared" si="2"/>
        <v>0</v>
      </c>
      <c r="K34" s="36"/>
      <c r="L34" s="29"/>
      <c r="M34" s="29"/>
    </row>
    <row r="35" spans="1:13" x14ac:dyDescent="0.2">
      <c r="A35" s="29"/>
      <c r="B35" s="39">
        <f ca="1">IF(MONTH(B34+1)=MONTH(1&amp;E4),B34+1,"")</f>
        <v>363</v>
      </c>
      <c r="C35" s="40">
        <f ca="1">IF(MONTH(C34+1)=MONTH(1&amp;E4),C34+1,"")</f>
        <v>363</v>
      </c>
      <c r="D35" s="32"/>
      <c r="E35" s="32"/>
      <c r="F35" s="32"/>
      <c r="G35" s="32"/>
      <c r="H35" s="33">
        <f t="shared" si="0"/>
        <v>0</v>
      </c>
      <c r="I35" s="34">
        <f t="shared" si="1"/>
        <v>0</v>
      </c>
      <c r="J35" s="35">
        <f t="shared" si="2"/>
        <v>0</v>
      </c>
      <c r="K35" s="36"/>
      <c r="L35" s="29"/>
      <c r="M35" s="29"/>
    </row>
    <row r="36" spans="1:13" x14ac:dyDescent="0.2">
      <c r="A36" s="29"/>
      <c r="B36" s="39">
        <f ca="1">IF(MONTH(B35+1)=MONTH(1&amp;E4),B35+1,"")</f>
        <v>364</v>
      </c>
      <c r="C36" s="40">
        <f ca="1">IF(MONTH(C35+1)=MONTH(1&amp;E4),C35+1,"")</f>
        <v>364</v>
      </c>
      <c r="D36" s="32"/>
      <c r="E36" s="32"/>
      <c r="F36" s="32"/>
      <c r="G36" s="32"/>
      <c r="H36" s="33">
        <f t="shared" si="0"/>
        <v>0</v>
      </c>
      <c r="I36" s="34">
        <f t="shared" si="1"/>
        <v>0</v>
      </c>
      <c r="J36" s="35">
        <f t="shared" si="2"/>
        <v>0</v>
      </c>
      <c r="K36" s="36"/>
      <c r="L36" s="29"/>
      <c r="M36" s="29"/>
    </row>
    <row r="37" spans="1:13" x14ac:dyDescent="0.2">
      <c r="A37" s="29"/>
      <c r="B37" s="39">
        <f ca="1">IF(MONTH(B36+1)=MONTH(1&amp;E4),B36+1,"")</f>
        <v>365</v>
      </c>
      <c r="C37" s="40">
        <f ca="1">IF(MONTH(C36+1)=MONTH(1&amp;E4),C36+1,"")</f>
        <v>365</v>
      </c>
      <c r="D37" s="32"/>
      <c r="E37" s="32"/>
      <c r="F37" s="32"/>
      <c r="G37" s="32"/>
      <c r="H37" s="33">
        <f t="shared" si="0"/>
        <v>0</v>
      </c>
      <c r="I37" s="34">
        <f t="shared" si="1"/>
        <v>0</v>
      </c>
      <c r="J37" s="35">
        <f t="shared" si="2"/>
        <v>0</v>
      </c>
      <c r="K37" s="36"/>
      <c r="L37" s="29"/>
      <c r="M37" s="29"/>
    </row>
    <row r="38" spans="1:13" ht="13.5" thickBot="1" x14ac:dyDescent="0.25">
      <c r="A38" s="29"/>
      <c r="B38" s="39">
        <f ca="1">IF(MONTH(B37+1)=MONTH(1&amp;E4),B37+1,"")</f>
        <v>366</v>
      </c>
      <c r="C38" s="40">
        <f ca="1">IF(MONTH(C37+1)=MONTH(1&amp;E4),C37+1,"")</f>
        <v>366</v>
      </c>
      <c r="D38" s="32"/>
      <c r="E38" s="32"/>
      <c r="F38" s="32"/>
      <c r="G38" s="32"/>
      <c r="H38" s="33">
        <f t="shared" si="0"/>
        <v>0</v>
      </c>
      <c r="I38" s="34">
        <f t="shared" si="1"/>
        <v>0</v>
      </c>
      <c r="J38" s="35">
        <f t="shared" si="2"/>
        <v>0</v>
      </c>
      <c r="K38" s="36"/>
      <c r="L38" s="29"/>
      <c r="M38" s="29"/>
    </row>
    <row r="39" spans="1:13" ht="13.5" thickBot="1" x14ac:dyDescent="0.25">
      <c r="A39" s="41"/>
      <c r="B39" s="42"/>
      <c r="C39" s="42"/>
      <c r="D39" s="42"/>
      <c r="E39" s="42"/>
      <c r="F39" s="42"/>
      <c r="G39" s="42"/>
      <c r="H39" s="66">
        <f>SUM(Janvier!J39)</f>
        <v>0.29166666666666669</v>
      </c>
      <c r="I39" s="43" t="s">
        <v>31</v>
      </c>
      <c r="J39" s="44">
        <f>IFERROR(SUM(J8:J38),0)</f>
        <v>0.29166666666666669</v>
      </c>
      <c r="K39" s="45"/>
      <c r="L39" s="41"/>
      <c r="M39" s="41"/>
    </row>
    <row r="40" spans="1:13" ht="13.5" thickBot="1" x14ac:dyDescent="0.25">
      <c r="A40" s="29"/>
      <c r="B40" s="47"/>
      <c r="C40" s="47"/>
      <c r="D40" s="47"/>
      <c r="E40" s="48"/>
      <c r="F40" s="48"/>
      <c r="G40" s="48"/>
      <c r="H40" s="48" t="e">
        <f ca="1">SUM(INDIRECT("Janvier:"&amp;E4&amp;"!J39"))</f>
        <v>#REF!</v>
      </c>
      <c r="I40" s="48"/>
      <c r="J40" s="48"/>
      <c r="K40" s="48"/>
      <c r="L40" s="29"/>
      <c r="M40" s="29"/>
    </row>
    <row r="41" spans="1:13" ht="13.5" thickBot="1" x14ac:dyDescent="0.25">
      <c r="A41" s="29"/>
      <c r="B41" s="49"/>
      <c r="C41" s="49"/>
      <c r="D41" s="50"/>
      <c r="E41" s="51"/>
      <c r="F41" s="52"/>
      <c r="G41" s="70" t="s">
        <v>32</v>
      </c>
      <c r="H41" s="70"/>
      <c r="I41" s="71"/>
      <c r="J41" s="44" t="e">
        <f ca="1">J39+H40</f>
        <v>#REF!</v>
      </c>
      <c r="K41" s="48"/>
      <c r="L41" s="29"/>
      <c r="M41" s="29"/>
    </row>
    <row r="42" spans="1:13" x14ac:dyDescent="0.2">
      <c r="A42" s="29"/>
      <c r="B42" s="49"/>
      <c r="C42" s="49"/>
      <c r="D42" s="50"/>
      <c r="E42" s="51"/>
      <c r="F42" s="52"/>
      <c r="G42" s="52"/>
      <c r="H42" s="52"/>
      <c r="I42" s="52"/>
      <c r="J42" s="52"/>
      <c r="K42" s="52"/>
      <c r="L42" s="29"/>
      <c r="M42" s="29"/>
    </row>
    <row r="43" spans="1:13" x14ac:dyDescent="0.2">
      <c r="A43" s="53"/>
      <c r="B43" s="49"/>
      <c r="C43" s="49"/>
      <c r="D43" s="50"/>
      <c r="E43" s="51"/>
      <c r="F43" s="52"/>
      <c r="G43" s="52"/>
      <c r="H43" s="52"/>
      <c r="I43" s="52"/>
      <c r="J43" s="52"/>
      <c r="K43" s="52"/>
      <c r="L43" s="53"/>
      <c r="M43" s="53"/>
    </row>
    <row r="44" spans="1:13" ht="15.75" x14ac:dyDescent="0.2">
      <c r="A44" s="29"/>
      <c r="B44" s="49"/>
      <c r="C44" s="49"/>
      <c r="D44" s="50"/>
      <c r="E44" s="51"/>
      <c r="F44" s="52"/>
      <c r="G44" s="54"/>
      <c r="H44" s="54"/>
      <c r="I44" s="52"/>
      <c r="J44" s="52"/>
      <c r="K44" s="52"/>
      <c r="L44" s="29"/>
      <c r="M44" s="29"/>
    </row>
    <row r="45" spans="1:13" x14ac:dyDescent="0.2">
      <c r="A45" s="41"/>
      <c r="B45" s="49"/>
      <c r="C45" s="49"/>
      <c r="D45" s="50"/>
      <c r="E45" s="51"/>
      <c r="F45" s="55"/>
      <c r="G45" s="56"/>
      <c r="H45" s="57"/>
      <c r="I45" s="58"/>
      <c r="J45" s="58"/>
      <c r="K45" s="58"/>
      <c r="L45" s="41"/>
      <c r="M45" s="29"/>
    </row>
    <row r="46" spans="1:13" x14ac:dyDescent="0.2">
      <c r="A46" s="41"/>
      <c r="B46" s="52"/>
      <c r="C46" s="52"/>
      <c r="D46" s="52"/>
      <c r="E46" s="52"/>
      <c r="F46" s="52"/>
      <c r="G46" s="52"/>
      <c r="H46" s="52"/>
      <c r="I46" s="58"/>
      <c r="J46" s="58"/>
      <c r="K46" s="58"/>
      <c r="L46" s="41"/>
      <c r="M46" s="29"/>
    </row>
    <row r="47" spans="1:13" x14ac:dyDescent="0.2">
      <c r="A47" s="41"/>
      <c r="B47" s="52"/>
      <c r="C47" s="52"/>
      <c r="D47" s="52"/>
      <c r="E47" s="52"/>
      <c r="F47" s="52"/>
      <c r="G47" s="52"/>
      <c r="H47" s="52"/>
      <c r="I47" s="58"/>
      <c r="J47" s="58"/>
      <c r="K47" s="58"/>
      <c r="L47" s="41"/>
      <c r="M47" s="29"/>
    </row>
    <row r="48" spans="1:13" x14ac:dyDescent="0.2">
      <c r="A48" s="41"/>
      <c r="B48" s="59"/>
      <c r="C48" s="59"/>
      <c r="D48" s="59"/>
      <c r="E48" s="52"/>
      <c r="F48" s="52"/>
      <c r="G48" s="52"/>
      <c r="H48" s="52"/>
      <c r="I48" s="58"/>
      <c r="J48" s="58"/>
      <c r="K48" s="58"/>
      <c r="L48" s="41"/>
      <c r="M48" s="29"/>
    </row>
    <row r="49" spans="1:13" x14ac:dyDescent="0.2">
      <c r="A49" s="41"/>
      <c r="B49" s="60"/>
      <c r="C49" s="60"/>
      <c r="D49" s="60"/>
      <c r="E49" s="29"/>
      <c r="F49" s="29"/>
      <c r="G49" s="29"/>
      <c r="H49" s="29"/>
      <c r="I49" s="61"/>
      <c r="J49" s="61"/>
      <c r="K49" s="61"/>
      <c r="L49" s="41"/>
      <c r="M49" s="29"/>
    </row>
    <row r="50" spans="1:13" x14ac:dyDescent="0.2">
      <c r="A50" s="41"/>
      <c r="B50" s="60"/>
      <c r="C50" s="60"/>
      <c r="D50" s="60"/>
      <c r="E50" s="29"/>
      <c r="F50" s="29"/>
      <c r="G50" s="29"/>
      <c r="H50" s="29"/>
      <c r="I50" s="61"/>
      <c r="J50" s="61"/>
      <c r="K50" s="61"/>
      <c r="L50" s="41"/>
      <c r="M50" s="29"/>
    </row>
    <row r="51" spans="1:13" x14ac:dyDescent="0.2">
      <c r="A51" s="41"/>
      <c r="B51" s="60"/>
      <c r="C51" s="60"/>
      <c r="D51" s="60"/>
      <c r="E51" s="29"/>
      <c r="F51" s="29"/>
      <c r="G51" s="29"/>
      <c r="H51" s="29"/>
      <c r="I51" s="61"/>
      <c r="J51" s="61"/>
      <c r="K51" s="61"/>
      <c r="L51" s="41"/>
      <c r="M51" s="29"/>
    </row>
    <row r="52" spans="1:13" x14ac:dyDescent="0.2">
      <c r="A52" s="41"/>
      <c r="B52" s="60"/>
      <c r="C52" s="60"/>
      <c r="D52" s="60"/>
      <c r="E52" s="29"/>
      <c r="F52" s="29"/>
      <c r="G52" s="29"/>
      <c r="H52" s="29"/>
      <c r="I52" s="41"/>
      <c r="J52" s="41"/>
      <c r="K52" s="41"/>
      <c r="L52" s="41"/>
      <c r="M52" s="29"/>
    </row>
  </sheetData>
  <sheetProtection selectLockedCells="1"/>
  <mergeCells count="14">
    <mergeCell ref="B1:E1"/>
    <mergeCell ref="H1:I1"/>
    <mergeCell ref="E2:J2"/>
    <mergeCell ref="B4:D4"/>
    <mergeCell ref="F4:G4"/>
    <mergeCell ref="H4:K4"/>
    <mergeCell ref="G41:I41"/>
    <mergeCell ref="I5:K5"/>
    <mergeCell ref="B6:C7"/>
    <mergeCell ref="D6:G6"/>
    <mergeCell ref="H6:J6"/>
    <mergeCell ref="K6:K7"/>
    <mergeCell ref="D7:E7"/>
    <mergeCell ref="F7:G7"/>
  </mergeCells>
  <conditionalFormatting sqref="B8:C38">
    <cfRule type="expression" dxfId="1" priority="1">
      <formula>COUNTIF(fériés,B8)</formula>
    </cfRule>
    <cfRule type="expression" dxfId="0" priority="2">
      <formula>WEEKDAY(B8,2)&gt;5</formula>
    </cfRule>
  </conditionalFormatting>
  <dataValidations count="2">
    <dataValidation type="list" allowBlank="1" showInputMessage="1" showErrorMessage="1" sqref="D8:E38">
      <formula1>matin</formula1>
    </dataValidation>
    <dataValidation type="list" allowBlank="1" showInputMessage="1" showErrorMessage="1" sqref="F8:G38">
      <formula1>aprmidi</formula1>
    </dataValidation>
  </dataValidations>
  <printOptions horizontalCentered="1" verticalCentered="1"/>
  <pageMargins left="0.25" right="0.25" top="0.35" bottom="0.3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6129" r:id="rId4" name="Button 1">
              <controlPr defaultSize="0" print="0" autoFill="0" autoPict="0" macro="[0]!Macro_imp">
                <anchor moveWithCells="1" sizeWithCells="1">
                  <from>
                    <xdr:col>11</xdr:col>
                    <xdr:colOff>85725</xdr:colOff>
                    <xdr:row>9</xdr:row>
                    <xdr:rowOff>38100</xdr:rowOff>
                  </from>
                  <to>
                    <xdr:col>11</xdr:col>
                    <xdr:colOff>1247775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16</vt:i4>
      </vt:variant>
    </vt:vector>
  </HeadingPairs>
  <TitlesOfParts>
    <vt:vector size="29" baseType="lpstr">
      <vt:lpstr>Données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</vt:lpstr>
      <vt:lpstr>aprmidi</vt:lpstr>
      <vt:lpstr>fériés</vt:lpstr>
      <vt:lpstr>matin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BEAUDUSSEAU</dc:creator>
  <cp:lastModifiedBy>rtyui</cp:lastModifiedBy>
  <cp:lastPrinted>2015-09-04T11:26:38Z</cp:lastPrinted>
  <dcterms:created xsi:type="dcterms:W3CDTF">2002-11-05T14:20:56Z</dcterms:created>
  <dcterms:modified xsi:type="dcterms:W3CDTF">2015-09-16T15:16:55Z</dcterms:modified>
</cp:coreProperties>
</file>