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3_ncr:1_{7AFAAA56-4D24-4A66-B6D2-845273A65554}" xr6:coauthVersionLast="36" xr6:coauthVersionMax="36" xr10:uidLastSave="{00000000-0000-0000-0000-000000000000}"/>
  <bookViews>
    <workbookView xWindow="0" yWindow="0" windowWidth="27855" windowHeight="12810" activeTab="1" xr2:uid="{247B1557-98AA-49F8-B06D-1CAF7E82EFF6}"/>
  </bookViews>
  <sheets>
    <sheet name="Feuil2" sheetId="2" r:id="rId1"/>
    <sheet name="Feuil1" sheetId="1" r:id="rId2"/>
  </sheets>
  <calcPr calcId="191029"/>
  <pivotCaches>
    <pivotCache cacheId="6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5" i="1" l="1"/>
  <c r="B16" i="1" s="1"/>
  <c r="B17" i="1" s="1"/>
  <c r="B18" i="1" s="1"/>
  <c r="B19" i="1" s="1"/>
  <c r="B20" i="1" s="1"/>
  <c r="B21" i="1" s="1"/>
  <c r="B22" i="1" s="1"/>
  <c r="B23" i="1" s="1"/>
  <c r="B24" i="1" s="1"/>
  <c r="B25" i="1"/>
  <c r="B26" i="1"/>
  <c r="B27" i="1" s="1"/>
  <c r="B28" i="1" s="1"/>
  <c r="B29" i="1"/>
  <c r="B30" i="1"/>
  <c r="B31" i="1" s="1"/>
  <c r="B32" i="1" s="1"/>
  <c r="B33" i="1" s="1"/>
  <c r="B34" i="1" s="1"/>
  <c r="B35" i="1" s="1"/>
  <c r="B36" i="1" s="1"/>
  <c r="B37" i="1"/>
  <c r="B38" i="1"/>
  <c r="B39" i="1"/>
  <c r="B14" i="1"/>
  <c r="S30" i="1"/>
  <c r="S31" i="1" s="1"/>
  <c r="S32" i="1" s="1"/>
  <c r="S33" i="1" s="1"/>
  <c r="S34" i="1" s="1"/>
  <c r="S35" i="1" s="1"/>
  <c r="P28" i="1"/>
  <c r="P24" i="1"/>
  <c r="M24" i="1"/>
</calcChain>
</file>

<file path=xl/sharedStrings.xml><?xml version="1.0" encoding="utf-8"?>
<sst xmlns="http://schemas.openxmlformats.org/spreadsheetml/2006/main" count="147" uniqueCount="91">
  <si>
    <t>Société Test XXXXXXXXX</t>
  </si>
  <si>
    <t>Grand-livre des comptes</t>
  </si>
  <si>
    <t>Période du</t>
  </si>
  <si>
    <t>au</t>
  </si>
  <si>
    <t/>
  </si>
  <si>
    <t>Complet</t>
  </si>
  <si>
    <t>Tenue de compte :</t>
  </si>
  <si>
    <t>© Sage - Sage 100 Comptabilité i7 SQL 8.01</t>
  </si>
  <si>
    <t>Date de tirage</t>
  </si>
  <si>
    <t>à</t>
  </si>
  <si>
    <t>Page :</t>
  </si>
  <si>
    <t>Date</t>
  </si>
  <si>
    <t>C.j</t>
  </si>
  <si>
    <t>N° pièce</t>
  </si>
  <si>
    <t>Libellé écriture</t>
  </si>
  <si>
    <t>Let</t>
  </si>
  <si>
    <t>Mouvement 
débit</t>
  </si>
  <si>
    <t>Mouvement 
crédit</t>
  </si>
  <si>
    <t>Solde
 progressif</t>
  </si>
  <si>
    <t>Colonne1</t>
  </si>
  <si>
    <t>Colonne19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</si>
  <si>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</si>
  <si>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</si>
  <si>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</si>
  <si>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</si>
  <si>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</si>
  <si>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</si>
  <si>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</si>
  <si>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</si>
  <si>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</si>
  <si>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</si>
  <si>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</si>
  <si>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</si>
  <si>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</si>
  <si>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</si>
  <si>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</si>
  <si>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</si>
  <si>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</si>
  <si>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44320000</t>
  </si>
  <si>
    <t>REMUNERAT DUE AU PERSONNEL</t>
  </si>
  <si>
    <t>RAN</t>
  </si>
  <si>
    <t>1</t>
  </si>
  <si>
    <t>PAIE 11/2017</t>
  </si>
  <si>
    <t>G</t>
  </si>
  <si>
    <t>SAL 12-2017</t>
  </si>
  <si>
    <t>F</t>
  </si>
  <si>
    <t>NET A PAYER</t>
  </si>
  <si>
    <t>BMCE84</t>
  </si>
  <si>
    <t>184</t>
  </si>
  <si>
    <t>VIRT VIRT SAL</t>
  </si>
  <si>
    <t>185</t>
  </si>
  <si>
    <t>VIRT VIRT SAL 1</t>
  </si>
  <si>
    <t>OD G</t>
  </si>
  <si>
    <t>12097</t>
  </si>
  <si>
    <t>STC  MR YYYYYYYYY</t>
  </si>
  <si>
    <t>152</t>
  </si>
  <si>
    <t>STC  MR xxxxxxxxxxxx</t>
  </si>
  <si>
    <t>153</t>
  </si>
  <si>
    <t>STC MR ZZZZZZZZZZZ</t>
  </si>
  <si>
    <t>2652</t>
  </si>
  <si>
    <t>VIREMENT EMIS SAL 01/18</t>
  </si>
  <si>
    <t>PAI</t>
  </si>
  <si>
    <t>2934</t>
  </si>
  <si>
    <t>Total compte</t>
  </si>
  <si>
    <t>du</t>
  </si>
  <si>
    <t>44320500</t>
  </si>
  <si>
    <t>STC NON RECUPERER</t>
  </si>
  <si>
    <t>45010</t>
  </si>
  <si>
    <t>STC NON RECUPERER/Mr ddddddd</t>
  </si>
  <si>
    <t>45011</t>
  </si>
  <si>
    <t>STC NON RECUPERER/Mme AAAAAAAAAAAAAAAAA</t>
  </si>
  <si>
    <t>44340000</t>
  </si>
  <si>
    <t>OPPOSITION/ SALAIRES</t>
  </si>
  <si>
    <t>26408</t>
  </si>
  <si>
    <t>ADDAHIR AYOUB PM</t>
  </si>
  <si>
    <t>opposiiton salaire Ismail bermi</t>
  </si>
  <si>
    <t>26406</t>
  </si>
  <si>
    <t>opposition salaire/Ismail EL BERMI</t>
  </si>
  <si>
    <t>26407</t>
  </si>
  <si>
    <t>PM 9009/ISMAIL ELBERMI</t>
  </si>
  <si>
    <t>A</t>
  </si>
  <si>
    <t>26409</t>
  </si>
  <si>
    <t>OPPOSITION SALAIRE/BOUTCHCHI MED</t>
  </si>
  <si>
    <t>26405</t>
  </si>
  <si>
    <t>opposition /salaire BOUTCHICH</t>
  </si>
  <si>
    <t>443</t>
  </si>
  <si>
    <t>444</t>
  </si>
  <si>
    <t>Étiquettes de lignes</t>
  </si>
  <si>
    <t>Total général</t>
  </si>
  <si>
    <t>Somme de Colonne12</t>
  </si>
  <si>
    <t>Somme de Colonne15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</si>
</sst>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\/mm\/yy"/>
    <numFmt numFmtId="165" formatCode="hh\:mm\:ss"/>
    <numFmt numFmtId="166" formatCode="ddmmyy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/>
      <name val="Arial"/>
      <family val="2"/>
    </font>
    <font>
      <b/>
      <sz val="18"/>
      <color theme="1"/>
      <name val="Arial"/>
      <family val="2"/>
    </font>
    <font>
      <sz val="9"/>
      <color theme="1"/>
      <name val="Arial"/>
      <family val="2"/>
    </font>
    <font>
      <b/>
      <sz val="9"/>
      <color theme="0"/>
      <name val="Arial"/>
      <family val="2"/>
    </font>
    <font>
      <sz val="9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8" tint="-0.249977111117893"/>
        <bgColor theme="8" tint="-0.249977111117893"/>
      </patternFill>
    </fill>
    <fill>
      <patternFill patternType="solid">
        <fgColor theme="8"/>
        <bgColor theme="8"/>
      </patternFill>
    </fill>
    <fill>
      <patternFill patternType="solid">
        <fgColor rgb="FF00B050"/>
        <bgColor theme="1"/>
      </patternFill>
    </fill>
    <fill>
      <patternFill patternType="solid">
        <fgColor rgb="FF00B050"/>
        <bgColor theme="8" tint="-0.249977111117893"/>
      </patternFill>
    </fill>
    <fill>
      <patternFill patternType="solid">
        <fgColor rgb="FF00B050"/>
        <bgColor theme="8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auto="1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49" fontId="3" fillId="0" borderId="4" xfId="0" applyNumberFormat="1" applyFont="1" applyBorder="1"/>
    <xf numFmtId="49" fontId="3" fillId="0" borderId="0" xfId="0" applyNumberFormat="1" applyFont="1" applyBorder="1"/>
    <xf numFmtId="0" fontId="0" fillId="0" borderId="0" xfId="0" applyBorder="1"/>
    <xf numFmtId="49" fontId="4" fillId="0" borderId="0" xfId="0" applyNumberFormat="1" applyFont="1" applyBorder="1" applyAlignment="1">
      <alignment horizontal="center"/>
    </xf>
    <xf numFmtId="164" fontId="5" fillId="0" borderId="0" xfId="0" applyNumberFormat="1" applyFont="1" applyBorder="1"/>
    <xf numFmtId="0" fontId="0" fillId="0" borderId="5" xfId="0" applyBorder="1"/>
    <xf numFmtId="0" fontId="0" fillId="0" borderId="4" xfId="0" applyBorder="1"/>
    <xf numFmtId="49" fontId="3" fillId="0" borderId="0" xfId="0" applyNumberFormat="1" applyFont="1" applyBorder="1" applyAlignment="1">
      <alignment horizontal="center"/>
    </xf>
    <xf numFmtId="49" fontId="5" fillId="0" borderId="0" xfId="0" applyNumberFormat="1" applyFon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49" fontId="5" fillId="0" borderId="0" xfId="0" applyNumberFormat="1" applyFont="1"/>
    <xf numFmtId="164" fontId="5" fillId="0" borderId="0" xfId="0" applyNumberFormat="1" applyFont="1"/>
    <xf numFmtId="165" fontId="5" fillId="0" borderId="0" xfId="0" applyNumberFormat="1" applyFont="1"/>
    <xf numFmtId="49" fontId="5" fillId="0" borderId="0" xfId="0" applyNumberFormat="1" applyFont="1" applyAlignment="1">
      <alignment horizontal="right"/>
    </xf>
    <xf numFmtId="1" fontId="5" fillId="0" borderId="0" xfId="0" applyNumberFormat="1" applyFont="1" applyAlignment="1">
      <alignment horizontal="right"/>
    </xf>
    <xf numFmtId="0" fontId="0" fillId="0" borderId="9" xfId="0" applyBorder="1"/>
    <xf numFmtId="49" fontId="3" fillId="0" borderId="4" xfId="0" applyNumberFormat="1" applyFont="1" applyBorder="1" applyAlignment="1">
      <alignment horizontal="center"/>
    </xf>
    <xf numFmtId="49" fontId="3" fillId="0" borderId="10" xfId="0" applyNumberFormat="1" applyFont="1" applyBorder="1" applyAlignment="1">
      <alignment horizontal="center"/>
    </xf>
    <xf numFmtId="49" fontId="3" fillId="0" borderId="5" xfId="0" applyNumberFormat="1" applyFont="1" applyBorder="1" applyAlignment="1">
      <alignment horizontal="center"/>
    </xf>
    <xf numFmtId="49" fontId="3" fillId="0" borderId="4" xfId="0" applyNumberFormat="1" applyFont="1" applyBorder="1" applyAlignment="1">
      <alignment horizontal="center" wrapText="1"/>
    </xf>
    <xf numFmtId="0" fontId="0" fillId="0" borderId="5" xfId="0" applyBorder="1" applyAlignment="1"/>
    <xf numFmtId="49" fontId="3" fillId="0" borderId="0" xfId="0" applyNumberFormat="1" applyFont="1" applyBorder="1" applyAlignment="1">
      <alignment horizontal="center" wrapText="1"/>
    </xf>
    <xf numFmtId="49" fontId="3" fillId="0" borderId="0" xfId="0" applyNumberFormat="1" applyFont="1" applyBorder="1" applyAlignment="1">
      <alignment horizontal="center" wrapText="1"/>
    </xf>
    <xf numFmtId="0" fontId="0" fillId="0" borderId="10" xfId="0" applyBorder="1"/>
    <xf numFmtId="0" fontId="0" fillId="0" borderId="11" xfId="0" applyBorder="1"/>
    <xf numFmtId="0" fontId="1" fillId="2" borderId="0" xfId="0" applyFont="1" applyFill="1" applyBorder="1"/>
    <xf numFmtId="49" fontId="6" fillId="2" borderId="0" xfId="0" applyNumberFormat="1" applyFont="1" applyFill="1" applyBorder="1"/>
    <xf numFmtId="0" fontId="1" fillId="2" borderId="4" xfId="0" applyFont="1" applyFill="1" applyBorder="1"/>
    <xf numFmtId="0" fontId="2" fillId="3" borderId="13" xfId="0" applyFont="1" applyFill="1" applyBorder="1"/>
    <xf numFmtId="49" fontId="6" fillId="3" borderId="13" xfId="0" applyNumberFormat="1" applyFont="1" applyFill="1" applyBorder="1"/>
    <xf numFmtId="0" fontId="2" fillId="3" borderId="12" xfId="0" applyFont="1" applyFill="1" applyBorder="1"/>
    <xf numFmtId="49" fontId="7" fillId="4" borderId="0" xfId="0" applyNumberFormat="1" applyFont="1" applyFill="1" applyBorder="1"/>
    <xf numFmtId="0" fontId="2" fillId="4" borderId="0" xfId="0" applyFont="1" applyFill="1" applyBorder="1"/>
    <xf numFmtId="0" fontId="2" fillId="4" borderId="4" xfId="0" applyFont="1" applyFill="1" applyBorder="1"/>
    <xf numFmtId="0" fontId="2" fillId="4" borderId="0" xfId="0" applyFont="1" applyFill="1" applyBorder="1" applyAlignment="1">
      <alignment horizontal="right"/>
    </xf>
    <xf numFmtId="4" fontId="7" fillId="4" borderId="0" xfId="0" applyNumberFormat="1" applyFont="1" applyFill="1" applyBorder="1" applyAlignment="1">
      <alignment horizontal="right"/>
    </xf>
    <xf numFmtId="49" fontId="7" fillId="3" borderId="0" xfId="0" applyNumberFormat="1" applyFont="1" applyFill="1" applyBorder="1"/>
    <xf numFmtId="0" fontId="2" fillId="3" borderId="0" xfId="0" applyFont="1" applyFill="1" applyBorder="1"/>
    <xf numFmtId="0" fontId="2" fillId="3" borderId="4" xfId="0" applyFont="1" applyFill="1" applyBorder="1"/>
    <xf numFmtId="4" fontId="7" fillId="3" borderId="0" xfId="0" applyNumberFormat="1" applyFont="1" applyFill="1" applyBorder="1" applyAlignment="1">
      <alignment horizontal="right"/>
    </xf>
    <xf numFmtId="0" fontId="2" fillId="3" borderId="0" xfId="0" applyFont="1" applyFill="1" applyBorder="1" applyAlignment="1">
      <alignment horizontal="right"/>
    </xf>
    <xf numFmtId="49" fontId="6" fillId="4" borderId="0" xfId="0" applyNumberFormat="1" applyFont="1" applyFill="1" applyBorder="1" applyAlignment="1">
      <alignment horizontal="right"/>
    </xf>
    <xf numFmtId="49" fontId="6" fillId="4" borderId="0" xfId="0" applyNumberFormat="1" applyFont="1" applyFill="1" applyBorder="1"/>
    <xf numFmtId="166" fontId="6" fillId="4" borderId="0" xfId="0" applyNumberFormat="1" applyFont="1" applyFill="1" applyBorder="1"/>
    <xf numFmtId="4" fontId="6" fillId="4" borderId="0" xfId="0" applyNumberFormat="1" applyFont="1" applyFill="1" applyBorder="1" applyAlignment="1">
      <alignment horizontal="right"/>
    </xf>
    <xf numFmtId="49" fontId="6" fillId="3" borderId="0" xfId="0" applyNumberFormat="1" applyFont="1" applyFill="1" applyBorder="1"/>
    <xf numFmtId="49" fontId="6" fillId="3" borderId="0" xfId="0" applyNumberFormat="1" applyFont="1" applyFill="1" applyBorder="1" applyAlignment="1">
      <alignment horizontal="right"/>
    </xf>
    <xf numFmtId="166" fontId="6" fillId="3" borderId="0" xfId="0" applyNumberFormat="1" applyFont="1" applyFill="1" applyBorder="1"/>
    <xf numFmtId="4" fontId="6" fillId="3" borderId="0" xfId="0" applyNumberFormat="1" applyFont="1" applyFill="1" applyBorder="1" applyAlignment="1">
      <alignment horizontal="right"/>
    </xf>
    <xf numFmtId="166" fontId="7" fillId="4" borderId="0" xfId="0" applyNumberFormat="1" applyFont="1" applyFill="1" applyBorder="1"/>
    <xf numFmtId="166" fontId="7" fillId="3" borderId="0" xfId="0" applyNumberFormat="1" applyFont="1" applyFill="1" applyBorder="1"/>
    <xf numFmtId="2" fontId="0" fillId="0" borderId="2" xfId="0" applyNumberFormat="1" applyBorder="1"/>
    <xf numFmtId="2" fontId="3" fillId="0" borderId="0" xfId="0" applyNumberFormat="1" applyFont="1" applyBorder="1"/>
    <xf numFmtId="2" fontId="0" fillId="0" borderId="0" xfId="0" applyNumberFormat="1" applyBorder="1"/>
    <xf numFmtId="2" fontId="0" fillId="0" borderId="7" xfId="0" applyNumberFormat="1" applyBorder="1"/>
    <xf numFmtId="2" fontId="5" fillId="0" borderId="0" xfId="0" applyNumberFormat="1" applyFont="1"/>
    <xf numFmtId="2" fontId="0" fillId="0" borderId="1" xfId="0" applyNumberFormat="1" applyBorder="1"/>
    <xf numFmtId="2" fontId="3" fillId="0" borderId="4" xfId="0" applyNumberFormat="1" applyFont="1" applyBorder="1" applyAlignment="1">
      <alignment horizontal="center"/>
    </xf>
    <xf numFmtId="2" fontId="0" fillId="0" borderId="4" xfId="0" applyNumberFormat="1" applyBorder="1"/>
    <xf numFmtId="2" fontId="0" fillId="0" borderId="6" xfId="0" applyNumberFormat="1" applyBorder="1"/>
    <xf numFmtId="2" fontId="0" fillId="0" borderId="0" xfId="0" applyNumberFormat="1"/>
    <xf numFmtId="4" fontId="2" fillId="4" borderId="0" xfId="0" applyNumberFormat="1" applyFont="1" applyFill="1" applyBorder="1" applyAlignment="1">
      <alignment horizontal="right"/>
    </xf>
    <xf numFmtId="2" fontId="6" fillId="5" borderId="0" xfId="0" applyNumberFormat="1" applyFont="1" applyFill="1" applyBorder="1"/>
    <xf numFmtId="2" fontId="6" fillId="6" borderId="13" xfId="0" applyNumberFormat="1" applyFont="1" applyFill="1" applyBorder="1"/>
    <xf numFmtId="2" fontId="7" fillId="7" borderId="0" xfId="0" applyNumberFormat="1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family val="2"/>
        <scheme val="none"/>
      </font>
      <numFmt numFmtId="2" formatCode="0.00"/>
      <fill>
        <patternFill patternType="solid">
          <fgColor theme="8"/>
          <bgColor rgb="FF00B05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1"/>
          <bgColor theme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8" tint="-0.249977111117893"/>
          <bgColor theme="8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8" tint="-0.249977111117893"/>
          <bgColor theme="8" tint="-0.249977111117893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8" tint="-0.249977111117893"/>
          <bgColor theme="8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8" tint="-0.249977111117893"/>
          <bgColor theme="8" tint="-0.249977111117893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8" tint="-0.249977111117893"/>
          <bgColor theme="8" tint="-0.249977111117893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8" tint="-0.249977111117893"/>
          <bgColor theme="8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8" tint="-0.249977111117893"/>
          <bgColor theme="8" tint="-0.249977111117893"/>
        </patternFill>
      </fill>
    </dxf>
    <dxf>
      <border outline="0">
        <left style="thin">
          <color indexed="64"/>
        </left>
        <right style="thin">
          <color indexed="64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597.484531944443" createdVersion="6" refreshedVersion="6" minRefreshableVersion="3" recordCount="27" xr:uid="{5F29B8C2-CE26-443B-93F6-A01580DA5829}">
  <cacheSource type="worksheet">
    <worksheetSource name="Tableau1"/>
  </cacheSource>
  <cacheFields count="19">
    <cacheField name="Colonne1" numFmtId="0">
      <sharedItems containsDate="1" containsBlank="1" containsMixedTypes="1" minDate="2018-01-01T00:00:00" maxDate="2019-01-01T00:00:00"/>
    </cacheField>
    <cacheField name="Colonne19" numFmtId="2">
      <sharedItems containsBlank="1" count="5">
        <m/>
        <s v="44320000"/>
        <s v=""/>
        <s v="44320500"/>
        <s v="44340000"/>
      </sharedItems>
    </cacheField>
    <cacheField name="Colonne2" numFmtId="0">
      <sharedItems containsBlank="1"/>
    </cacheField>
    <cacheField name="Colonne3" numFmtId="0">
      <sharedItems containsBlank="1"/>
    </cacheField>
    <cacheField name="Colonne4" numFmtId="0">
      <sharedItems containsBlank="1"/>
    </cacheField>
    <cacheField name="Colonne5" numFmtId="0">
      <sharedItems containsNonDate="0" containsString="0" containsBlank="1"/>
    </cacheField>
    <cacheField name="Colonne6" numFmtId="0">
      <sharedItems containsBlank="1" count="19">
        <m/>
        <s v="PAIE 11/2017"/>
        <s v="SAL 12-2017"/>
        <s v="NET A PAYER"/>
        <s v="VIRT VIRT SAL"/>
        <s v="VIRT VIRT SAL 1"/>
        <s v="STC  MR YYYYYYYYY"/>
        <s v="STC  MR xxxxxxxxxxxx"/>
        <s v="STC MR ZZZZZZZZZZZ"/>
        <s v="VIREMENT EMIS SAL 01/18"/>
        <s v="du"/>
        <s v="STC NON RECUPERER/Mr ddddddd"/>
        <s v="STC NON RECUPERER/Mme AAAAAAAAAAAAAAAAA"/>
        <s v="ADDAHIR AYOUB PM"/>
        <s v="opposiiton salaire Ismail bermi"/>
        <s v="opposition salaire/Ismail EL BERMI"/>
        <s v="PM 9009/ISMAIL ELBERMI"/>
        <s v="OPPOSITION SALAIRE/BOUTCHCHI MED"/>
        <s v="opposition /salaire BOUTCHICH"/>
      </sharedItems>
    </cacheField>
    <cacheField name="Colonne7" numFmtId="0">
      <sharedItems containsNonDate="0" containsDate="1" containsString="0" containsBlank="1" minDate="2018-01-01T00:00:00" maxDate="2018-01-02T00:00:00"/>
    </cacheField>
    <cacheField name="Colonne8" numFmtId="0">
      <sharedItems containsBlank="1"/>
    </cacheField>
    <cacheField name="Colonne9" numFmtId="0">
      <sharedItems containsDate="1" containsBlank="1" containsMixedTypes="1" minDate="2018-12-31T00:00:00" maxDate="2019-01-01T00:00:00" count="6">
        <m/>
        <s v="G"/>
        <s v="F"/>
        <d v="2018-12-31T00:00:00"/>
        <s v=""/>
        <s v="A"/>
      </sharedItems>
    </cacheField>
    <cacheField name="Colonne10" numFmtId="0">
      <sharedItems containsNonDate="0" containsString="0" containsBlank="1"/>
    </cacheField>
    <cacheField name="Colonne11" numFmtId="0">
      <sharedItems containsNonDate="0" containsString="0" containsBlank="1"/>
    </cacheField>
    <cacheField name="Colonne12" numFmtId="0">
      <sharedItems containsString="0" containsBlank="1" containsNumber="1" minValue="120" maxValue="19857290.809999999"/>
    </cacheField>
    <cacheField name="Colonne13" numFmtId="0">
      <sharedItems containsNonDate="0" containsString="0" containsBlank="1"/>
    </cacheField>
    <cacheField name="Colonne14" numFmtId="0">
      <sharedItems containsNonDate="0" containsString="0" containsBlank="1"/>
    </cacheField>
    <cacheField name="Colonne15" numFmtId="0">
      <sharedItems containsString="0" containsBlank="1" containsNumber="1" minValue="2733" maxValue="22734971.25"/>
    </cacheField>
    <cacheField name="Colonne16" numFmtId="0">
      <sharedItems containsNonDate="0" containsString="0" containsBlank="1"/>
    </cacheField>
    <cacheField name="Colonne17" numFmtId="0">
      <sharedItems containsNonDate="0" containsString="0" containsBlank="1"/>
    </cacheField>
    <cacheField name="Colonne18" numFmtId="0">
      <sharedItems containsString="0" containsBlank="1" containsNumber="1" minValue="-2877680.4400000013" maxValue="120489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7">
  <r>
    <s v="44320000"/>
    <x v="0"/>
    <m/>
    <s v="REMUNERAT DUE AU PERSONNEL"/>
    <m/>
    <m/>
    <x v="0"/>
    <m/>
    <m/>
    <x v="0"/>
    <m/>
    <m/>
    <m/>
    <m/>
    <m/>
    <m/>
    <m/>
    <m/>
    <m/>
  </r>
  <r>
    <d v="2018-01-01T00:00:00"/>
    <x v="1"/>
    <s v="RAN"/>
    <s v="1"/>
    <m/>
    <m/>
    <x v="1"/>
    <m/>
    <m/>
    <x v="1"/>
    <m/>
    <m/>
    <m/>
    <m/>
    <m/>
    <n v="26794"/>
    <m/>
    <m/>
    <n v="-26794"/>
  </r>
  <r>
    <d v="2018-01-01T00:00:00"/>
    <x v="1"/>
    <s v="RAN"/>
    <s v="1"/>
    <m/>
    <m/>
    <x v="2"/>
    <m/>
    <m/>
    <x v="2"/>
    <m/>
    <m/>
    <n v="1215644"/>
    <m/>
    <m/>
    <m/>
    <m/>
    <m/>
    <n v="1188850"/>
  </r>
  <r>
    <d v="2018-01-01T00:00:00"/>
    <x v="1"/>
    <s v="RAN"/>
    <s v="1"/>
    <m/>
    <m/>
    <x v="3"/>
    <m/>
    <m/>
    <x v="2"/>
    <m/>
    <m/>
    <m/>
    <m/>
    <m/>
    <n v="1223429"/>
    <m/>
    <m/>
    <n v="-34579"/>
  </r>
  <r>
    <d v="2018-01-03T00:00:00"/>
    <x v="1"/>
    <s v="BMCE84"/>
    <s v="184"/>
    <m/>
    <m/>
    <x v="4"/>
    <m/>
    <m/>
    <x v="1"/>
    <m/>
    <m/>
    <n v="16519"/>
    <m/>
    <m/>
    <m/>
    <m/>
    <m/>
    <n v="-18060"/>
  </r>
  <r>
    <d v="2018-01-03T00:00:00"/>
    <x v="1"/>
    <s v="BMCE84"/>
    <s v="185"/>
    <m/>
    <m/>
    <x v="5"/>
    <m/>
    <m/>
    <x v="1"/>
    <m/>
    <m/>
    <n v="10275"/>
    <m/>
    <m/>
    <m/>
    <m/>
    <m/>
    <n v="-7785"/>
  </r>
  <r>
    <d v="2018-01-03T00:00:00"/>
    <x v="1"/>
    <s v="OD G"/>
    <s v="12097"/>
    <m/>
    <m/>
    <x v="6"/>
    <m/>
    <m/>
    <x v="2"/>
    <m/>
    <m/>
    <n v="3977"/>
    <m/>
    <m/>
    <m/>
    <m/>
    <m/>
    <n v="-3808"/>
  </r>
  <r>
    <d v="2018-01-05T00:00:00"/>
    <x v="1"/>
    <s v="BMCE84"/>
    <s v="152"/>
    <m/>
    <m/>
    <x v="7"/>
    <m/>
    <m/>
    <x v="2"/>
    <m/>
    <m/>
    <n v="1621"/>
    <m/>
    <m/>
    <m/>
    <m/>
    <m/>
    <n v="-2187"/>
  </r>
  <r>
    <d v="2018-01-05T00:00:00"/>
    <x v="1"/>
    <s v="BMCE84"/>
    <s v="153"/>
    <m/>
    <m/>
    <x v="8"/>
    <m/>
    <m/>
    <x v="2"/>
    <m/>
    <m/>
    <n v="2187"/>
    <m/>
    <m/>
    <m/>
    <m/>
    <m/>
    <n v="0"/>
  </r>
  <r>
    <d v="2018-01-30T00:00:00"/>
    <x v="1"/>
    <s v="BMCE84"/>
    <s v="2652"/>
    <m/>
    <m/>
    <x v="9"/>
    <m/>
    <m/>
    <x v="0"/>
    <m/>
    <m/>
    <n v="1204890"/>
    <m/>
    <m/>
    <m/>
    <m/>
    <m/>
    <n v="1204890"/>
  </r>
  <r>
    <d v="2018-01-31T00:00:00"/>
    <x v="1"/>
    <s v="PAI"/>
    <s v="2934"/>
    <m/>
    <m/>
    <x v="3"/>
    <m/>
    <m/>
    <x v="0"/>
    <m/>
    <m/>
    <m/>
    <m/>
    <m/>
    <n v="1228236"/>
    <m/>
    <m/>
    <n v="-23346"/>
  </r>
  <r>
    <m/>
    <x v="1"/>
    <s v="Total compte"/>
    <m/>
    <s v="44320000"/>
    <m/>
    <x v="10"/>
    <d v="2018-01-01T00:00:00"/>
    <s v="au"/>
    <x v="3"/>
    <m/>
    <m/>
    <n v="2455113"/>
    <m/>
    <m/>
    <n v="2478459"/>
    <m/>
    <m/>
    <n v="-23346"/>
  </r>
  <r>
    <s v="44320500"/>
    <x v="2"/>
    <m/>
    <s v="STC NON RECUPERER"/>
    <m/>
    <m/>
    <x v="0"/>
    <m/>
    <m/>
    <x v="0"/>
    <m/>
    <m/>
    <m/>
    <m/>
    <m/>
    <m/>
    <m/>
    <m/>
    <m/>
  </r>
  <r>
    <d v="2018-12-31T00:00:00"/>
    <x v="3"/>
    <s v="BMCE84"/>
    <s v="45010"/>
    <m/>
    <m/>
    <x v="11"/>
    <m/>
    <m/>
    <x v="4"/>
    <m/>
    <m/>
    <m/>
    <m/>
    <m/>
    <n v="2733"/>
    <m/>
    <m/>
    <n v="-2733"/>
  </r>
  <r>
    <d v="2018-12-31T00:00:00"/>
    <x v="3"/>
    <s v="BMCE84"/>
    <s v="45011"/>
    <m/>
    <m/>
    <x v="12"/>
    <m/>
    <m/>
    <x v="4"/>
    <m/>
    <m/>
    <m/>
    <m/>
    <m/>
    <n v="2738"/>
    <m/>
    <m/>
    <n v="-5471"/>
  </r>
  <r>
    <m/>
    <x v="3"/>
    <s v="Total compte"/>
    <m/>
    <s v="44320500"/>
    <m/>
    <x v="10"/>
    <d v="2018-01-01T00:00:00"/>
    <s v="au"/>
    <x v="3"/>
    <m/>
    <m/>
    <m/>
    <m/>
    <m/>
    <n v="5471"/>
    <m/>
    <m/>
    <n v="-5471"/>
  </r>
  <r>
    <s v="44340000"/>
    <x v="2"/>
    <m/>
    <s v="OPPOSITION/ SALAIRES"/>
    <m/>
    <m/>
    <x v="0"/>
    <m/>
    <m/>
    <x v="0"/>
    <m/>
    <m/>
    <m/>
    <m/>
    <m/>
    <m/>
    <m/>
    <m/>
    <m/>
  </r>
  <r>
    <d v="2018-01-02T00:00:00"/>
    <x v="4"/>
    <s v="OD G"/>
    <s v="26408"/>
    <m/>
    <m/>
    <x v="13"/>
    <m/>
    <m/>
    <x v="4"/>
    <m/>
    <m/>
    <n v="120"/>
    <m/>
    <m/>
    <m/>
    <m/>
    <m/>
    <n v="120"/>
  </r>
  <r>
    <d v="2018-01-03T00:00:00"/>
    <x v="4"/>
    <s v="OD G"/>
    <s v="12097"/>
    <m/>
    <m/>
    <x v="14"/>
    <m/>
    <m/>
    <x v="4"/>
    <m/>
    <m/>
    <m/>
    <m/>
    <m/>
    <n v="3977"/>
    <m/>
    <m/>
    <n v="-3857"/>
  </r>
  <r>
    <d v="2018-01-31T00:00:00"/>
    <x v="4"/>
    <s v="OD G"/>
    <s v="26406"/>
    <m/>
    <m/>
    <x v="15"/>
    <m/>
    <m/>
    <x v="4"/>
    <m/>
    <m/>
    <m/>
    <m/>
    <m/>
    <n v="4004"/>
    <m/>
    <m/>
    <n v="-7861"/>
  </r>
  <r>
    <d v="2018-01-31T00:00:00"/>
    <x v="4"/>
    <s v="OD G"/>
    <s v="26407"/>
    <m/>
    <m/>
    <x v="16"/>
    <m/>
    <m/>
    <x v="5"/>
    <m/>
    <m/>
    <n v="8400"/>
    <m/>
    <m/>
    <m/>
    <m/>
    <m/>
    <n v="539"/>
  </r>
  <r>
    <d v="2018-06-30T00:00:00"/>
    <x v="4"/>
    <s v="OD G"/>
    <s v="26409"/>
    <m/>
    <m/>
    <x v="17"/>
    <m/>
    <m/>
    <x v="5"/>
    <m/>
    <m/>
    <m/>
    <m/>
    <m/>
    <n v="4000"/>
    <m/>
    <m/>
    <n v="-3461"/>
  </r>
  <r>
    <d v="2018-07-02T00:00:00"/>
    <x v="4"/>
    <s v="OD G"/>
    <s v="26405"/>
    <m/>
    <m/>
    <x v="18"/>
    <m/>
    <m/>
    <x v="5"/>
    <m/>
    <m/>
    <m/>
    <m/>
    <m/>
    <n v="4000"/>
    <m/>
    <m/>
    <n v="-7461"/>
  </r>
  <r>
    <m/>
    <x v="4"/>
    <s v="Total compte"/>
    <m/>
    <s v="44340000"/>
    <m/>
    <x v="10"/>
    <d v="2018-01-01T00:00:00"/>
    <s v="au"/>
    <x v="3"/>
    <m/>
    <m/>
    <n v="8520"/>
    <m/>
    <m/>
    <n v="12885.7"/>
    <m/>
    <m/>
    <n v="-4365.7"/>
  </r>
  <r>
    <m/>
    <x v="2"/>
    <s v="Total compte"/>
    <m/>
    <s v="443"/>
    <m/>
    <x v="10"/>
    <d v="2018-01-01T00:00:00"/>
    <s v="au"/>
    <x v="3"/>
    <m/>
    <m/>
    <n v="19857290.809999999"/>
    <m/>
    <m/>
    <n v="22734971.25"/>
    <m/>
    <m/>
    <n v="-2877680.4400000013"/>
  </r>
  <r>
    <m/>
    <x v="2"/>
    <m/>
    <m/>
    <m/>
    <m/>
    <x v="0"/>
    <m/>
    <m/>
    <x v="0"/>
    <m/>
    <m/>
    <m/>
    <m/>
    <m/>
    <m/>
    <m/>
    <m/>
    <m/>
  </r>
  <r>
    <m/>
    <x v="2"/>
    <s v="Total compte"/>
    <m/>
    <s v="444"/>
    <m/>
    <x v="10"/>
    <d v="2018-01-01T00:00:00"/>
    <s v="au"/>
    <x v="3"/>
    <m/>
    <m/>
    <n v="7161793.6199999992"/>
    <m/>
    <m/>
    <n v="8490692.6899999995"/>
    <m/>
    <m/>
    <n v="-1328899.070000000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C0F05D2-099C-41E6-99AC-4D17BFA5FB81}" name="Tableau croisé dynamique14" cacheId="6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4:C10" firstHeaderRow="0" firstDataRow="1" firstDataCol="1" rowPageCount="2" colPageCount="1"/>
  <pivotFields count="19">
    <pivotField showAll="0"/>
    <pivotField axis="axisPage" showAll="0">
      <items count="6">
        <item x="1"/>
        <item x="0"/>
        <item x="2"/>
        <item x="3"/>
        <item x="4"/>
        <item t="default"/>
      </items>
    </pivotField>
    <pivotField showAll="0"/>
    <pivotField showAll="0"/>
    <pivotField showAll="0"/>
    <pivotField showAll="0"/>
    <pivotField axis="axisRow" showAll="0">
      <items count="20">
        <item x="13"/>
        <item x="10"/>
        <item x="3"/>
        <item x="14"/>
        <item x="18"/>
        <item x="17"/>
        <item x="15"/>
        <item x="1"/>
        <item x="16"/>
        <item x="2"/>
        <item x="7"/>
        <item x="6"/>
        <item x="8"/>
        <item x="12"/>
        <item x="11"/>
        <item x="9"/>
        <item x="4"/>
        <item x="5"/>
        <item x="0"/>
        <item t="default"/>
      </items>
    </pivotField>
    <pivotField showAll="0"/>
    <pivotField showAll="0"/>
    <pivotField axis="axisPage" showAll="0">
      <items count="7">
        <item x="4"/>
        <item x="5"/>
        <item x="2"/>
        <item x="1"/>
        <item x="3"/>
        <item x="0"/>
        <item t="default"/>
      </items>
    </pivotField>
    <pivotField showAll="0"/>
    <pivotField showAll="0"/>
    <pivotField dataField="1" showAll="0"/>
    <pivotField showAll="0"/>
    <pivotField showAll="0"/>
    <pivotField dataField="1" showAll="0"/>
    <pivotField showAll="0"/>
    <pivotField showAll="0"/>
    <pivotField showAll="0"/>
  </pivotFields>
  <rowFields count="1">
    <field x="6"/>
  </rowFields>
  <rowItems count="6">
    <i>
      <x v="2"/>
    </i>
    <i>
      <x v="9"/>
    </i>
    <i>
      <x v="10"/>
    </i>
    <i>
      <x v="11"/>
    </i>
    <i>
      <x v="12"/>
    </i>
    <i t="grand">
      <x/>
    </i>
  </rowItems>
  <colFields count="1">
    <field x="-2"/>
  </colFields>
  <colItems count="2">
    <i>
      <x/>
    </i>
    <i i="1">
      <x v="1"/>
    </i>
  </colItems>
  <pageFields count="2">
    <pageField fld="1" item="0" hier="-1"/>
    <pageField fld="9" item="2" hier="-1"/>
  </pageFields>
  <dataFields count="2">
    <dataField name="Somme de Colonne12" fld="12" baseField="0" baseItem="0"/>
    <dataField name="Somme de Colonne15" fld="1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520E43F-14F4-40EE-B6EE-1EBCDB37CF0C}" name="Tableau1" displayName="Tableau1" ref="A12:S39" totalsRowShown="0" headerRowDxfId="1" tableBorderDxfId="9">
  <autoFilter ref="A12:S39" xr:uid="{D25F1B91-C9E7-4AD0-A39B-67F17AAE5BAA}"/>
  <tableColumns count="19">
    <tableColumn id="1" xr3:uid="{EE971DAF-2C89-47C4-93F0-5BEE130CC76B}" name="Colonne1"/>
    <tableColumn id="2" xr3:uid="{8835F264-F565-4314-B53F-C698AC7EEBE1}" name="Colonne19" dataDxfId="0">
      <calculatedColumnFormula>IF(B12="",A12,B12)</calculatedColumnFormula>
    </tableColumn>
    <tableColumn id="3" xr3:uid="{04CF34B0-62D1-4C35-8783-646BA01CEBE7}" name="Colonne2"/>
    <tableColumn id="4" xr3:uid="{61F03A54-9955-4BA8-B765-6AC303BC9E15}" name="Colonne3"/>
    <tableColumn id="5" xr3:uid="{AFB7ECF5-BACE-4E4C-9C55-A200984A0AA7}" name="Colonne4"/>
    <tableColumn id="6" xr3:uid="{1D1C3ED9-61D8-43B3-A764-FD0DFF40AB5A}" name="Colonne5" dataDxfId="8"/>
    <tableColumn id="7" xr3:uid="{09A4B761-DD44-4F34-972E-772506D6D524}" name="Colonne6"/>
    <tableColumn id="8" xr3:uid="{48546E3E-184A-4DDA-9A30-9F5B380A673A}" name="Colonne7"/>
    <tableColumn id="9" xr3:uid="{347B479E-D283-4370-9256-6765AA4BB508}" name="Colonne8"/>
    <tableColumn id="10" xr3:uid="{C9A4C5E5-CA8C-4EF6-987C-22C85CC9F38D}" name="Colonne9"/>
    <tableColumn id="11" xr3:uid="{EAB36222-8E64-4E7E-803C-51BE44FD27B1}" name="Colonne10" dataDxfId="7"/>
    <tableColumn id="12" xr3:uid="{11DA4FAE-295E-4CEE-9547-C444D1331A8D}" name="Colonne11" dataDxfId="6"/>
    <tableColumn id="13" xr3:uid="{B24846AC-2332-4D63-98D4-0252E105DC9C}" name="Colonne12"/>
    <tableColumn id="14" xr3:uid="{A6EBD633-211C-4238-8AC0-3BD5898D5DBF}" name="Colonne13" dataDxfId="5"/>
    <tableColumn id="15" xr3:uid="{A2820EC8-C43D-4EC2-B5D7-FC86A8E01D61}" name="Colonne14" dataDxfId="4"/>
    <tableColumn id="16" xr3:uid="{CBCEEDDB-8786-4269-98DF-E7253E0CAA4F}" name="Colonne15"/>
    <tableColumn id="17" xr3:uid="{9097B176-8B99-446D-8874-FADCB10F4734}" name="Colonne16" dataDxfId="3"/>
    <tableColumn id="18" xr3:uid="{7A91C042-D720-4907-ABC3-1F2F6530E5A2}" name="Colonne17" dataDxfId="2"/>
    <tableColumn id="19" xr3:uid="{29B8E7AF-FF2F-4AAB-A3A4-48A21C5D0578}" name="Colonne18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33A868-AFE3-4435-9CB5-8030F233DF6F}">
  <dimension ref="A1:C10"/>
  <sheetViews>
    <sheetView workbookViewId="0">
      <selection activeCell="A14" sqref="A14"/>
    </sheetView>
  </sheetViews>
  <sheetFormatPr baseColWidth="10" defaultRowHeight="15" x14ac:dyDescent="0.25"/>
  <cols>
    <col min="1" max="1" width="21" bestFit="1" customWidth="1"/>
    <col min="2" max="3" width="20.42578125" bestFit="1" customWidth="1"/>
  </cols>
  <sheetData>
    <row r="1" spans="1:3" x14ac:dyDescent="0.25">
      <c r="A1" s="71" t="s">
        <v>20</v>
      </c>
      <c r="B1" t="s">
        <v>38</v>
      </c>
    </row>
    <row r="2" spans="1:3" x14ac:dyDescent="0.25">
      <c r="A2" s="71" t="s">
        <v>28</v>
      </c>
      <c r="B2" t="s">
        <v>45</v>
      </c>
    </row>
    <row r="4" spans="1:3" x14ac:dyDescent="0.25">
      <c r="A4" s="71" t="s">
        <v>87</v>
      </c>
      <c r="B4" t="s">
        <v>89</v>
      </c>
      <c r="C4" t="s">
        <v>90</v>
      </c>
    </row>
    <row r="5" spans="1:3" x14ac:dyDescent="0.25">
      <c r="A5" s="72" t="s">
        <v>46</v>
      </c>
      <c r="B5" s="73"/>
      <c r="C5" s="73">
        <v>1223429</v>
      </c>
    </row>
    <row r="6" spans="1:3" x14ac:dyDescent="0.25">
      <c r="A6" s="72" t="s">
        <v>44</v>
      </c>
      <c r="B6" s="73">
        <v>1215644</v>
      </c>
      <c r="C6" s="73"/>
    </row>
    <row r="7" spans="1:3" x14ac:dyDescent="0.25">
      <c r="A7" s="72" t="s">
        <v>56</v>
      </c>
      <c r="B7" s="73">
        <v>1621</v>
      </c>
      <c r="C7" s="73"/>
    </row>
    <row r="8" spans="1:3" x14ac:dyDescent="0.25">
      <c r="A8" s="72" t="s">
        <v>54</v>
      </c>
      <c r="B8" s="73">
        <v>3977</v>
      </c>
      <c r="C8" s="73"/>
    </row>
    <row r="9" spans="1:3" x14ac:dyDescent="0.25">
      <c r="A9" s="72" t="s">
        <v>58</v>
      </c>
      <c r="B9" s="73">
        <v>2187</v>
      </c>
      <c r="C9" s="73"/>
    </row>
    <row r="10" spans="1:3" x14ac:dyDescent="0.25">
      <c r="A10" s="72" t="s">
        <v>88</v>
      </c>
      <c r="B10" s="73">
        <v>1223429</v>
      </c>
      <c r="C10" s="73">
        <v>1223429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6A59D8-35EE-438E-95B6-62D6E42226C9}">
  <dimension ref="A1:S39"/>
  <sheetViews>
    <sheetView tabSelected="1" topLeftCell="A6" workbookViewId="0">
      <selection activeCell="D23" sqref="D23"/>
    </sheetView>
  </sheetViews>
  <sheetFormatPr baseColWidth="10" defaultRowHeight="15" x14ac:dyDescent="0.25"/>
  <cols>
    <col min="2" max="2" width="11.7109375" style="66" customWidth="1"/>
    <col min="3" max="3" width="11.5703125" customWidth="1"/>
    <col min="5" max="10" width="11.5703125" customWidth="1"/>
    <col min="11" max="19" width="12.5703125" customWidth="1"/>
  </cols>
  <sheetData>
    <row r="1" spans="1:19" x14ac:dyDescent="0.25">
      <c r="A1" s="1"/>
      <c r="B1" s="57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3"/>
    </row>
    <row r="2" spans="1:19" ht="23.25" x14ac:dyDescent="0.35">
      <c r="A2" s="4" t="s">
        <v>0</v>
      </c>
      <c r="B2" s="58"/>
      <c r="C2" s="6"/>
      <c r="D2" s="6"/>
      <c r="E2" s="6"/>
      <c r="F2" s="6"/>
      <c r="G2" s="6"/>
      <c r="H2" s="6"/>
      <c r="I2" s="6"/>
      <c r="J2" s="6"/>
      <c r="K2" s="7" t="s">
        <v>1</v>
      </c>
      <c r="L2" s="6"/>
      <c r="M2" s="6"/>
      <c r="N2" s="6"/>
      <c r="O2" s="6"/>
      <c r="P2" s="5" t="s">
        <v>2</v>
      </c>
      <c r="Q2" s="8">
        <v>43101</v>
      </c>
      <c r="R2" s="6"/>
      <c r="S2" s="9"/>
    </row>
    <row r="3" spans="1:19" x14ac:dyDescent="0.25">
      <c r="A3" s="10"/>
      <c r="B3" s="59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5" t="s">
        <v>3</v>
      </c>
      <c r="Q3" s="8">
        <v>43465</v>
      </c>
      <c r="R3" s="6"/>
      <c r="S3" s="9"/>
    </row>
    <row r="4" spans="1:19" x14ac:dyDescent="0.25">
      <c r="A4" s="4" t="s">
        <v>4</v>
      </c>
      <c r="B4" s="58"/>
      <c r="C4" s="6"/>
      <c r="D4" s="6"/>
      <c r="E4" s="6"/>
      <c r="F4" s="6"/>
      <c r="G4" s="6"/>
      <c r="H4" s="6"/>
      <c r="I4" s="6"/>
      <c r="J4" s="6"/>
      <c r="K4" s="11" t="s">
        <v>5</v>
      </c>
      <c r="L4" s="6"/>
      <c r="M4" s="6"/>
      <c r="N4" s="6"/>
      <c r="O4" s="12" t="s">
        <v>6</v>
      </c>
      <c r="P4" s="6"/>
      <c r="Q4" s="6"/>
      <c r="R4" s="6"/>
      <c r="S4" s="9"/>
    </row>
    <row r="5" spans="1:19" x14ac:dyDescent="0.25">
      <c r="A5" s="13"/>
      <c r="B5" s="60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5"/>
    </row>
    <row r="6" spans="1:19" x14ac:dyDescent="0.25">
      <c r="A6" s="16" t="s">
        <v>7</v>
      </c>
      <c r="B6" s="61"/>
      <c r="J6" s="16" t="s">
        <v>8</v>
      </c>
      <c r="L6" s="17">
        <v>43465</v>
      </c>
      <c r="N6" s="16" t="s">
        <v>9</v>
      </c>
      <c r="O6" s="18">
        <v>0.75899305555555552</v>
      </c>
      <c r="Q6" s="19" t="s">
        <v>10</v>
      </c>
      <c r="S6" s="20">
        <v>1</v>
      </c>
    </row>
    <row r="7" spans="1:19" x14ac:dyDescent="0.25">
      <c r="A7" s="1"/>
      <c r="B7" s="62"/>
      <c r="C7" s="21"/>
      <c r="D7" s="2"/>
      <c r="E7" s="2"/>
      <c r="F7" s="2"/>
      <c r="G7" s="1"/>
      <c r="H7" s="2"/>
      <c r="I7" s="2"/>
      <c r="J7" s="1"/>
      <c r="K7" s="3"/>
      <c r="L7" s="2"/>
      <c r="M7" s="2"/>
      <c r="N7" s="1"/>
      <c r="O7" s="2"/>
      <c r="P7" s="3"/>
      <c r="Q7" s="2"/>
      <c r="R7" s="2"/>
      <c r="S7" s="3"/>
    </row>
    <row r="8" spans="1:19" ht="24.75" x14ac:dyDescent="0.25">
      <c r="A8" s="22" t="s">
        <v>11</v>
      </c>
      <c r="B8" s="63"/>
      <c r="C8" s="23" t="s">
        <v>12</v>
      </c>
      <c r="D8" s="6"/>
      <c r="E8" s="11" t="s">
        <v>13</v>
      </c>
      <c r="F8" s="6"/>
      <c r="G8" s="10"/>
      <c r="H8" s="11" t="s">
        <v>14</v>
      </c>
      <c r="I8" s="6"/>
      <c r="J8" s="10"/>
      <c r="K8" s="24" t="s">
        <v>15</v>
      </c>
      <c r="L8" s="25" t="s">
        <v>16</v>
      </c>
      <c r="M8" s="26"/>
      <c r="N8" s="10"/>
      <c r="O8" s="27" t="s">
        <v>17</v>
      </c>
      <c r="P8" s="26"/>
      <c r="Q8" s="6"/>
      <c r="R8" s="28" t="s">
        <v>18</v>
      </c>
      <c r="S8" s="9"/>
    </row>
    <row r="9" spans="1:19" x14ac:dyDescent="0.25">
      <c r="A9" s="10"/>
      <c r="B9" s="64"/>
      <c r="C9" s="29"/>
      <c r="D9" s="6"/>
      <c r="E9" s="6"/>
      <c r="F9" s="6"/>
      <c r="G9" s="10"/>
      <c r="H9" s="6"/>
      <c r="I9" s="6"/>
      <c r="J9" s="10"/>
      <c r="K9" s="9"/>
      <c r="L9" s="6"/>
      <c r="M9" s="6"/>
      <c r="N9" s="10"/>
      <c r="O9" s="6"/>
      <c r="P9" s="9"/>
      <c r="Q9" s="6"/>
      <c r="R9" s="6"/>
      <c r="S9" s="9"/>
    </row>
    <row r="10" spans="1:19" x14ac:dyDescent="0.25">
      <c r="A10" s="13"/>
      <c r="B10" s="65"/>
      <c r="C10" s="30"/>
      <c r="D10" s="14"/>
      <c r="E10" s="14"/>
      <c r="F10" s="14"/>
      <c r="G10" s="13"/>
      <c r="H10" s="14"/>
      <c r="I10" s="14"/>
      <c r="J10" s="13"/>
      <c r="K10" s="15"/>
      <c r="L10" s="14"/>
      <c r="M10" s="14"/>
      <c r="N10" s="13"/>
      <c r="O10" s="14"/>
      <c r="P10" s="15"/>
      <c r="Q10" s="14"/>
      <c r="R10" s="14"/>
      <c r="S10" s="15"/>
    </row>
    <row r="11" spans="1:19" x14ac:dyDescent="0.25">
      <c r="A11" s="1"/>
      <c r="B11" s="57"/>
      <c r="C11" s="2"/>
      <c r="D11" s="2"/>
      <c r="E11" s="2"/>
      <c r="F11" s="2"/>
      <c r="G11" s="2"/>
      <c r="H11" s="2"/>
      <c r="I11" s="2"/>
      <c r="J11" s="2"/>
      <c r="K11" s="3"/>
      <c r="L11" s="2"/>
      <c r="M11" s="3"/>
      <c r="N11" s="2"/>
      <c r="O11" s="2"/>
      <c r="P11" s="3"/>
      <c r="Q11" s="2"/>
      <c r="R11" s="2"/>
      <c r="S11" s="3"/>
    </row>
    <row r="12" spans="1:19" ht="15.75" thickBot="1" x14ac:dyDescent="0.3">
      <c r="A12" s="32" t="s">
        <v>19</v>
      </c>
      <c r="B12" s="68" t="s">
        <v>20</v>
      </c>
      <c r="C12" s="31" t="s">
        <v>21</v>
      </c>
      <c r="D12" s="32" t="s">
        <v>22</v>
      </c>
      <c r="E12" s="31" t="s">
        <v>23</v>
      </c>
      <c r="F12" s="31" t="s">
        <v>24</v>
      </c>
      <c r="G12" s="31" t="s">
        <v>25</v>
      </c>
      <c r="H12" s="31" t="s">
        <v>26</v>
      </c>
      <c r="I12" s="31" t="s">
        <v>27</v>
      </c>
      <c r="J12" s="31" t="s">
        <v>28</v>
      </c>
      <c r="K12" s="31" t="s">
        <v>29</v>
      </c>
      <c r="L12" s="33" t="s">
        <v>30</v>
      </c>
      <c r="M12" s="31" t="s">
        <v>31</v>
      </c>
      <c r="N12" s="33" t="s">
        <v>32</v>
      </c>
      <c r="O12" s="31" t="s">
        <v>33</v>
      </c>
      <c r="P12" s="31" t="s">
        <v>34</v>
      </c>
      <c r="Q12" s="33" t="s">
        <v>35</v>
      </c>
      <c r="R12" s="31" t="s">
        <v>36</v>
      </c>
      <c r="S12" s="31" t="s">
        <v>37</v>
      </c>
    </row>
    <row r="13" spans="1:19" x14ac:dyDescent="0.25">
      <c r="A13" s="35" t="s">
        <v>38</v>
      </c>
      <c r="B13" s="69"/>
      <c r="C13" s="34"/>
      <c r="D13" s="35" t="s">
        <v>39</v>
      </c>
      <c r="E13" s="34"/>
      <c r="F13" s="34"/>
      <c r="G13" s="34"/>
      <c r="H13" s="34"/>
      <c r="I13" s="34"/>
      <c r="J13" s="34"/>
      <c r="K13" s="34"/>
      <c r="L13" s="36"/>
      <c r="M13" s="34"/>
      <c r="N13" s="36"/>
      <c r="O13" s="34"/>
      <c r="P13" s="34"/>
      <c r="Q13" s="36"/>
      <c r="R13" s="34"/>
      <c r="S13" s="34"/>
    </row>
    <row r="14" spans="1:19" x14ac:dyDescent="0.25">
      <c r="A14" s="55">
        <v>43101</v>
      </c>
      <c r="B14" s="70" t="str">
        <f>IF(A13="","",IF(B13="",A13,B13))</f>
        <v>44320000</v>
      </c>
      <c r="C14" s="37" t="s">
        <v>40</v>
      </c>
      <c r="D14" s="37" t="s">
        <v>41</v>
      </c>
      <c r="E14" s="38"/>
      <c r="F14" s="38"/>
      <c r="G14" s="37" t="s">
        <v>42</v>
      </c>
      <c r="H14" s="38"/>
      <c r="I14" s="38"/>
      <c r="J14" s="37" t="s">
        <v>43</v>
      </c>
      <c r="K14" s="38"/>
      <c r="L14" s="39"/>
      <c r="M14" s="40"/>
      <c r="N14" s="39"/>
      <c r="O14" s="38"/>
      <c r="P14" s="41">
        <v>26794</v>
      </c>
      <c r="Q14" s="39"/>
      <c r="R14" s="38"/>
      <c r="S14" s="41">
        <v>-26794</v>
      </c>
    </row>
    <row r="15" spans="1:19" x14ac:dyDescent="0.25">
      <c r="A15" s="56">
        <v>43101</v>
      </c>
      <c r="B15" s="70" t="str">
        <f t="shared" ref="B15:B39" si="0">IF(A14="","",IF(B14="",A14,B14))</f>
        <v>44320000</v>
      </c>
      <c r="C15" s="42" t="s">
        <v>40</v>
      </c>
      <c r="D15" s="42" t="s">
        <v>41</v>
      </c>
      <c r="E15" s="43"/>
      <c r="F15" s="43"/>
      <c r="G15" s="42" t="s">
        <v>44</v>
      </c>
      <c r="H15" s="43"/>
      <c r="I15" s="43"/>
      <c r="J15" s="42" t="s">
        <v>45</v>
      </c>
      <c r="K15" s="43"/>
      <c r="L15" s="44"/>
      <c r="M15" s="45">
        <v>1215644</v>
      </c>
      <c r="N15" s="44"/>
      <c r="O15" s="43"/>
      <c r="P15" s="46"/>
      <c r="Q15" s="44"/>
      <c r="R15" s="43"/>
      <c r="S15" s="45">
        <v>1188850</v>
      </c>
    </row>
    <row r="16" spans="1:19" x14ac:dyDescent="0.25">
      <c r="A16" s="55">
        <v>43101</v>
      </c>
      <c r="B16" s="70" t="str">
        <f t="shared" si="0"/>
        <v>44320000</v>
      </c>
      <c r="C16" s="37" t="s">
        <v>40</v>
      </c>
      <c r="D16" s="37" t="s">
        <v>41</v>
      </c>
      <c r="E16" s="38"/>
      <c r="F16" s="38"/>
      <c r="G16" s="37" t="s">
        <v>46</v>
      </c>
      <c r="H16" s="38"/>
      <c r="I16" s="38"/>
      <c r="J16" s="37" t="s">
        <v>45</v>
      </c>
      <c r="K16" s="38"/>
      <c r="L16" s="39"/>
      <c r="M16" s="40"/>
      <c r="N16" s="39"/>
      <c r="O16" s="38"/>
      <c r="P16" s="41">
        <v>1223429</v>
      </c>
      <c r="Q16" s="39"/>
      <c r="R16" s="38"/>
      <c r="S16" s="41">
        <v>-34579</v>
      </c>
    </row>
    <row r="17" spans="1:19" x14ac:dyDescent="0.25">
      <c r="A17" s="56">
        <v>43103</v>
      </c>
      <c r="B17" s="70" t="str">
        <f t="shared" si="0"/>
        <v>44320000</v>
      </c>
      <c r="C17" s="42" t="s">
        <v>47</v>
      </c>
      <c r="D17" s="42" t="s">
        <v>48</v>
      </c>
      <c r="E17" s="43"/>
      <c r="F17" s="43"/>
      <c r="G17" s="42" t="s">
        <v>49</v>
      </c>
      <c r="H17" s="43"/>
      <c r="I17" s="43"/>
      <c r="J17" s="42" t="s">
        <v>43</v>
      </c>
      <c r="K17" s="43"/>
      <c r="L17" s="44"/>
      <c r="M17" s="45">
        <v>16519</v>
      </c>
      <c r="N17" s="44"/>
      <c r="O17" s="43"/>
      <c r="P17" s="46"/>
      <c r="Q17" s="44"/>
      <c r="R17" s="43"/>
      <c r="S17" s="45">
        <v>-18060</v>
      </c>
    </row>
    <row r="18" spans="1:19" x14ac:dyDescent="0.25">
      <c r="A18" s="55">
        <v>43103</v>
      </c>
      <c r="B18" s="70" t="str">
        <f t="shared" si="0"/>
        <v>44320000</v>
      </c>
      <c r="C18" s="37" t="s">
        <v>47</v>
      </c>
      <c r="D18" s="37" t="s">
        <v>50</v>
      </c>
      <c r="E18" s="38"/>
      <c r="F18" s="38"/>
      <c r="G18" s="37" t="s">
        <v>51</v>
      </c>
      <c r="H18" s="38"/>
      <c r="I18" s="38"/>
      <c r="J18" s="37" t="s">
        <v>43</v>
      </c>
      <c r="K18" s="38"/>
      <c r="L18" s="39"/>
      <c r="M18" s="41">
        <v>10275</v>
      </c>
      <c r="N18" s="39"/>
      <c r="O18" s="38"/>
      <c r="P18" s="40"/>
      <c r="Q18" s="39"/>
      <c r="R18" s="38"/>
      <c r="S18" s="41">
        <v>-7785</v>
      </c>
    </row>
    <row r="19" spans="1:19" x14ac:dyDescent="0.25">
      <c r="A19" s="56">
        <v>43103</v>
      </c>
      <c r="B19" s="70" t="str">
        <f t="shared" si="0"/>
        <v>44320000</v>
      </c>
      <c r="C19" s="42" t="s">
        <v>52</v>
      </c>
      <c r="D19" s="42" t="s">
        <v>53</v>
      </c>
      <c r="E19" s="43"/>
      <c r="F19" s="43"/>
      <c r="G19" s="42" t="s">
        <v>54</v>
      </c>
      <c r="H19" s="43"/>
      <c r="I19" s="43"/>
      <c r="J19" s="42" t="s">
        <v>45</v>
      </c>
      <c r="K19" s="43"/>
      <c r="L19" s="44"/>
      <c r="M19" s="45">
        <v>3977</v>
      </c>
      <c r="N19" s="44"/>
      <c r="O19" s="43"/>
      <c r="P19" s="46"/>
      <c r="Q19" s="44"/>
      <c r="R19" s="43"/>
      <c r="S19" s="45">
        <v>-3808</v>
      </c>
    </row>
    <row r="20" spans="1:19" x14ac:dyDescent="0.25">
      <c r="A20" s="55">
        <v>43105</v>
      </c>
      <c r="B20" s="70" t="str">
        <f t="shared" si="0"/>
        <v>44320000</v>
      </c>
      <c r="C20" s="37" t="s">
        <v>47</v>
      </c>
      <c r="D20" s="37" t="s">
        <v>55</v>
      </c>
      <c r="E20" s="38"/>
      <c r="F20" s="38"/>
      <c r="G20" s="37" t="s">
        <v>56</v>
      </c>
      <c r="H20" s="38"/>
      <c r="I20" s="38"/>
      <c r="J20" s="37" t="s">
        <v>45</v>
      </c>
      <c r="K20" s="38"/>
      <c r="L20" s="39"/>
      <c r="M20" s="41">
        <v>1621</v>
      </c>
      <c r="N20" s="39"/>
      <c r="O20" s="38"/>
      <c r="P20" s="40"/>
      <c r="Q20" s="39"/>
      <c r="R20" s="38"/>
      <c r="S20" s="41">
        <v>-2187</v>
      </c>
    </row>
    <row r="21" spans="1:19" x14ac:dyDescent="0.25">
      <c r="A21" s="56">
        <v>43105</v>
      </c>
      <c r="B21" s="70" t="str">
        <f t="shared" si="0"/>
        <v>44320000</v>
      </c>
      <c r="C21" s="42" t="s">
        <v>47</v>
      </c>
      <c r="D21" s="42" t="s">
        <v>57</v>
      </c>
      <c r="E21" s="43"/>
      <c r="F21" s="43"/>
      <c r="G21" s="42" t="s">
        <v>58</v>
      </c>
      <c r="H21" s="43"/>
      <c r="I21" s="43"/>
      <c r="J21" s="42" t="s">
        <v>45</v>
      </c>
      <c r="K21" s="43"/>
      <c r="L21" s="44"/>
      <c r="M21" s="45">
        <v>2187</v>
      </c>
      <c r="N21" s="44"/>
      <c r="O21" s="43"/>
      <c r="P21" s="46"/>
      <c r="Q21" s="44"/>
      <c r="R21" s="43"/>
      <c r="S21" s="45">
        <v>0</v>
      </c>
    </row>
    <row r="22" spans="1:19" x14ac:dyDescent="0.25">
      <c r="A22" s="55">
        <v>43130</v>
      </c>
      <c r="B22" s="70" t="str">
        <f t="shared" si="0"/>
        <v>44320000</v>
      </c>
      <c r="C22" s="37" t="s">
        <v>47</v>
      </c>
      <c r="D22" s="37" t="s">
        <v>59</v>
      </c>
      <c r="E22" s="38"/>
      <c r="F22" s="38"/>
      <c r="G22" s="37" t="s">
        <v>60</v>
      </c>
      <c r="H22" s="38"/>
      <c r="I22" s="38"/>
      <c r="J22" s="37"/>
      <c r="K22" s="38"/>
      <c r="L22" s="39"/>
      <c r="M22" s="41">
        <v>1204890</v>
      </c>
      <c r="N22" s="39"/>
      <c r="O22" s="38"/>
      <c r="P22" s="40"/>
      <c r="Q22" s="39"/>
      <c r="R22" s="38"/>
      <c r="S22" s="41">
        <v>1204890</v>
      </c>
    </row>
    <row r="23" spans="1:19" x14ac:dyDescent="0.25">
      <c r="A23" s="56">
        <v>43131</v>
      </c>
      <c r="B23" s="70" t="str">
        <f t="shared" si="0"/>
        <v>44320000</v>
      </c>
      <c r="C23" s="42" t="s">
        <v>61</v>
      </c>
      <c r="D23" s="42" t="s">
        <v>62</v>
      </c>
      <c r="E23" s="43"/>
      <c r="F23" s="43"/>
      <c r="G23" s="42" t="s">
        <v>46</v>
      </c>
      <c r="H23" s="43"/>
      <c r="I23" s="43"/>
      <c r="J23" s="42"/>
      <c r="K23" s="43"/>
      <c r="L23" s="44"/>
      <c r="M23" s="46"/>
      <c r="N23" s="44"/>
      <c r="O23" s="43"/>
      <c r="P23" s="45">
        <v>1228236</v>
      </c>
      <c r="Q23" s="44"/>
      <c r="R23" s="43"/>
      <c r="S23" s="45">
        <v>-23346</v>
      </c>
    </row>
    <row r="24" spans="1:19" x14ac:dyDescent="0.25">
      <c r="A24" s="38"/>
      <c r="B24" s="70" t="str">
        <f t="shared" si="0"/>
        <v>44320000</v>
      </c>
      <c r="C24" s="47" t="s">
        <v>63</v>
      </c>
      <c r="D24" s="38"/>
      <c r="E24" s="48" t="s">
        <v>38</v>
      </c>
      <c r="F24" s="38"/>
      <c r="G24" s="47" t="s">
        <v>64</v>
      </c>
      <c r="H24" s="49">
        <v>43101</v>
      </c>
      <c r="I24" s="47" t="s">
        <v>3</v>
      </c>
      <c r="J24" s="49">
        <v>43465</v>
      </c>
      <c r="K24" s="38"/>
      <c r="L24" s="39"/>
      <c r="M24" s="50">
        <f>+SUM(M14:M23)</f>
        <v>2455113</v>
      </c>
      <c r="N24" s="39"/>
      <c r="O24" s="38"/>
      <c r="P24" s="50">
        <f>+SUM(P14:P23)</f>
        <v>2478459</v>
      </c>
      <c r="Q24" s="39"/>
      <c r="R24" s="38"/>
      <c r="S24" s="67">
        <v>-23346</v>
      </c>
    </row>
    <row r="25" spans="1:19" x14ac:dyDescent="0.25">
      <c r="A25" s="51" t="s">
        <v>65</v>
      </c>
      <c r="B25" s="70" t="str">
        <f t="shared" si="0"/>
        <v/>
      </c>
      <c r="C25" s="43"/>
      <c r="D25" s="51" t="s">
        <v>66</v>
      </c>
      <c r="E25" s="43"/>
      <c r="F25" s="43"/>
      <c r="G25" s="43"/>
      <c r="H25" s="43"/>
      <c r="I25" s="43"/>
      <c r="J25" s="43"/>
      <c r="K25" s="43"/>
      <c r="L25" s="44"/>
      <c r="M25" s="43"/>
      <c r="N25" s="44"/>
      <c r="O25" s="43"/>
      <c r="P25" s="43"/>
      <c r="Q25" s="44"/>
      <c r="R25" s="43"/>
      <c r="S25" s="43"/>
    </row>
    <row r="26" spans="1:19" x14ac:dyDescent="0.25">
      <c r="A26" s="55">
        <v>43465</v>
      </c>
      <c r="B26" s="70" t="str">
        <f t="shared" si="0"/>
        <v>44320500</v>
      </c>
      <c r="C26" s="37" t="s">
        <v>47</v>
      </c>
      <c r="D26" s="37" t="s">
        <v>67</v>
      </c>
      <c r="E26" s="38"/>
      <c r="F26" s="38"/>
      <c r="G26" s="37" t="s">
        <v>68</v>
      </c>
      <c r="H26" s="38"/>
      <c r="I26" s="38"/>
      <c r="J26" s="37" t="s">
        <v>4</v>
      </c>
      <c r="K26" s="38"/>
      <c r="L26" s="39"/>
      <c r="M26" s="40"/>
      <c r="N26" s="39"/>
      <c r="O26" s="38"/>
      <c r="P26" s="41">
        <v>2733</v>
      </c>
      <c r="Q26" s="39"/>
      <c r="R26" s="38"/>
      <c r="S26" s="41">
        <v>-2733</v>
      </c>
    </row>
    <row r="27" spans="1:19" x14ac:dyDescent="0.25">
      <c r="A27" s="56">
        <v>43465</v>
      </c>
      <c r="B27" s="70" t="str">
        <f t="shared" si="0"/>
        <v>44320500</v>
      </c>
      <c r="C27" s="42" t="s">
        <v>47</v>
      </c>
      <c r="D27" s="42" t="s">
        <v>69</v>
      </c>
      <c r="E27" s="43"/>
      <c r="F27" s="43"/>
      <c r="G27" s="42" t="s">
        <v>70</v>
      </c>
      <c r="H27" s="43"/>
      <c r="I27" s="43"/>
      <c r="J27" s="42" t="s">
        <v>4</v>
      </c>
      <c r="K27" s="43"/>
      <c r="L27" s="44"/>
      <c r="M27" s="46"/>
      <c r="N27" s="44"/>
      <c r="O27" s="43"/>
      <c r="P27" s="45">
        <v>2738</v>
      </c>
      <c r="Q27" s="44"/>
      <c r="R27" s="43"/>
      <c r="S27" s="45">
        <v>-5471</v>
      </c>
    </row>
    <row r="28" spans="1:19" x14ac:dyDescent="0.25">
      <c r="A28" s="38"/>
      <c r="B28" s="70" t="str">
        <f t="shared" si="0"/>
        <v>44320500</v>
      </c>
      <c r="C28" s="47" t="s">
        <v>63</v>
      </c>
      <c r="D28" s="38"/>
      <c r="E28" s="48" t="s">
        <v>65</v>
      </c>
      <c r="F28" s="38"/>
      <c r="G28" s="47" t="s">
        <v>64</v>
      </c>
      <c r="H28" s="49">
        <v>43101</v>
      </c>
      <c r="I28" s="47" t="s">
        <v>3</v>
      </c>
      <c r="J28" s="49">
        <v>43465</v>
      </c>
      <c r="K28" s="38"/>
      <c r="L28" s="39"/>
      <c r="M28" s="40"/>
      <c r="N28" s="39"/>
      <c r="O28" s="38"/>
      <c r="P28" s="50">
        <f>+SUM(P26:P27)</f>
        <v>5471</v>
      </c>
      <c r="Q28" s="39"/>
      <c r="R28" s="38"/>
      <c r="S28" s="50">
        <v>-5471</v>
      </c>
    </row>
    <row r="29" spans="1:19" x14ac:dyDescent="0.25">
      <c r="A29" s="51" t="s">
        <v>71</v>
      </c>
      <c r="B29" s="70" t="str">
        <f t="shared" si="0"/>
        <v/>
      </c>
      <c r="C29" s="43"/>
      <c r="D29" s="51" t="s">
        <v>72</v>
      </c>
      <c r="E29" s="43"/>
      <c r="F29" s="43"/>
      <c r="G29" s="43"/>
      <c r="H29" s="43"/>
      <c r="I29" s="43"/>
      <c r="J29" s="43"/>
      <c r="K29" s="43"/>
      <c r="L29" s="44"/>
      <c r="M29" s="43"/>
      <c r="N29" s="44"/>
      <c r="O29" s="43"/>
      <c r="P29" s="43"/>
      <c r="Q29" s="44"/>
      <c r="R29" s="43"/>
      <c r="S29" s="43"/>
    </row>
    <row r="30" spans="1:19" x14ac:dyDescent="0.25">
      <c r="A30" s="55">
        <v>43102</v>
      </c>
      <c r="B30" s="70" t="str">
        <f t="shared" si="0"/>
        <v>44340000</v>
      </c>
      <c r="C30" s="37" t="s">
        <v>52</v>
      </c>
      <c r="D30" s="37" t="s">
        <v>73</v>
      </c>
      <c r="E30" s="38"/>
      <c r="F30" s="38"/>
      <c r="G30" s="37" t="s">
        <v>74</v>
      </c>
      <c r="H30" s="38"/>
      <c r="I30" s="38"/>
      <c r="J30" s="37" t="s">
        <v>4</v>
      </c>
      <c r="K30" s="38"/>
      <c r="L30" s="39"/>
      <c r="M30" s="41">
        <v>120</v>
      </c>
      <c r="N30" s="39"/>
      <c r="O30" s="38"/>
      <c r="P30" s="40"/>
      <c r="Q30" s="39"/>
      <c r="R30" s="38"/>
      <c r="S30" s="41">
        <f>+M30-P30</f>
        <v>120</v>
      </c>
    </row>
    <row r="31" spans="1:19" x14ac:dyDescent="0.25">
      <c r="A31" s="56">
        <v>43103</v>
      </c>
      <c r="B31" s="70" t="str">
        <f t="shared" si="0"/>
        <v>44340000</v>
      </c>
      <c r="C31" s="42" t="s">
        <v>52</v>
      </c>
      <c r="D31" s="42" t="s">
        <v>53</v>
      </c>
      <c r="E31" s="43"/>
      <c r="F31" s="43"/>
      <c r="G31" s="42" t="s">
        <v>75</v>
      </c>
      <c r="H31" s="43"/>
      <c r="I31" s="43"/>
      <c r="J31" s="42" t="s">
        <v>4</v>
      </c>
      <c r="K31" s="43"/>
      <c r="L31" s="44"/>
      <c r="M31" s="46"/>
      <c r="N31" s="44"/>
      <c r="O31" s="43"/>
      <c r="P31" s="45">
        <v>3977</v>
      </c>
      <c r="Q31" s="44"/>
      <c r="R31" s="43"/>
      <c r="S31" s="45">
        <f>+S30+M31-P31</f>
        <v>-3857</v>
      </c>
    </row>
    <row r="32" spans="1:19" x14ac:dyDescent="0.25">
      <c r="A32" s="55">
        <v>43131</v>
      </c>
      <c r="B32" s="70" t="str">
        <f t="shared" si="0"/>
        <v>44340000</v>
      </c>
      <c r="C32" s="37" t="s">
        <v>52</v>
      </c>
      <c r="D32" s="37" t="s">
        <v>76</v>
      </c>
      <c r="E32" s="38"/>
      <c r="F32" s="38"/>
      <c r="G32" s="37" t="s">
        <v>77</v>
      </c>
      <c r="H32" s="38"/>
      <c r="I32" s="38"/>
      <c r="J32" s="37" t="s">
        <v>4</v>
      </c>
      <c r="K32" s="38"/>
      <c r="L32" s="39"/>
      <c r="M32" s="40"/>
      <c r="N32" s="39"/>
      <c r="O32" s="38"/>
      <c r="P32" s="41">
        <v>4004</v>
      </c>
      <c r="Q32" s="39"/>
      <c r="R32" s="38"/>
      <c r="S32" s="41">
        <f t="shared" ref="S32:S35" si="1">+S31+M32-P32</f>
        <v>-7861</v>
      </c>
    </row>
    <row r="33" spans="1:19" x14ac:dyDescent="0.25">
      <c r="A33" s="56">
        <v>43131</v>
      </c>
      <c r="B33" s="70" t="str">
        <f t="shared" si="0"/>
        <v>44340000</v>
      </c>
      <c r="C33" s="42" t="s">
        <v>52</v>
      </c>
      <c r="D33" s="42" t="s">
        <v>78</v>
      </c>
      <c r="E33" s="43"/>
      <c r="F33" s="43"/>
      <c r="G33" s="42" t="s">
        <v>79</v>
      </c>
      <c r="H33" s="43"/>
      <c r="I33" s="43"/>
      <c r="J33" s="42" t="s">
        <v>80</v>
      </c>
      <c r="K33" s="43"/>
      <c r="L33" s="44"/>
      <c r="M33" s="45">
        <v>8400</v>
      </c>
      <c r="N33" s="44"/>
      <c r="O33" s="43"/>
      <c r="P33" s="46"/>
      <c r="Q33" s="44"/>
      <c r="R33" s="43"/>
      <c r="S33" s="45">
        <f t="shared" si="1"/>
        <v>539</v>
      </c>
    </row>
    <row r="34" spans="1:19" x14ac:dyDescent="0.25">
      <c r="A34" s="55">
        <v>43281</v>
      </c>
      <c r="B34" s="70" t="str">
        <f t="shared" si="0"/>
        <v>44340000</v>
      </c>
      <c r="C34" s="37" t="s">
        <v>52</v>
      </c>
      <c r="D34" s="37" t="s">
        <v>81</v>
      </c>
      <c r="E34" s="38"/>
      <c r="F34" s="38"/>
      <c r="G34" s="37" t="s">
        <v>82</v>
      </c>
      <c r="H34" s="38"/>
      <c r="I34" s="38"/>
      <c r="J34" s="37" t="s">
        <v>80</v>
      </c>
      <c r="K34" s="38"/>
      <c r="L34" s="39"/>
      <c r="M34" s="40"/>
      <c r="N34" s="39"/>
      <c r="O34" s="38"/>
      <c r="P34" s="41">
        <v>4000</v>
      </c>
      <c r="Q34" s="39"/>
      <c r="R34" s="38"/>
      <c r="S34" s="41">
        <f t="shared" si="1"/>
        <v>-3461</v>
      </c>
    </row>
    <row r="35" spans="1:19" x14ac:dyDescent="0.25">
      <c r="A35" s="56">
        <v>43283</v>
      </c>
      <c r="B35" s="70" t="str">
        <f t="shared" si="0"/>
        <v>44340000</v>
      </c>
      <c r="C35" s="42" t="s">
        <v>52</v>
      </c>
      <c r="D35" s="42" t="s">
        <v>83</v>
      </c>
      <c r="E35" s="43"/>
      <c r="F35" s="43"/>
      <c r="G35" s="42" t="s">
        <v>84</v>
      </c>
      <c r="H35" s="43"/>
      <c r="I35" s="43"/>
      <c r="J35" s="42" t="s">
        <v>80</v>
      </c>
      <c r="K35" s="43"/>
      <c r="L35" s="44"/>
      <c r="M35" s="46"/>
      <c r="N35" s="44"/>
      <c r="O35" s="43"/>
      <c r="P35" s="45">
        <v>4000</v>
      </c>
      <c r="Q35" s="44"/>
      <c r="R35" s="43"/>
      <c r="S35" s="45">
        <f t="shared" si="1"/>
        <v>-7461</v>
      </c>
    </row>
    <row r="36" spans="1:19" x14ac:dyDescent="0.25">
      <c r="A36" s="38"/>
      <c r="B36" s="70" t="str">
        <f t="shared" si="0"/>
        <v>44340000</v>
      </c>
      <c r="C36" s="47" t="s">
        <v>63</v>
      </c>
      <c r="D36" s="38"/>
      <c r="E36" s="48" t="s">
        <v>71</v>
      </c>
      <c r="F36" s="38"/>
      <c r="G36" s="47" t="s">
        <v>64</v>
      </c>
      <c r="H36" s="49">
        <v>43101</v>
      </c>
      <c r="I36" s="47" t="s">
        <v>3</v>
      </c>
      <c r="J36" s="49">
        <v>43465</v>
      </c>
      <c r="K36" s="38"/>
      <c r="L36" s="39"/>
      <c r="M36" s="50">
        <v>8520</v>
      </c>
      <c r="N36" s="39"/>
      <c r="O36" s="38"/>
      <c r="P36" s="50">
        <v>12885.7</v>
      </c>
      <c r="Q36" s="39"/>
      <c r="R36" s="38"/>
      <c r="S36" s="50">
        <v>-4365.7</v>
      </c>
    </row>
    <row r="37" spans="1:19" x14ac:dyDescent="0.25">
      <c r="A37" s="43"/>
      <c r="B37" s="70" t="str">
        <f t="shared" si="0"/>
        <v/>
      </c>
      <c r="C37" s="52" t="s">
        <v>63</v>
      </c>
      <c r="D37" s="43"/>
      <c r="E37" s="51" t="s">
        <v>85</v>
      </c>
      <c r="F37" s="43"/>
      <c r="G37" s="52" t="s">
        <v>64</v>
      </c>
      <c r="H37" s="53">
        <v>43101</v>
      </c>
      <c r="I37" s="52" t="s">
        <v>3</v>
      </c>
      <c r="J37" s="53">
        <v>43465</v>
      </c>
      <c r="K37" s="43"/>
      <c r="L37" s="44"/>
      <c r="M37" s="54">
        <v>19857290.809999999</v>
      </c>
      <c r="N37" s="44"/>
      <c r="O37" s="43"/>
      <c r="P37" s="54">
        <v>22734971.25</v>
      </c>
      <c r="Q37" s="44"/>
      <c r="R37" s="43"/>
      <c r="S37" s="54">
        <v>-2877680.4400000013</v>
      </c>
    </row>
    <row r="38" spans="1:19" x14ac:dyDescent="0.25">
      <c r="A38" s="38"/>
      <c r="B38" s="70" t="str">
        <f t="shared" si="0"/>
        <v/>
      </c>
      <c r="C38" s="38"/>
      <c r="D38" s="38"/>
      <c r="E38" s="38"/>
      <c r="F38" s="38"/>
      <c r="G38" s="38"/>
      <c r="H38" s="38"/>
      <c r="I38" s="38"/>
      <c r="J38" s="38"/>
      <c r="K38" s="38"/>
      <c r="L38" s="39"/>
      <c r="M38" s="38"/>
      <c r="N38" s="39"/>
      <c r="O38" s="38"/>
      <c r="P38" s="38"/>
      <c r="Q38" s="39"/>
      <c r="R38" s="38"/>
      <c r="S38" s="38"/>
    </row>
    <row r="39" spans="1:19" x14ac:dyDescent="0.25">
      <c r="A39" s="43"/>
      <c r="B39" s="70" t="str">
        <f t="shared" si="0"/>
        <v/>
      </c>
      <c r="C39" s="52" t="s">
        <v>63</v>
      </c>
      <c r="D39" s="43"/>
      <c r="E39" s="51" t="s">
        <v>86</v>
      </c>
      <c r="F39" s="43"/>
      <c r="G39" s="52" t="s">
        <v>64</v>
      </c>
      <c r="H39" s="53">
        <v>43101</v>
      </c>
      <c r="I39" s="52" t="s">
        <v>3</v>
      </c>
      <c r="J39" s="53">
        <v>43465</v>
      </c>
      <c r="K39" s="43"/>
      <c r="L39" s="44"/>
      <c r="M39" s="54">
        <v>7161793.6199999992</v>
      </c>
      <c r="N39" s="44"/>
      <c r="O39" s="43"/>
      <c r="P39" s="54">
        <v>8490692.6899999995</v>
      </c>
      <c r="Q39" s="44"/>
      <c r="R39" s="43"/>
      <c r="S39" s="54">
        <v>-1328899.0700000003</v>
      </c>
    </row>
  </sheetData>
  <mergeCells count="2">
    <mergeCell ref="L8:M8"/>
    <mergeCell ref="O8:P8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2019-05-12T09:31:19Z</dcterms:created>
  <dcterms:modified xsi:type="dcterms:W3CDTF">2019-05-12T09:39:18Z</dcterms:modified>
</cp:coreProperties>
</file>