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slicers/slicer2.xml" ContentType="application/vnd.ms-excel.slicer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22EE0C7C-5D05-4DE7-8046-BB973C4F9E48}" xr6:coauthVersionLast="31" xr6:coauthVersionMax="31" xr10:uidLastSave="{00000000-0000-0000-0000-000000000000}"/>
  <bookViews>
    <workbookView xWindow="945" yWindow="0" windowWidth="27855" windowHeight="12810" activeTab="3" xr2:uid="{00000000-000D-0000-FFFF-FFFF00000000}"/>
  </bookViews>
  <sheets>
    <sheet name="Clients" sheetId="1" r:id="rId1"/>
    <sheet name="Fournisseurs" sheetId="2" r:id="rId2"/>
    <sheet name="Articles" sheetId="3" r:id="rId3"/>
    <sheet name="Mouvements et stocks" sheetId="4" r:id="rId4"/>
  </sheets>
  <definedNames>
    <definedName name="ChronologieNative_Date">#N/A</definedName>
    <definedName name="ChronologieNative_Date1">#N/A</definedName>
    <definedName name="Segment_Client">#N/A</definedName>
    <definedName name="Segment_Client1">#N/A</definedName>
    <definedName name="Segment_Ref">#N/A</definedName>
  </definedNames>
  <calcPr calcId="179017"/>
  <pivotCaches>
    <pivotCache cacheId="13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7"/>
        <x15:timelineCacheRef r:id="rId8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4" l="1"/>
  <c r="K10" i="4"/>
  <c r="L10" i="4"/>
  <c r="M10" i="4"/>
  <c r="C5" i="4"/>
  <c r="C6" i="4"/>
  <c r="C7" i="4"/>
  <c r="C8" i="4"/>
  <c r="C9" i="4"/>
  <c r="K9" i="4" l="1"/>
  <c r="L9" i="4"/>
  <c r="M9" i="4"/>
  <c r="K8" i="4"/>
  <c r="L8" i="4"/>
  <c r="M8" i="4"/>
  <c r="K7" i="4"/>
  <c r="L7" i="4"/>
  <c r="M7" i="4"/>
  <c r="M6" i="4"/>
  <c r="M5" i="4"/>
  <c r="K6" i="4"/>
  <c r="L6" i="4"/>
  <c r="L5" i="4"/>
  <c r="K5" i="4"/>
</calcChain>
</file>

<file path=xl/sharedStrings.xml><?xml version="1.0" encoding="utf-8"?>
<sst xmlns="http://schemas.openxmlformats.org/spreadsheetml/2006/main" count="76" uniqueCount="53">
  <si>
    <t>NOM</t>
  </si>
  <si>
    <t>VILLE</t>
  </si>
  <si>
    <t>DURIEUX LTD</t>
  </si>
  <si>
    <t>ALEX SAS</t>
  </si>
  <si>
    <t>AZER</t>
  </si>
  <si>
    <t>TRADO</t>
  </si>
  <si>
    <t>Réf</t>
  </si>
  <si>
    <t>Désignation</t>
  </si>
  <si>
    <t>GFE</t>
  </si>
  <si>
    <t>Boulon de 10</t>
  </si>
  <si>
    <t>PRD</t>
  </si>
  <si>
    <t>Roue jaune</t>
  </si>
  <si>
    <t>Date</t>
  </si>
  <si>
    <t>Quantité achetée</t>
  </si>
  <si>
    <t>Fournisseur</t>
  </si>
  <si>
    <t>Quantité vendue</t>
  </si>
  <si>
    <t>Prix d'achat</t>
  </si>
  <si>
    <t>Prix de vente</t>
  </si>
  <si>
    <t>Qté+ou-</t>
  </si>
  <si>
    <t>PrixTotal+ou-</t>
  </si>
  <si>
    <t>Client</t>
  </si>
  <si>
    <t>UIR</t>
  </si>
  <si>
    <t>Table carrée</t>
  </si>
  <si>
    <t>PAYS</t>
  </si>
  <si>
    <t>Italie</t>
  </si>
  <si>
    <t>France</t>
  </si>
  <si>
    <t>Prix unitaire catalogue achat</t>
  </si>
  <si>
    <t>Prix unitaire catalogue vente</t>
  </si>
  <si>
    <t>Désignation achat</t>
  </si>
  <si>
    <t>Catégorie fournisseur</t>
  </si>
  <si>
    <t>Catégorie client</t>
  </si>
  <si>
    <t>Grande surface</t>
  </si>
  <si>
    <t>Distributeur</t>
  </si>
  <si>
    <t>Usine</t>
  </si>
  <si>
    <t>Artisan</t>
  </si>
  <si>
    <t>Pays achat</t>
  </si>
  <si>
    <t>N° commande vente</t>
  </si>
  <si>
    <t>CC12</t>
  </si>
  <si>
    <t>Étiquettes de lignes</t>
  </si>
  <si>
    <t>(vide)</t>
  </si>
  <si>
    <t>Total général</t>
  </si>
  <si>
    <t>ACHATS</t>
  </si>
  <si>
    <t>VENTES</t>
  </si>
  <si>
    <t>Somme de Qté+ou-</t>
  </si>
  <si>
    <t>févr</t>
  </si>
  <si>
    <t>janv</t>
  </si>
  <si>
    <t>mars</t>
  </si>
  <si>
    <t>Étiquettes de colonnes</t>
  </si>
  <si>
    <t>Ref</t>
  </si>
  <si>
    <t>2017</t>
  </si>
  <si>
    <t>Total 2017</t>
  </si>
  <si>
    <t>e2458</t>
  </si>
  <si>
    <t>Somme de PrixTotal+ou-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</si>
</sst>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Fill="1" applyAlignment="1">
      <alignment horizontal="center" vertical="top" wrapText="1"/>
    </xf>
    <xf numFmtId="0" fontId="0" fillId="0" borderId="0" xfId="0" applyFill="1" applyAlignment="1">
      <alignment vertical="center" wrapText="1"/>
    </xf>
    <xf numFmtId="2" fontId="0" fillId="0" borderId="0" xfId="0" applyNumberFormat="1" applyFill="1" applyAlignment="1">
      <alignment vertical="center" wrapText="1"/>
    </xf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2" fontId="0" fillId="2" borderId="0" xfId="0" applyNumberForma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14" fontId="0" fillId="0" borderId="0" xfId="0" applyNumberFormat="1"/>
    <xf numFmtId="0" fontId="1" fillId="3" borderId="2" xfId="0" applyFont="1" applyFill="1" applyBorder="1" applyAlignment="1">
      <alignment horizontal="centerContinuous" vertical="top" wrapText="1"/>
    </xf>
    <xf numFmtId="0" fontId="1" fillId="3" borderId="3" xfId="0" applyFont="1" applyFill="1" applyBorder="1" applyAlignment="1">
      <alignment horizontal="centerContinuous" vertical="top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/>
    </xf>
    <xf numFmtId="0" fontId="1" fillId="4" borderId="1" xfId="0" applyFont="1" applyFill="1" applyBorder="1" applyAlignment="1">
      <alignment horizontal="centerContinuous" vertical="top" wrapText="1"/>
    </xf>
    <xf numFmtId="0" fontId="1" fillId="4" borderId="2" xfId="0" applyFont="1" applyFill="1" applyBorder="1" applyAlignment="1">
      <alignment horizontal="centerContinuous" vertical="top" wrapText="1"/>
    </xf>
    <xf numFmtId="0" fontId="1" fillId="4" borderId="3" xfId="0" applyFont="1" applyFill="1" applyBorder="1" applyAlignment="1">
      <alignment horizontal="centerContinuous" vertical="top" wrapText="1"/>
    </xf>
    <xf numFmtId="0" fontId="0" fillId="4" borderId="0" xfId="0" applyFill="1" applyAlignment="1">
      <alignment horizontal="center" vertical="top" wrapText="1"/>
    </xf>
    <xf numFmtId="0" fontId="0" fillId="2" borderId="0" xfId="0" applyNumberFormat="1" applyFill="1" applyAlignment="1">
      <alignment vertical="center" wrapText="1"/>
    </xf>
  </cellXfs>
  <cellStyles count="1">
    <cellStyle name="Normal" xfId="0" builtinId="0"/>
  </cellStyles>
  <dxfs count="28">
    <dxf>
      <fill>
        <patternFill>
          <bgColor rgb="FFFFC000"/>
        </patternFill>
      </fill>
    </dxf>
    <dxf>
      <numFmt numFmtId="0" formatCode="General"/>
      <fill>
        <patternFill patternType="solid">
          <fgColor indexed="64"/>
          <bgColor theme="0" tint="-0.34998626667073579"/>
        </patternFill>
      </fill>
      <alignment horizontal="general" vertical="center" textRotation="0" wrapText="1" indent="0" justifyLastLine="0" shrinkToFit="0" readingOrder="0"/>
    </dxf>
    <dxf>
      <fill>
        <patternFill>
          <fgColor indexed="64"/>
          <bgColor theme="0" tint="-0.499984740745262"/>
        </patternFill>
      </fill>
      <alignment horizontal="general" vertical="bottom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alignment vertical="bottom" textRotation="0" wrapText="1" indent="0" justifyLastLine="0" shrinkToFit="0" readingOrder="0"/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4" formatCode="#,##0.00"/>
      <alignment horizontal="general" vertical="center" textRotation="0" wrapText="1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numFmt numFmtId="2" formatCode="0.00"/>
      <fill>
        <patternFill patternType="none">
          <fgColor indexed="64"/>
          <bgColor theme="0" tint="-0.34998626667073579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vertical="bottom" textRotation="0" wrapText="1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numFmt numFmtId="4" formatCode="#,##0.00"/>
      <alignment horizontal="general" vertical="center" textRotation="0" wrapText="1" indent="0" justifyLastLine="0" shrinkToFit="0" readingOrder="0"/>
    </dxf>
    <dxf>
      <alignment vertical="bottom" textRotation="0" wrapText="1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alignment vertical="bottom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2" formatCode="0.0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1/relationships/timelineCache" Target="timelineCaches/timeline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11/relationships/timelineCache" Target="timelineCaches/timeline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4</xdr:row>
      <xdr:rowOff>47625</xdr:rowOff>
    </xdr:from>
    <xdr:to>
      <xdr:col>10</xdr:col>
      <xdr:colOff>647700</xdr:colOff>
      <xdr:row>19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867275" y="1038225"/>
          <a:ext cx="4095750" cy="2905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Pour les clients et les fournisseurs :</a:t>
          </a:r>
        </a:p>
        <a:p>
          <a:endParaRPr lang="fr-FR" sz="1100"/>
        </a:p>
        <a:p>
          <a:r>
            <a:rPr lang="fr-FR" sz="1100"/>
            <a:t>Il est</a:t>
          </a:r>
          <a:r>
            <a:rPr lang="fr-FR" sz="1100" baseline="0"/>
            <a:t> très important de "mettre sous forme de tableau". On facilite les formules car Excel donne un nom à chaque colonne.</a:t>
          </a:r>
        </a:p>
        <a:p>
          <a:endParaRPr lang="fr-FR" sz="1100" baseline="0"/>
        </a:p>
        <a:p>
          <a:r>
            <a:rPr lang="fr-FR" sz="1100" baseline="0"/>
            <a:t>Vérifier l'unicité de NOM.</a:t>
          </a:r>
        </a:p>
        <a:p>
          <a:endParaRPr lang="fr-FR" sz="1100" baseline="0"/>
        </a:p>
        <a:p>
          <a:r>
            <a:rPr lang="fr-FR" sz="1100" baseline="0"/>
            <a:t>Ajouter les colonnes Adresse, CP, Ville, Tél, mail etc.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9</xdr:col>
      <xdr:colOff>285750</xdr:colOff>
      <xdr:row>18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F1DC89E-95C9-4213-A2BF-3E56350739A5}"/>
            </a:ext>
          </a:extLst>
        </xdr:cNvPr>
        <xdr:cNvSpPr txBox="1"/>
      </xdr:nvSpPr>
      <xdr:spPr>
        <a:xfrm>
          <a:off x="3286125" y="838200"/>
          <a:ext cx="4095750" cy="2905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Pour les clients et les fournisseurs :</a:t>
          </a:r>
        </a:p>
        <a:p>
          <a:endParaRPr lang="fr-FR" sz="1100"/>
        </a:p>
        <a:p>
          <a:r>
            <a:rPr lang="fr-FR" sz="1100"/>
            <a:t>Il est</a:t>
          </a:r>
          <a:r>
            <a:rPr lang="fr-FR" sz="1100" baseline="0"/>
            <a:t> très important de "mettre sous forme de tableau". On facilite les formules car Excel donne un nom à chaque colonne.</a:t>
          </a:r>
        </a:p>
        <a:p>
          <a:endParaRPr lang="fr-FR" sz="1100" baseline="0"/>
        </a:p>
        <a:p>
          <a:r>
            <a:rPr lang="fr-FR" sz="1100" baseline="0"/>
            <a:t>Vérifier l'unicité de NOM.</a:t>
          </a:r>
        </a:p>
        <a:p>
          <a:endParaRPr lang="fr-FR" sz="1100" baseline="0"/>
        </a:p>
        <a:p>
          <a:r>
            <a:rPr lang="fr-FR" sz="1100" baseline="0"/>
            <a:t>Ajouter les colonnes Adresse, CP, Ville, Tél, mail etc.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6</xdr:row>
      <xdr:rowOff>76200</xdr:rowOff>
    </xdr:from>
    <xdr:to>
      <xdr:col>8</xdr:col>
      <xdr:colOff>28575</xdr:colOff>
      <xdr:row>14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628900" y="1685925"/>
          <a:ext cx="3943350" cy="1447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: </a:t>
          </a:r>
          <a:r>
            <a:rPr lang="fr-FR" sz="1100" b="1"/>
            <a:t>vérifier l'unicité</a:t>
          </a:r>
          <a:r>
            <a:rPr lang="fr-FR" sz="1100" b="1" baseline="0"/>
            <a:t> de Réf</a:t>
          </a:r>
          <a:r>
            <a:rPr lang="fr-FR" sz="1100" baseline="0"/>
            <a:t>. Pour un programme professionnel de milliers d'articles, mettre une alerte par MFC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11</xdr:row>
      <xdr:rowOff>85725</xdr:rowOff>
    </xdr:from>
    <xdr:to>
      <xdr:col>12</xdr:col>
      <xdr:colOff>180975</xdr:colOff>
      <xdr:row>18</xdr:row>
      <xdr:rowOff>54429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695825" y="4290332"/>
          <a:ext cx="5078186" cy="206420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gris</a:t>
          </a:r>
          <a:r>
            <a:rPr lang="fr-FR" sz="1100" baseline="0"/>
            <a:t> des colonnes contenant des formules. Ne pas faire de saisie. Servent à la lecture et aux TCD.</a:t>
          </a:r>
        </a:p>
        <a:p>
          <a:endParaRPr lang="fr-FR" sz="1100" baseline="0"/>
        </a:p>
        <a:p>
          <a:r>
            <a:rPr lang="fr-FR" sz="1100" b="1"/>
            <a:t>Prix d'achat et prix de</a:t>
          </a:r>
          <a:r>
            <a:rPr lang="fr-FR" sz="1100" b="1" baseline="0"/>
            <a:t> vente sont à saisir, </a:t>
          </a:r>
          <a:r>
            <a:rPr lang="fr-FR" sz="1100" baseline="0"/>
            <a:t>il est déconseillé de les mettre en automatique à partir des onglets Articles colonne "Prix catalogue".</a:t>
          </a:r>
          <a:endParaRPr lang="fr-FR" sz="1100"/>
        </a:p>
      </xdr:txBody>
    </xdr:sp>
    <xdr:clientData/>
  </xdr:twoCellAnchor>
  <xdr:twoCellAnchor editAs="oneCell">
    <xdr:from>
      <xdr:col>14</xdr:col>
      <xdr:colOff>1061358</xdr:colOff>
      <xdr:row>6</xdr:row>
      <xdr:rowOff>88286</xdr:rowOff>
    </xdr:from>
    <xdr:to>
      <xdr:col>17</xdr:col>
      <xdr:colOff>95251</xdr:colOff>
      <xdr:row>13</xdr:row>
      <xdr:rowOff>126386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BC76F378-7DAC-4587-B315-166BBD52646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62313" y="2495513"/>
              <a:ext cx="3328802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331133</xdr:colOff>
      <xdr:row>1</xdr:row>
      <xdr:rowOff>31378</xdr:rowOff>
    </xdr:from>
    <xdr:to>
      <xdr:col>2</xdr:col>
      <xdr:colOff>874058</xdr:colOff>
      <xdr:row>1</xdr:row>
      <xdr:rowOff>885266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Ref">
              <a:extLst>
                <a:ext uri="{FF2B5EF4-FFF2-40B4-BE49-F238E27FC236}">
                  <a16:creationId xmlns:a16="http://schemas.microsoft.com/office/drawing/2014/main" id="{E0BD2029-0470-458B-A61B-2A76AE19EA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1133" y="221878"/>
              <a:ext cx="2066925" cy="8538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1165971</xdr:colOff>
      <xdr:row>0</xdr:row>
      <xdr:rowOff>182655</xdr:rowOff>
    </xdr:from>
    <xdr:to>
      <xdr:col>6</xdr:col>
      <xdr:colOff>347382</xdr:colOff>
      <xdr:row>1</xdr:row>
      <xdr:rowOff>773206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Client">
              <a:extLst>
                <a:ext uri="{FF2B5EF4-FFF2-40B4-BE49-F238E27FC236}">
                  <a16:creationId xmlns:a16="http://schemas.microsoft.com/office/drawing/2014/main" id="{0E7BE409-053F-4043-AFC6-9E59931E6DC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89971" y="182655"/>
              <a:ext cx="3199229" cy="7810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281419</xdr:colOff>
      <xdr:row>17</xdr:row>
      <xdr:rowOff>54553</xdr:rowOff>
    </xdr:from>
    <xdr:to>
      <xdr:col>22</xdr:col>
      <xdr:colOff>1125681</xdr:colOff>
      <xdr:row>22</xdr:row>
      <xdr:rowOff>17318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Client 1">
              <a:extLst>
                <a:ext uri="{FF2B5EF4-FFF2-40B4-BE49-F238E27FC236}">
                  <a16:creationId xmlns:a16="http://schemas.microsoft.com/office/drawing/2014/main" id="{805C634D-DA9A-45E5-8D98-B42E863DA61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915783" y="4557280"/>
              <a:ext cx="2922443" cy="9152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31173</xdr:colOff>
      <xdr:row>13</xdr:row>
      <xdr:rowOff>163657</xdr:rowOff>
    </xdr:from>
    <xdr:to>
      <xdr:col>23</xdr:col>
      <xdr:colOff>1113559</xdr:colOff>
      <xdr:row>21</xdr:row>
      <xdr:rowOff>11257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9" name="Date 1">
              <a:extLst>
                <a:ext uri="{FF2B5EF4-FFF2-40B4-BE49-F238E27FC236}">
                  <a16:creationId xmlns:a16="http://schemas.microsoft.com/office/drawing/2014/main" id="{09FBD55F-307C-4881-986B-FFFE073B0CC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43718" y="3904384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90.40746678241" createdVersion="6" refreshedVersion="6" minRefreshableVersion="3" recordCount="5" xr:uid="{BF167F82-DD16-47CE-B829-012B0109A7AD}">
  <cacheSource type="worksheet">
    <worksheetSource name="Tab_Mouvements"/>
  </cacheSource>
  <cacheFields count="14">
    <cacheField name="Date" numFmtId="14">
      <sharedItems containsSemiMixedTypes="0" containsNonDate="0" containsDate="1" containsString="0" minDate="2017-01-15T00:00:00" maxDate="2017-03-21T00:00:00" count="4">
        <d v="2017-02-01T00:00:00"/>
        <d v="2017-01-15T00:00:00"/>
        <d v="2017-02-04T00:00:00"/>
        <d v="2017-03-20T00:00:00"/>
      </sharedItems>
      <fieldGroup par="13" base="0">
        <rangePr groupBy="months" startDate="2017-01-15T00:00:00" endDate="2017-03-21T00:00:00"/>
        <groupItems count="14">
          <s v="&lt;15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3/2017"/>
        </groupItems>
      </fieldGroup>
    </cacheField>
    <cacheField name="Ref" numFmtId="0">
      <sharedItems count="2">
        <s v="PRD"/>
        <s v="UIR"/>
      </sharedItems>
    </cacheField>
    <cacheField name="Désignation achat" numFmtId="0">
      <sharedItems/>
    </cacheField>
    <cacheField name="Quantité achetée" numFmtId="2">
      <sharedItems containsString="0" containsBlank="1" containsNumber="1" containsInteger="1" minValue="12" maxValue="25"/>
    </cacheField>
    <cacheField name="Prix d'achat" numFmtId="2">
      <sharedItems containsString="0" containsBlank="1" containsNumber="1" containsInteger="1" minValue="14" maxValue="16"/>
    </cacheField>
    <cacheField name="Fournisseur" numFmtId="0">
      <sharedItems containsBlank="1"/>
    </cacheField>
    <cacheField name="N° commande vente" numFmtId="0">
      <sharedItems containsBlank="1"/>
    </cacheField>
    <cacheField name="Quantité vendue" numFmtId="4">
      <sharedItems containsString="0" containsBlank="1" containsNumber="1" containsInteger="1" minValue="50" maxValue="50"/>
    </cacheField>
    <cacheField name="Prix de vente" numFmtId="4">
      <sharedItems containsString="0" containsBlank="1" containsNumber="1" containsInteger="1" minValue="12" maxValue="12"/>
    </cacheField>
    <cacheField name="Client" numFmtId="0">
      <sharedItems containsNonDate="0" containsString="0" containsBlank="1" count="1">
        <m/>
      </sharedItems>
    </cacheField>
    <cacheField name="Qté+ou-" numFmtId="2">
      <sharedItems containsSemiMixedTypes="0" containsString="0" containsNumber="1" containsInteger="1" minValue="-50" maxValue="25"/>
    </cacheField>
    <cacheField name="PrixTotal+ou-" numFmtId="2">
      <sharedItems containsSemiMixedTypes="0" containsString="0" containsNumber="1" containsInteger="1" minValue="-600" maxValue="400"/>
    </cacheField>
    <cacheField name="Pays achat" numFmtId="0">
      <sharedItems/>
    </cacheField>
    <cacheField name="Années" numFmtId="0" databaseField="0">
      <fieldGroup base="0">
        <rangePr groupBy="years" startDate="2017-01-15T00:00:00" endDate="2017-03-21T00:00:00"/>
        <groupItems count="3">
          <s v="&lt;15/01/2017"/>
          <s v="2017"/>
          <s v="&gt;21/03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s v="Roue jaune"/>
    <n v="12"/>
    <n v="15"/>
    <s v="TRADO"/>
    <m/>
    <m/>
    <m/>
    <x v="0"/>
    <n v="12"/>
    <n v="180"/>
    <s v="Italie"/>
  </r>
  <r>
    <x v="0"/>
    <x v="1"/>
    <s v="Table carrée"/>
    <m/>
    <m/>
    <m/>
    <s v="CC12"/>
    <n v="50"/>
    <n v="12"/>
    <x v="0"/>
    <n v="-50"/>
    <n v="-600"/>
    <e v="#N/A"/>
  </r>
  <r>
    <x v="1"/>
    <x v="1"/>
    <s v="Table carrée"/>
    <n v="25"/>
    <n v="16"/>
    <s v="AZER"/>
    <m/>
    <m/>
    <m/>
    <x v="0"/>
    <n v="25"/>
    <n v="400"/>
    <s v="France"/>
  </r>
  <r>
    <x v="2"/>
    <x v="0"/>
    <s v="Roue jaune"/>
    <n v="16"/>
    <n v="14"/>
    <s v="AZER"/>
    <m/>
    <m/>
    <m/>
    <x v="0"/>
    <n v="16"/>
    <n v="224"/>
    <s v="France"/>
  </r>
  <r>
    <x v="3"/>
    <x v="1"/>
    <s v="Table carrée"/>
    <n v="22"/>
    <n v="16"/>
    <s v="TRADO"/>
    <m/>
    <m/>
    <m/>
    <x v="0"/>
    <n v="22"/>
    <n v="352"/>
    <s v="Itali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2A1F54-9615-4A8E-A829-9CFB53F09C27}" name="Tableau croisé dynamique2" cacheId="13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V24:X28" firstHeaderRow="1" firstDataRow="3" firstDataCol="1"/>
  <pivotFields count="14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numFmtId="2" showAll="0"/>
    <pivotField dataField="1" numFmtId="2" showAll="0"/>
    <pivotField showAll="0"/>
    <pivotField axis="axisCol" showAll="0" defaultSubtotal="0">
      <items count="3">
        <item sd="0" x="0"/>
        <item sd="0" x="1"/>
        <item sd="0" x="2"/>
      </items>
    </pivotField>
  </pivotFields>
  <rowFields count="1">
    <field x="9"/>
  </rowFields>
  <rowItems count="2">
    <i>
      <x/>
    </i>
    <i t="grand">
      <x/>
    </i>
  </rowItems>
  <colFields count="2">
    <field x="13"/>
    <field x="0"/>
  </colFields>
  <colItems count="2">
    <i>
      <x v="1"/>
    </i>
    <i t="grand">
      <x/>
    </i>
  </colItems>
  <dataFields count="1">
    <dataField name="Somme de PrixTotal+ou-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28D228-E4F8-484A-A1EF-EFFD2F41C220}" name="Tableau croisé dynamique1" cacheId="13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O15:T20" firstHeaderRow="1" firstDataRow="3" firstDataCol="1"/>
  <pivotFields count="14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2" showAll="0"/>
    <pivotField numFmtId="2" showAll="0"/>
    <pivotField showAll="0"/>
    <pivotField axis="axisCol" showAll="0">
      <items count="4">
        <item x="0"/>
        <item x="1"/>
        <item x="2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2">
    <field x="13"/>
    <field x="0"/>
  </colFields>
  <colItems count="5">
    <i>
      <x v="1"/>
      <x v="1"/>
    </i>
    <i r="1">
      <x v="2"/>
    </i>
    <i r="1">
      <x v="3"/>
    </i>
    <i t="default">
      <x v="1"/>
    </i>
    <i t="grand">
      <x/>
    </i>
  </colItems>
  <dataFields count="1">
    <dataField name="Somme de Qté+ou-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1" xr10:uid="{DC67078C-FA2D-436D-88A2-18E098D0A2D3}" sourceName="Client">
  <pivotTables>
    <pivotTable tabId="4" name="Tableau croisé dynamique2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f" xr10:uid="{8AA0D5F4-3281-4AE8-9997-C9248CFE7CAA}" sourceName="Ref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6AC39E55-0D79-45DC-8728-A417F8FB7560}" sourceName="Client">
  <extLst>
    <x:ext xmlns:x15="http://schemas.microsoft.com/office/spreadsheetml/2010/11/main" uri="{2F2917AC-EB37-4324-AD4E-5DD8C200BD13}">
      <x15:tableSlicerCache tableId="4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 1" xr10:uid="{CF54E1A9-4043-4839-905C-68DE8A7BEE32}" cache="Segment_Client1" caption="Client" columnCount="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f" xr10:uid="{B5957CC9-6D29-4707-B40F-6B98BDEF5690}" cache="Segment_Ref" caption="Ref" columnCount="3" rowHeight="241300"/>
  <slicer name="Client" xr10:uid="{F49570EA-3129-41C1-B3C5-91AD1784C4E6}" cache="Segment_Client" caption="Client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Cllients" displayName="Tab_Cllients" ref="A1:C3" totalsRowShown="0" headerRowDxfId="27">
  <autoFilter ref="A1:C3" xr:uid="{00000000-0009-0000-0100-000001000000}"/>
  <tableColumns count="3">
    <tableColumn id="1" xr3:uid="{00000000-0010-0000-0000-000001000000}" name="NOM"/>
    <tableColumn id="2" xr3:uid="{00000000-0010-0000-0000-000002000000}" name="PAYS"/>
    <tableColumn id="3" xr3:uid="{00000000-0010-0000-0000-000003000000}" name="Catégorie client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_Fournisseurs" displayName="Tab_Fournisseurs" ref="A1:C3" totalsRowShown="0" headerRowDxfId="26">
  <autoFilter ref="A1:C3" xr:uid="{00000000-0009-0000-0100-000002000000}"/>
  <tableColumns count="3">
    <tableColumn id="1" xr3:uid="{00000000-0010-0000-0100-000001000000}" name="NOM"/>
    <tableColumn id="2" xr3:uid="{00000000-0010-0000-0100-000002000000}" name="VILLE"/>
    <tableColumn id="3" xr3:uid="{00000000-0010-0000-0100-000003000000}" name="Catégorie fournisseur"/>
  </tableColumns>
  <tableStyleInfo name="TableStyleDark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_Articles" displayName="Tab_Articles" ref="A1:D4" totalsRowShown="0" headerRowDxfId="25">
  <autoFilter ref="A1:D4" xr:uid="{00000000-0009-0000-0100-000003000000}"/>
  <tableColumns count="4">
    <tableColumn id="1" xr3:uid="{00000000-0010-0000-0200-000001000000}" name="Réf"/>
    <tableColumn id="2" xr3:uid="{00000000-0010-0000-0200-000002000000}" name="Désignation"/>
    <tableColumn id="3" xr3:uid="{00000000-0010-0000-0200-000003000000}" name="Prix unitaire catalogue achat"/>
    <tableColumn id="4" xr3:uid="{00000000-0010-0000-0200-000004000000}" name="Prix unitaire catalogue vente" dataDxfId="24"/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_Mouvements" displayName="Tab_Mouvements" ref="A4:M10" totalsRowShown="0" headerRowDxfId="23" dataDxfId="22">
  <autoFilter ref="A4:M10" xr:uid="{00000000-0009-0000-0100-000004000000}"/>
  <tableColumns count="13">
    <tableColumn id="1" xr3:uid="{00000000-0010-0000-0300-000001000000}" name="Date" dataDxfId="21" totalsRowDxfId="20"/>
    <tableColumn id="2" xr3:uid="{00000000-0010-0000-0300-000002000000}" name="Ref" dataDxfId="3" totalsRowDxfId="4"/>
    <tableColumn id="15" xr3:uid="{00000000-0010-0000-0300-00000F000000}" name="Désignation achat" dataDxfId="1" totalsRowDxfId="2">
      <calculatedColumnFormula>IF(ISERROR(VLOOKUP(Tab_Mouvements[[#This Row],[Ref]],Tab_Articles[[Réf]:[Désignation]],2)),"",VLOOKUP(Tab_Mouvements[[#This Row],[Ref]],Tab_Articles[[Réf]:[Désignation]],2))</calculatedColumnFormula>
    </tableColumn>
    <tableColumn id="3" xr3:uid="{00000000-0010-0000-0300-000003000000}" name="Quantité achetée" dataDxfId="8"/>
    <tableColumn id="4" xr3:uid="{00000000-0010-0000-0300-000004000000}" name="Prix d'achat" dataDxfId="19"/>
    <tableColumn id="5" xr3:uid="{00000000-0010-0000-0300-000005000000}" name="Fournisseur" dataDxfId="18"/>
    <tableColumn id="18" xr3:uid="{00000000-0010-0000-0300-000012000000}" name="N° commande vente" dataDxfId="17"/>
    <tableColumn id="7" xr3:uid="{00000000-0010-0000-0300-000007000000}" name="Quantité vendue" dataDxfId="7" totalsRowDxfId="16"/>
    <tableColumn id="9" xr3:uid="{00000000-0010-0000-0300-000009000000}" name="Prix de vente" dataDxfId="15" totalsRowDxfId="14"/>
    <tableColumn id="8" xr3:uid="{00000000-0010-0000-0300-000008000000}" name="Client" dataDxfId="6" totalsRowDxfId="13"/>
    <tableColumn id="10" xr3:uid="{00000000-0010-0000-0300-00000A000000}" name="Qté+ou-" dataDxfId="5">
      <calculatedColumnFormula>Tab_Mouvements[Quantité achetée]-Tab_Mouvements[Quantité vendue]</calculatedColumnFormula>
    </tableColumn>
    <tableColumn id="11" xr3:uid="{00000000-0010-0000-0300-00000B000000}" name="PrixTotal+ou-" dataDxfId="9" totalsRowDxfId="12">
      <calculatedColumnFormula>(Tab_Mouvements[Quantité achetée]*Tab_Mouvements[Prix d''achat])-(Tab_Mouvements[Quantité vendue]*Tab_Mouvements[Prix de vente])</calculatedColumnFormula>
    </tableColumn>
    <tableColumn id="14" xr3:uid="{00000000-0010-0000-0300-00000E000000}" name="Pays achat" dataDxfId="10" totalsRowDxfId="11">
      <calculatedColumnFormula>VLOOKUP(Tab_Mouvements[[#This Row],[Fournisseur]],Tab_Fournisseurs[],2)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BC229DAB-EF11-4C93-9618-CB7A05B3C2E1}" sourceName="Date">
  <pivotTables>
    <pivotTable tabId="4" name="Tableau croisé dynamique1"/>
  </pivotTables>
  <state minimalRefreshVersion="6" lastRefreshVersion="6" pivotCacheId="1" filterType="unknown">
    <bounds startDate="2017-01-01T00:00:00" endDate="2019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1" xr10:uid="{8AA471B0-05DF-4FD7-A648-54655D2B77BF}" sourceName="Date">
  <pivotTables>
    <pivotTable tabId="4" name="Tableau croisé dynamique2"/>
  </pivotTables>
  <state minimalRefreshVersion="6" lastRefreshVersion="6" pivotCacheId="1" filterType="unknown"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6FC8E01F-D922-46BE-B4B8-FFF18362EC59}" cache="ChronologieNative_Date" caption="Date" level="2" selectionLevel="2" scrollPosition="2017-06-30T00:00:00"/>
  <timeline name="Date 1" xr10:uid="{205AEF53-1F87-475E-A5C5-7C4C59A6B556}" cache="ChronologieNative_Date1" caption="Date" level="2" selectionLevel="2" scrollPosition="2017-06-28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microsoft.com/office/2011/relationships/timeline" Target="../timelines/timeline1.xml"/><Relationship Id="rId3" Type="http://schemas.openxmlformats.org/officeDocument/2006/relationships/printerSettings" Target="../printerSettings/printerSettings1.bin"/><Relationship Id="rId7" Type="http://schemas.microsoft.com/office/2007/relationships/slicer" Target="../slicers/slicer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4.xm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workbookViewId="0">
      <selection activeCell="B14" sqref="B14"/>
    </sheetView>
  </sheetViews>
  <sheetFormatPr baseColWidth="10" defaultRowHeight="15" x14ac:dyDescent="0.25"/>
  <cols>
    <col min="1" max="1" width="16.28515625" customWidth="1"/>
    <col min="2" max="2" width="13.42578125" customWidth="1"/>
    <col min="3" max="3" width="15" customWidth="1"/>
  </cols>
  <sheetData>
    <row r="1" spans="1:3" s="3" customFormat="1" ht="33" customHeight="1" x14ac:dyDescent="0.25">
      <c r="A1" s="3" t="s">
        <v>0</v>
      </c>
      <c r="B1" s="3" t="s">
        <v>23</v>
      </c>
      <c r="C1" s="3" t="s">
        <v>30</v>
      </c>
    </row>
    <row r="2" spans="1:3" x14ac:dyDescent="0.25">
      <c r="A2" t="s">
        <v>2</v>
      </c>
      <c r="B2" t="s">
        <v>24</v>
      </c>
      <c r="C2" t="s">
        <v>31</v>
      </c>
    </row>
    <row r="3" spans="1:3" x14ac:dyDescent="0.25">
      <c r="A3" t="s">
        <v>3</v>
      </c>
      <c r="B3" t="s">
        <v>25</v>
      </c>
      <c r="C3" t="s">
        <v>32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E4" sqref="E4"/>
    </sheetView>
  </sheetViews>
  <sheetFormatPr baseColWidth="10" defaultRowHeight="15" x14ac:dyDescent="0.25"/>
  <cols>
    <col min="3" max="3" width="15" customWidth="1"/>
  </cols>
  <sheetData>
    <row r="1" spans="1:3" s="5" customFormat="1" ht="36" customHeight="1" x14ac:dyDescent="0.25">
      <c r="A1" s="3" t="s">
        <v>0</v>
      </c>
      <c r="B1" s="3" t="s">
        <v>1</v>
      </c>
      <c r="C1" s="3" t="s">
        <v>29</v>
      </c>
    </row>
    <row r="2" spans="1:3" x14ac:dyDescent="0.25">
      <c r="A2" t="s">
        <v>4</v>
      </c>
      <c r="B2" t="s">
        <v>25</v>
      </c>
      <c r="C2" t="s">
        <v>33</v>
      </c>
    </row>
    <row r="3" spans="1:3" x14ac:dyDescent="0.25">
      <c r="A3" t="s">
        <v>5</v>
      </c>
      <c r="B3" t="s">
        <v>24</v>
      </c>
      <c r="C3" t="s">
        <v>34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"/>
  <sheetViews>
    <sheetView workbookViewId="0">
      <selection activeCell="F20" sqref="F20"/>
    </sheetView>
  </sheetViews>
  <sheetFormatPr baseColWidth="10" defaultRowHeight="15" x14ac:dyDescent="0.25"/>
  <cols>
    <col min="2" max="2" width="13.7109375" customWidth="1"/>
    <col min="3" max="3" width="13.28515625" customWidth="1"/>
    <col min="4" max="4" width="14" customWidth="1"/>
  </cols>
  <sheetData>
    <row r="1" spans="1:4" s="3" customFormat="1" ht="51.75" customHeight="1" x14ac:dyDescent="0.25">
      <c r="A1" s="3" t="s">
        <v>6</v>
      </c>
      <c r="B1" s="3" t="s">
        <v>7</v>
      </c>
      <c r="C1" s="3" t="s">
        <v>26</v>
      </c>
      <c r="D1" s="3" t="s">
        <v>27</v>
      </c>
    </row>
    <row r="2" spans="1:4" x14ac:dyDescent="0.25">
      <c r="A2" t="s">
        <v>8</v>
      </c>
      <c r="B2" t="s">
        <v>9</v>
      </c>
      <c r="C2" s="1">
        <v>0.4</v>
      </c>
      <c r="D2" s="1">
        <v>0.9</v>
      </c>
    </row>
    <row r="3" spans="1:4" x14ac:dyDescent="0.25">
      <c r="A3" t="s">
        <v>10</v>
      </c>
      <c r="B3" t="s">
        <v>11</v>
      </c>
      <c r="C3">
        <v>25.47</v>
      </c>
      <c r="D3" s="1">
        <v>50.49</v>
      </c>
    </row>
    <row r="4" spans="1:4" x14ac:dyDescent="0.25">
      <c r="A4" t="s">
        <v>21</v>
      </c>
      <c r="B4" t="s">
        <v>22</v>
      </c>
      <c r="C4">
        <v>574.12</v>
      </c>
      <c r="D4" s="1">
        <v>1200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1"/>
  <sheetViews>
    <sheetView tabSelected="1" zoomScale="55" zoomScaleNormal="55" workbookViewId="0">
      <selection activeCell="P49" sqref="P49"/>
    </sheetView>
  </sheetViews>
  <sheetFormatPr baseColWidth="10" defaultRowHeight="15" x14ac:dyDescent="0.25"/>
  <cols>
    <col min="1" max="1" width="13.7109375" style="2" customWidth="1"/>
    <col min="2" max="2" width="9.140625" style="2" customWidth="1"/>
    <col min="3" max="3" width="18.140625" bestFit="1" customWidth="1"/>
    <col min="5" max="5" width="15.7109375" style="2" customWidth="1"/>
    <col min="6" max="6" width="14.85546875" style="13" customWidth="1"/>
    <col min="7" max="7" width="9.7109375" style="13" customWidth="1"/>
    <col min="8" max="8" width="9.42578125" style="2" customWidth="1"/>
    <col min="9" max="9" width="11.42578125" style="2" customWidth="1"/>
    <col min="10" max="10" width="14.85546875" style="2" customWidth="1"/>
    <col min="11" max="11" width="10.7109375" style="2" customWidth="1"/>
    <col min="12" max="12" width="10.85546875" style="18" customWidth="1"/>
    <col min="13" max="13" width="11.42578125" style="13"/>
    <col min="14" max="14" width="5.28515625" style="2" customWidth="1"/>
    <col min="15" max="15" width="27.28515625" style="2" bestFit="1" customWidth="1"/>
    <col min="16" max="16" width="31.140625" style="2" bestFit="1" customWidth="1"/>
    <col min="17" max="17" width="5.85546875" style="2" bestFit="1" customWidth="1"/>
    <col min="18" max="18" width="7.140625" style="2" bestFit="1" customWidth="1"/>
    <col min="19" max="19" width="13.42578125" style="2" bestFit="1" customWidth="1"/>
    <col min="20" max="20" width="16.42578125" style="2" bestFit="1" customWidth="1"/>
    <col min="21" max="21" width="11.42578125" style="2"/>
    <col min="22" max="22" width="31.28515625" style="2" bestFit="1" customWidth="1"/>
    <col min="23" max="23" width="33.7109375" style="2" bestFit="1" customWidth="1"/>
    <col min="24" max="24" width="17.5703125" style="2" bestFit="1" customWidth="1"/>
    <col min="25" max="25" width="31.28515625" style="2" bestFit="1" customWidth="1"/>
    <col min="26" max="26" width="38.5703125" style="2" bestFit="1" customWidth="1"/>
    <col min="27" max="16384" width="11.42578125" style="2"/>
  </cols>
  <sheetData>
    <row r="1" spans="1:20" x14ac:dyDescent="0.25">
      <c r="C1" s="2"/>
      <c r="D1" s="13"/>
      <c r="E1" s="13"/>
      <c r="G1" s="2"/>
      <c r="K1" s="13"/>
      <c r="L1" s="13"/>
      <c r="M1"/>
    </row>
    <row r="2" spans="1:20" ht="70.5" customHeight="1" x14ac:dyDescent="0.25">
      <c r="C2" s="2"/>
      <c r="D2" s="13"/>
      <c r="E2" s="13"/>
      <c r="G2" s="2"/>
      <c r="K2" s="13"/>
      <c r="L2" s="13"/>
      <c r="M2"/>
    </row>
    <row r="3" spans="1:20" s="5" customFormat="1" ht="29.25" customHeight="1" x14ac:dyDescent="0.25">
      <c r="D3" s="21" t="s">
        <v>41</v>
      </c>
      <c r="E3" s="21"/>
      <c r="F3" s="22"/>
      <c r="G3" s="25" t="s">
        <v>42</v>
      </c>
      <c r="H3" s="26"/>
      <c r="I3" s="26"/>
      <c r="J3" s="27"/>
      <c r="K3" s="23"/>
      <c r="L3" s="23"/>
      <c r="M3" s="24"/>
    </row>
    <row r="4" spans="1:20" s="3" customFormat="1" ht="45" customHeight="1" x14ac:dyDescent="0.25">
      <c r="A4" s="3" t="s">
        <v>12</v>
      </c>
      <c r="B4" s="10" t="s">
        <v>48</v>
      </c>
      <c r="C4" s="4" t="s">
        <v>28</v>
      </c>
      <c r="D4" s="10" t="s">
        <v>13</v>
      </c>
      <c r="E4" s="10" t="s">
        <v>16</v>
      </c>
      <c r="F4" s="10" t="s">
        <v>14</v>
      </c>
      <c r="G4" s="28" t="s">
        <v>36</v>
      </c>
      <c r="H4" s="28" t="s">
        <v>15</v>
      </c>
      <c r="I4" s="28" t="s">
        <v>17</v>
      </c>
      <c r="J4" s="28" t="s">
        <v>20</v>
      </c>
      <c r="K4" s="4" t="s">
        <v>18</v>
      </c>
      <c r="L4" s="4" t="s">
        <v>19</v>
      </c>
      <c r="M4" s="4" t="s">
        <v>35</v>
      </c>
    </row>
    <row r="5" spans="1:20" s="7" customFormat="1" x14ac:dyDescent="0.25">
      <c r="A5" s="6">
        <v>42767</v>
      </c>
      <c r="B5" s="11" t="s">
        <v>10</v>
      </c>
      <c r="C5" s="9" t="str">
        <f>IF(ISERROR(VLOOKUP(Tab_Mouvements[[#This Row],[Ref]],Tab_Articles[[Réf]:[Désignation]],2)),"",VLOOKUP(Tab_Mouvements[[#This Row],[Ref]],Tab_Articles[[Réf]:[Désignation]],2))</f>
        <v>Roue jaune</v>
      </c>
      <c r="D5" s="12">
        <v>12</v>
      </c>
      <c r="E5" s="12">
        <v>15</v>
      </c>
      <c r="F5" s="11" t="s">
        <v>5</v>
      </c>
      <c r="H5" s="8"/>
      <c r="I5" s="8"/>
      <c r="K5" s="17">
        <f>Tab_Mouvements[Quantité achetée]-Tab_Mouvements[Quantité vendue]</f>
        <v>12</v>
      </c>
      <c r="L5" s="17">
        <f>(Tab_Mouvements[Quantité achetée]*Tab_Mouvements[Prix d''achat])-(Tab_Mouvements[Quantité vendue]*Tab_Mouvements[Prix de vente])</f>
        <v>180</v>
      </c>
      <c r="M5" s="9" t="str">
        <f>VLOOKUP(Tab_Mouvements[[#This Row],[Fournisseur]],Tab_Fournisseurs[],2)</f>
        <v>Italie</v>
      </c>
    </row>
    <row r="6" spans="1:20" s="7" customFormat="1" x14ac:dyDescent="0.25">
      <c r="A6" s="6">
        <v>42767</v>
      </c>
      <c r="B6" s="11" t="s">
        <v>21</v>
      </c>
      <c r="C6" s="9" t="str">
        <f>IF(ISERROR(VLOOKUP(Tab_Mouvements[[#This Row],[Ref]],Tab_Articles[[Réf]:[Désignation]],2)),"",VLOOKUP(Tab_Mouvements[[#This Row],[Ref]],Tab_Articles[[Réf]:[Désignation]],2))</f>
        <v>Table carrée</v>
      </c>
      <c r="D6" s="12"/>
      <c r="E6" s="12"/>
      <c r="F6" s="11"/>
      <c r="G6" s="7" t="s">
        <v>37</v>
      </c>
      <c r="H6" s="8">
        <v>50</v>
      </c>
      <c r="I6" s="8">
        <v>12</v>
      </c>
      <c r="J6" s="7" t="s">
        <v>3</v>
      </c>
      <c r="K6" s="17">
        <f>Tab_Mouvements[Quantité achetée]-Tab_Mouvements[Quantité vendue]</f>
        <v>-50</v>
      </c>
      <c r="L6" s="17">
        <f>(Tab_Mouvements[Quantité achetée]*Tab_Mouvements[Prix d''achat])-(Tab_Mouvements[Quantité vendue]*Tab_Mouvements[Prix de vente])</f>
        <v>-600</v>
      </c>
      <c r="M6" s="9" t="e">
        <f>VLOOKUP(Tab_Mouvements[[#This Row],[Fournisseur]],Tab_Fournisseurs[],2)</f>
        <v>#N/A</v>
      </c>
    </row>
    <row r="7" spans="1:20" s="7" customFormat="1" x14ac:dyDescent="0.25">
      <c r="A7" s="6">
        <v>42750</v>
      </c>
      <c r="B7" s="11" t="s">
        <v>21</v>
      </c>
      <c r="C7" s="9" t="str">
        <f>IF(ISERROR(VLOOKUP(Tab_Mouvements[[#This Row],[Ref]],Tab_Articles[[Réf]:[Désignation]],2)),"",VLOOKUP(Tab_Mouvements[[#This Row],[Ref]],Tab_Articles[[Réf]:[Désignation]],2))</f>
        <v>Table carrée</v>
      </c>
      <c r="D7" s="12">
        <v>25</v>
      </c>
      <c r="E7" s="12">
        <v>16</v>
      </c>
      <c r="F7" s="11" t="s">
        <v>4</v>
      </c>
      <c r="H7" s="8"/>
      <c r="I7" s="8"/>
      <c r="K7" s="17">
        <f>Tab_Mouvements[Quantité achetée]-Tab_Mouvements[Quantité vendue]</f>
        <v>25</v>
      </c>
      <c r="L7" s="17">
        <f>(Tab_Mouvements[Quantité achetée]*Tab_Mouvements[Prix d''achat])-(Tab_Mouvements[Quantité vendue]*Tab_Mouvements[Prix de vente])</f>
        <v>400</v>
      </c>
      <c r="M7" s="9" t="str">
        <f>VLOOKUP(Tab_Mouvements[[#This Row],[Fournisseur]],Tab_Fournisseurs[],2)</f>
        <v>France</v>
      </c>
    </row>
    <row r="8" spans="1:20" x14ac:dyDescent="0.25">
      <c r="A8" s="6">
        <v>42770</v>
      </c>
      <c r="B8" s="11" t="s">
        <v>10</v>
      </c>
      <c r="C8" s="9" t="str">
        <f>IF(ISERROR(VLOOKUP(Tab_Mouvements[[#This Row],[Ref]],Tab_Articles[[Réf]:[Désignation]],2)),"",VLOOKUP(Tab_Mouvements[[#This Row],[Ref]],Tab_Articles[[Réf]:[Désignation]],2))</f>
        <v>Roue jaune</v>
      </c>
      <c r="D8" s="12">
        <v>16</v>
      </c>
      <c r="E8" s="12">
        <v>14</v>
      </c>
      <c r="F8" s="11" t="s">
        <v>4</v>
      </c>
      <c r="G8" s="7"/>
      <c r="H8" s="8"/>
      <c r="I8" s="8"/>
      <c r="J8" s="7"/>
      <c r="K8" s="17">
        <f>Tab_Mouvements[Quantité achetée]-Tab_Mouvements[Quantité vendue]</f>
        <v>16</v>
      </c>
      <c r="L8" s="17">
        <f>(Tab_Mouvements[Quantité achetée]*Tab_Mouvements[Prix d''achat])-(Tab_Mouvements[Quantité vendue]*Tab_Mouvements[Prix de vente])</f>
        <v>224</v>
      </c>
      <c r="M8" s="9" t="str">
        <f>VLOOKUP(Tab_Mouvements[[#This Row],[Fournisseur]],Tab_Fournisseurs[],2)</f>
        <v>France</v>
      </c>
    </row>
    <row r="9" spans="1:20" x14ac:dyDescent="0.25">
      <c r="A9" s="6">
        <v>42814</v>
      </c>
      <c r="B9" s="11" t="s">
        <v>21</v>
      </c>
      <c r="C9" s="9" t="str">
        <f>IF(ISERROR(VLOOKUP(Tab_Mouvements[[#This Row],[Ref]],Tab_Articles[[Réf]:[Désignation]],2)),"",VLOOKUP(Tab_Mouvements[[#This Row],[Ref]],Tab_Articles[[Réf]:[Désignation]],2))</f>
        <v>Table carrée</v>
      </c>
      <c r="D9" s="12">
        <v>22</v>
      </c>
      <c r="E9" s="12">
        <v>16</v>
      </c>
      <c r="F9" s="11" t="s">
        <v>5</v>
      </c>
      <c r="G9" s="7"/>
      <c r="H9" s="8"/>
      <c r="I9" s="8"/>
      <c r="J9" s="7"/>
      <c r="K9" s="17">
        <f>Tab_Mouvements[Quantité achetée]-Tab_Mouvements[Quantité vendue]</f>
        <v>22</v>
      </c>
      <c r="L9" s="17">
        <f>(Tab_Mouvements[Quantité achetée]*Tab_Mouvements[Prix d''achat])-(Tab_Mouvements[Quantité vendue]*Tab_Mouvements[Prix de vente])</f>
        <v>352</v>
      </c>
      <c r="M9" s="9" t="str">
        <f>VLOOKUP(Tab_Mouvements[[#This Row],[Fournisseur]],Tab_Fournisseurs[],2)</f>
        <v>Italie</v>
      </c>
    </row>
    <row r="10" spans="1:20" x14ac:dyDescent="0.25">
      <c r="A10" s="6">
        <v>43191</v>
      </c>
      <c r="B10" s="14" t="s">
        <v>10</v>
      </c>
      <c r="C10" s="29" t="str">
        <f>IF(ISERROR(VLOOKUP(Tab_Mouvements[[#This Row],[Ref]],Tab_Articles[[Réf]:[Désignation]],2)),"",VLOOKUP(Tab_Mouvements[[#This Row],[Ref]],Tab_Articles[[Réf]:[Désignation]],2))</f>
        <v>Roue jaune</v>
      </c>
      <c r="D10" s="12"/>
      <c r="E10" s="12"/>
      <c r="F10" s="11"/>
      <c r="G10" s="11" t="s">
        <v>51</v>
      </c>
      <c r="H10" s="8">
        <v>200</v>
      </c>
      <c r="I10" s="8">
        <v>25</v>
      </c>
      <c r="J10" s="7" t="s">
        <v>2</v>
      </c>
      <c r="K10" s="17">
        <f>Tab_Mouvements[Quantité achetée]-Tab_Mouvements[Quantité vendue]</f>
        <v>-200</v>
      </c>
      <c r="L10" s="12">
        <f>(Tab_Mouvements[Quantité achetée]*Tab_Mouvements[Prix d''achat])-(Tab_Mouvements[Quantité vendue]*Tab_Mouvements[Prix de vente])</f>
        <v>-5000</v>
      </c>
      <c r="M10" s="9" t="e">
        <f>VLOOKUP(Tab_Mouvements[[#This Row],[Fournisseur]],Tab_Fournisseurs[],2)</f>
        <v>#N/A</v>
      </c>
    </row>
    <row r="15" spans="1:20" x14ac:dyDescent="0.25">
      <c r="O15" s="15" t="s">
        <v>43</v>
      </c>
      <c r="P15" s="15" t="s">
        <v>47</v>
      </c>
      <c r="Q15"/>
      <c r="R15"/>
      <c r="S15"/>
      <c r="T15"/>
    </row>
    <row r="16" spans="1:20" x14ac:dyDescent="0.25">
      <c r="O16"/>
      <c r="P16" t="s">
        <v>49</v>
      </c>
      <c r="Q16"/>
      <c r="R16"/>
      <c r="S16" t="s">
        <v>50</v>
      </c>
      <c r="T16" t="s">
        <v>40</v>
      </c>
    </row>
    <row r="17" spans="15:26" x14ac:dyDescent="0.25">
      <c r="O17" s="15" t="s">
        <v>38</v>
      </c>
      <c r="P17" s="20" t="s">
        <v>45</v>
      </c>
      <c r="Q17" s="20" t="s">
        <v>44</v>
      </c>
      <c r="R17" s="20" t="s">
        <v>46</v>
      </c>
      <c r="S17"/>
      <c r="T17"/>
    </row>
    <row r="18" spans="15:26" x14ac:dyDescent="0.25">
      <c r="O18" s="16" t="s">
        <v>10</v>
      </c>
      <c r="P18" s="19"/>
      <c r="Q18" s="19">
        <v>28</v>
      </c>
      <c r="R18" s="19"/>
      <c r="S18" s="19">
        <v>28</v>
      </c>
      <c r="T18" s="19">
        <v>28</v>
      </c>
    </row>
    <row r="19" spans="15:26" x14ac:dyDescent="0.25">
      <c r="O19" s="16" t="s">
        <v>21</v>
      </c>
      <c r="P19" s="19">
        <v>25</v>
      </c>
      <c r="Q19" s="19">
        <v>-50</v>
      </c>
      <c r="R19" s="19">
        <v>22</v>
      </c>
      <c r="S19" s="19">
        <v>-3</v>
      </c>
      <c r="T19" s="19">
        <v>-3</v>
      </c>
    </row>
    <row r="20" spans="15:26" x14ac:dyDescent="0.25">
      <c r="O20" s="16" t="s">
        <v>40</v>
      </c>
      <c r="P20" s="19">
        <v>25</v>
      </c>
      <c r="Q20" s="19">
        <v>-22</v>
      </c>
      <c r="R20" s="19">
        <v>22</v>
      </c>
      <c r="S20" s="19">
        <v>25</v>
      </c>
      <c r="T20" s="19">
        <v>25</v>
      </c>
    </row>
    <row r="21" spans="15:26" x14ac:dyDescent="0.25">
      <c r="O21"/>
      <c r="P21"/>
      <c r="Q21"/>
      <c r="R21"/>
      <c r="S21"/>
      <c r="T21"/>
    </row>
    <row r="22" spans="15:26" x14ac:dyDescent="0.25">
      <c r="O22"/>
      <c r="P22"/>
      <c r="Q22"/>
      <c r="R22"/>
      <c r="S22"/>
      <c r="T22"/>
    </row>
    <row r="23" spans="15:26" x14ac:dyDescent="0.25">
      <c r="O23"/>
      <c r="P23"/>
      <c r="Q23"/>
      <c r="R23"/>
      <c r="S23"/>
      <c r="T23"/>
    </row>
    <row r="24" spans="15:26" x14ac:dyDescent="0.25">
      <c r="O24"/>
      <c r="P24"/>
      <c r="Q24"/>
      <c r="V24" s="15" t="s">
        <v>52</v>
      </c>
      <c r="W24" s="15" t="s">
        <v>47</v>
      </c>
      <c r="X24"/>
      <c r="Y24"/>
      <c r="Z24"/>
    </row>
    <row r="25" spans="15:26" x14ac:dyDescent="0.25">
      <c r="O25"/>
      <c r="P25"/>
      <c r="Q25"/>
      <c r="V25"/>
      <c r="W25" t="s">
        <v>49</v>
      </c>
      <c r="X25" t="s">
        <v>40</v>
      </c>
      <c r="Y25"/>
      <c r="Z25"/>
    </row>
    <row r="26" spans="15:26" x14ac:dyDescent="0.25">
      <c r="O26"/>
      <c r="P26"/>
      <c r="Q26"/>
      <c r="V26" s="15" t="s">
        <v>38</v>
      </c>
      <c r="W26"/>
      <c r="X26"/>
      <c r="Y26"/>
      <c r="Z26"/>
    </row>
    <row r="27" spans="15:26" x14ac:dyDescent="0.25">
      <c r="O27"/>
      <c r="P27"/>
      <c r="Q27"/>
      <c r="V27" s="16" t="s">
        <v>39</v>
      </c>
      <c r="W27" s="19">
        <v>556</v>
      </c>
      <c r="X27" s="19">
        <v>556</v>
      </c>
      <c r="Y27"/>
      <c r="Z27"/>
    </row>
    <row r="28" spans="15:26" x14ac:dyDescent="0.25">
      <c r="O28"/>
      <c r="P28"/>
      <c r="Q28"/>
      <c r="V28" s="16" t="s">
        <v>40</v>
      </c>
      <c r="W28" s="19">
        <v>556</v>
      </c>
      <c r="X28" s="19">
        <v>556</v>
      </c>
      <c r="Y28"/>
      <c r="Z28"/>
    </row>
    <row r="29" spans="15:26" x14ac:dyDescent="0.25">
      <c r="O29"/>
      <c r="P29"/>
      <c r="Q29"/>
      <c r="V29"/>
      <c r="W29"/>
      <c r="X29"/>
      <c r="Y29"/>
      <c r="Z29"/>
    </row>
    <row r="30" spans="15:26" x14ac:dyDescent="0.25">
      <c r="O30"/>
      <c r="P30"/>
      <c r="Q30"/>
      <c r="V30"/>
      <c r="W30"/>
      <c r="X30"/>
    </row>
    <row r="31" spans="15:26" x14ac:dyDescent="0.25">
      <c r="O31"/>
      <c r="P31"/>
      <c r="Q31"/>
      <c r="V31"/>
      <c r="W31"/>
      <c r="X31"/>
    </row>
    <row r="32" spans="15:26" x14ac:dyDescent="0.25">
      <c r="O32"/>
      <c r="P32"/>
      <c r="Q32"/>
      <c r="V32"/>
      <c r="W32"/>
      <c r="X32"/>
    </row>
    <row r="33" spans="22:24" x14ac:dyDescent="0.25">
      <c r="V33"/>
      <c r="W33"/>
      <c r="X33"/>
    </row>
    <row r="34" spans="22:24" x14ac:dyDescent="0.25">
      <c r="V34"/>
      <c r="W34"/>
      <c r="X34"/>
    </row>
    <row r="35" spans="22:24" x14ac:dyDescent="0.25">
      <c r="V35"/>
      <c r="W35"/>
      <c r="X35"/>
    </row>
    <row r="36" spans="22:24" x14ac:dyDescent="0.25">
      <c r="V36"/>
      <c r="W36"/>
      <c r="X36"/>
    </row>
    <row r="37" spans="22:24" x14ac:dyDescent="0.25">
      <c r="V37"/>
      <c r="W37"/>
      <c r="X37"/>
    </row>
    <row r="38" spans="22:24" x14ac:dyDescent="0.25">
      <c r="V38"/>
      <c r="W38"/>
      <c r="X38"/>
    </row>
    <row r="39" spans="22:24" x14ac:dyDescent="0.25">
      <c r="V39"/>
      <c r="W39"/>
      <c r="X39"/>
    </row>
    <row r="40" spans="22:24" x14ac:dyDescent="0.25">
      <c r="V40"/>
      <c r="W40"/>
      <c r="X40"/>
    </row>
    <row r="41" spans="22:24" x14ac:dyDescent="0.25">
      <c r="V41"/>
      <c r="W41"/>
      <c r="X41"/>
    </row>
  </sheetData>
  <pageMargins left="0.7" right="0.7" top="0.75" bottom="0.75" header="0.3" footer="0.3"/>
  <pageSetup paperSize="9" orientation="portrait" horizontalDpi="4294967293" verticalDpi="4294967293" r:id="rId3"/>
  <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Articles!$A$2:$A$10000</xm:f>
          </x14:formula1>
          <xm:sqref>B5:C10</xm:sqref>
        </x14:dataValidation>
        <x14:dataValidation type="list" allowBlank="1" showInputMessage="1" showErrorMessage="1" xr:uid="{00000000-0002-0000-0300-000001000000}">
          <x14:formula1>
            <xm:f>Fournisseurs!$A$2:$A$10000</xm:f>
          </x14:formula1>
          <xm:sqref>F5:F10</xm:sqref>
        </x14:dataValidation>
        <x14:dataValidation type="list" allowBlank="1" showInputMessage="1" showErrorMessage="1" xr:uid="{00000000-0002-0000-0300-000002000000}">
          <x14:formula1>
            <xm:f>Clients!$A$2:$A$10000</xm:f>
          </x14:formula1>
          <xm:sqref>J5:J10</xm:sqref>
        </x14:dataValidation>
      </x14:dataValidations>
    </ext>
    <ext xmlns:x14="http://schemas.microsoft.com/office/spreadsheetml/2009/9/main" uri="{A8765BA9-456A-4dab-B4F3-ACF838C121DE}">
      <x14:slicerList>
        <x14:slicer r:id="rId6"/>
      </x14:slicerList>
    </ex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  <ext xmlns:x15="http://schemas.microsoft.com/office/spreadsheetml/2010/11/main" uri="{7E03D99C-DC04-49d9-9315-930204A7B6E9}">
      <x15:timelineRefs>
        <x15:timelineRef r:id="rId8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Fournisseurs</vt:lpstr>
      <vt:lpstr>Articles</vt:lpstr>
      <vt:lpstr>Mouvements et 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trea</cp:lastModifiedBy>
  <dcterms:created xsi:type="dcterms:W3CDTF">2017-01-28T17:05:23Z</dcterms:created>
  <dcterms:modified xsi:type="dcterms:W3CDTF">2018-10-17T07:57:44Z</dcterms:modified>
</cp:coreProperties>
</file>