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950" yWindow="0" windowWidth="19485" windowHeight="8280" activeTab="1"/>
  </bookViews>
  <sheets>
    <sheet name="Feuil1" sheetId="1" r:id="rId1"/>
    <sheet name="TCD" sheetId="2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9" i="1"/>
  <c r="O13" i="1"/>
  <c r="O17" i="1"/>
  <c r="N2" i="1"/>
  <c r="O2" i="1" s="1"/>
  <c r="N3" i="1"/>
  <c r="O3" i="1" s="1"/>
  <c r="N4" i="1"/>
  <c r="O4" i="1" s="1"/>
  <c r="N5" i="1"/>
  <c r="N6" i="1"/>
  <c r="O6" i="1" s="1"/>
  <c r="N7" i="1"/>
  <c r="O7" i="1" s="1"/>
  <c r="N8" i="1"/>
  <c r="O8" i="1" s="1"/>
  <c r="N9" i="1"/>
  <c r="N10" i="1"/>
  <c r="O10" i="1" s="1"/>
  <c r="N11" i="1"/>
  <c r="O11" i="1" s="1"/>
  <c r="N12" i="1"/>
  <c r="O12" i="1" s="1"/>
  <c r="N13" i="1"/>
  <c r="N14" i="1"/>
  <c r="O14" i="1" s="1"/>
  <c r="N15" i="1"/>
  <c r="O15" i="1" s="1"/>
  <c r="N16" i="1"/>
  <c r="O16" i="1" s="1"/>
  <c r="N17" i="1"/>
  <c r="N18" i="1"/>
  <c r="O18" i="1" s="1"/>
  <c r="N19" i="1"/>
  <c r="O19" i="1" s="1"/>
  <c r="N20" i="1"/>
  <c r="O20" i="1" s="1"/>
</calcChain>
</file>

<file path=xl/sharedStrings.xml><?xml version="1.0" encoding="utf-8"?>
<sst xmlns="http://schemas.openxmlformats.org/spreadsheetml/2006/main" count="115" uniqueCount="49">
  <si>
    <t>00000018</t>
  </si>
  <si>
    <t>00118222</t>
  </si>
  <si>
    <t>Société</t>
  </si>
  <si>
    <t>Code Fourn</t>
  </si>
  <si>
    <t>Nom Fournisseur</t>
  </si>
  <si>
    <t>Qté Cde</t>
  </si>
  <si>
    <t>Qté Liv</t>
  </si>
  <si>
    <t>Numbof
Reliquat</t>
  </si>
  <si>
    <t>NumCde
Initiale</t>
  </si>
  <si>
    <t>Num Lig</t>
  </si>
  <si>
    <t>Date Cde</t>
  </si>
  <si>
    <t>Date Liv.</t>
  </si>
  <si>
    <t>00000398</t>
  </si>
  <si>
    <t>B</t>
  </si>
  <si>
    <t>00052523</t>
  </si>
  <si>
    <t>00053673</t>
  </si>
  <si>
    <t>00052247</t>
  </si>
  <si>
    <t>001</t>
  </si>
  <si>
    <t>00055090</t>
  </si>
  <si>
    <t>00056345</t>
  </si>
  <si>
    <t>A</t>
  </si>
  <si>
    <t>00119235</t>
  </si>
  <si>
    <t>00120528</t>
  </si>
  <si>
    <t>00056346</t>
  </si>
  <si>
    <t>Article</t>
  </si>
  <si>
    <t>Délai AR</t>
  </si>
  <si>
    <t>Délai demandé</t>
  </si>
  <si>
    <t>Ecart</t>
  </si>
  <si>
    <t>Retard</t>
  </si>
  <si>
    <t>toto</t>
  </si>
  <si>
    <t>dupuis</t>
  </si>
  <si>
    <t>Étiquettes de lignes</t>
  </si>
  <si>
    <t>Total général</t>
  </si>
  <si>
    <t>Étiquettes de colonnes</t>
  </si>
  <si>
    <t>2014</t>
  </si>
  <si>
    <t>2015</t>
  </si>
  <si>
    <t>août</t>
  </si>
  <si>
    <t>sept</t>
  </si>
  <si>
    <t>oct</t>
  </si>
  <si>
    <t>janv</t>
  </si>
  <si>
    <t>mars</t>
  </si>
  <si>
    <t>nov</t>
  </si>
  <si>
    <t>Total Somme de Retard</t>
  </si>
  <si>
    <t>Somme de Retard</t>
  </si>
  <si>
    <t>Total Somme de TauxServ</t>
  </si>
  <si>
    <t>Somme de TauxServ</t>
  </si>
  <si>
    <t>1</t>
  </si>
  <si>
    <t>Total Somme de 1</t>
  </si>
  <si>
    <t>Somme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</si>
</sst>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00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Tahoma"/>
      <family val="2"/>
    </font>
    <font>
      <sz val="8"/>
      <name val="Calibri"/>
      <family val="2"/>
      <scheme val="minor"/>
    </font>
    <font>
      <b/>
      <sz val="8"/>
      <color theme="0"/>
      <name val="Tahoma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0" applyNumberFormat="1" applyFont="1" applyFill="1" applyAlignment="1">
      <alignment horizontal="center"/>
    </xf>
    <xf numFmtId="164" fontId="3" fillId="3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14" fontId="3" fillId="2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64" fontId="3" fillId="4" borderId="0" xfId="0" applyNumberFormat="1" applyFont="1" applyFill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14" fontId="4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000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ahoma"/>
        <scheme val="none"/>
      </font>
      <numFmt numFmtId="19" formatCode="dd/mm/yyyy"/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347.724450000002" createdVersion="5" refreshedVersion="5" minRefreshableVersion="3" recordCount="19">
  <cacheSource type="worksheet">
    <worksheetSource name="Tableau1"/>
  </cacheSource>
  <cacheFields count="18">
    <cacheField name="Société" numFmtId="0">
      <sharedItems/>
    </cacheField>
    <cacheField name="Code Fourn" numFmtId="0">
      <sharedItems/>
    </cacheField>
    <cacheField name="Article" numFmtId="0">
      <sharedItems containsSemiMixedTypes="0" containsString="0" containsNumber="1" containsInteger="1" minValue="1509" maxValue="1535"/>
    </cacheField>
    <cacheField name="Nom Fournisseur" numFmtId="0">
      <sharedItems count="2">
        <s v="toto"/>
        <s v="dupuis"/>
      </sharedItems>
    </cacheField>
    <cacheField name="Qté Cde" numFmtId="0">
      <sharedItems containsSemiMixedTypes="0" containsString="0" containsNumber="1" containsInteger="1" minValue="27" maxValue="2000"/>
    </cacheField>
    <cacheField name="Qté Liv" numFmtId="0">
      <sharedItems containsSemiMixedTypes="0" containsString="0" containsNumber="1" containsInteger="1" minValue="27" maxValue="983"/>
    </cacheField>
    <cacheField name="Numbof_x000a_Reliquat" numFmtId="0">
      <sharedItems containsMixedTypes="1" containsNumber="1" containsInteger="1" minValue="51870" maxValue="52524"/>
    </cacheField>
    <cacheField name="NumCde_x000a_Initiale" numFmtId="0">
      <sharedItems containsSemiMixedTypes="0" containsString="0" containsNumber="1" containsInteger="1" minValue="51870" maxValue="119235"/>
    </cacheField>
    <cacheField name="Num Lig" numFmtId="0">
      <sharedItems containsMixedTypes="1" containsNumber="1" containsInteger="1" minValue="1" maxValue="7"/>
    </cacheField>
    <cacheField name="Date Cde" numFmtId="14">
      <sharedItems containsSemiMixedTypes="0" containsNonDate="0" containsDate="1" containsString="0" minDate="2014-07-07T00:00:00" maxDate="2015-01-17T00:00:00"/>
    </cacheField>
    <cacheField name="Délai demandé" numFmtId="14">
      <sharedItems containsSemiMixedTypes="0" containsNonDate="0" containsDate="1" containsString="0" minDate="2014-07-17T00:00:00" maxDate="2015-02-19T00:00:00"/>
    </cacheField>
    <cacheField name="Délai AR" numFmtId="14">
      <sharedItems containsSemiMixedTypes="0" containsNonDate="0" containsDate="1" containsString="0" minDate="2014-09-03T00:00:00" maxDate="2015-02-26T00:00:00"/>
    </cacheField>
    <cacheField name="Date Liv." numFmtId="14">
      <sharedItems containsSemiMixedTypes="0" containsNonDate="0" containsDate="1" containsString="0" minDate="2014-08-10T00:00:00" maxDate="2015-11-27T00:00:00" count="10">
        <d v="2014-10-01T00:00:00"/>
        <d v="2015-11-26T00:00:00"/>
        <d v="2014-09-17T00:00:00"/>
        <d v="2015-01-11T00:00:00"/>
        <d v="2015-03-06T00:00:00"/>
        <d v="2014-09-27T00:00:00"/>
        <d v="2014-08-10T00:00:00"/>
        <d v="2014-09-08T00:00:00"/>
        <d v="2014-10-22T00:00:00"/>
        <d v="2014-10-29T00:00:00"/>
      </sharedItems>
      <fieldGroup par="16" base="12">
        <rangePr groupBy="months" startDate="2014-08-10T00:00:00" endDate="2015-11-27T00:00:00"/>
        <groupItems count="14">
          <s v="&lt;10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1/2015"/>
        </groupItems>
      </fieldGroup>
    </cacheField>
    <cacheField name="Ecart" numFmtId="1">
      <sharedItems containsSemiMixedTypes="0" containsString="0" containsNumber="1" containsInteger="1" minValue="-365" maxValue="7"/>
    </cacheField>
    <cacheField name="Retard" numFmtId="1">
      <sharedItems containsMixedTypes="1" containsNumber="1" containsInteger="1" minValue="1" maxValue="1"/>
    </cacheField>
    <cacheField name="1" numFmtId="1">
      <sharedItems containsSemiMixedTypes="0" containsString="0" containsNumber="1" containsInteger="1" minValue="1" maxValue="1"/>
    </cacheField>
    <cacheField name="Années" numFmtId="0" databaseField="0">
      <fieldGroup base="12">
        <rangePr groupBy="years" startDate="2014-08-10T00:00:00" endDate="2015-11-27T00:00:00"/>
        <groupItems count="4">
          <s v="&lt;10/08/2014"/>
          <s v="2014"/>
          <s v="2015"/>
          <s v="&gt;27/11/2015"/>
        </groupItems>
      </fieldGroup>
    </cacheField>
    <cacheField name="TauxServ" numFmtId="0" formula=" 1- (Retard/'1' 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A"/>
    <s v="00000398"/>
    <n v="1509"/>
    <x v="0"/>
    <n v="52"/>
    <n v="70"/>
    <n v="52524"/>
    <n v="52524"/>
    <n v="1"/>
    <d v="2014-08-01T00:00:00"/>
    <d v="2014-10-01T00:00:00"/>
    <d v="2014-10-01T00:00:00"/>
    <x v="0"/>
    <n v="0"/>
    <s v=""/>
    <n v="1"/>
  </r>
  <r>
    <s v="A"/>
    <s v="00000398"/>
    <n v="1520"/>
    <x v="1"/>
    <n v="84"/>
    <n v="84"/>
    <s v="00053673"/>
    <n v="53673"/>
    <n v="1"/>
    <d v="2014-11-13T00:00:00"/>
    <d v="2014-11-26T00:00:00"/>
    <d v="2014-12-17T00:00:00"/>
    <x v="1"/>
    <n v="-365"/>
    <n v="1"/>
    <n v="1"/>
  </r>
  <r>
    <s v="A"/>
    <s v="00000398"/>
    <n v="1521"/>
    <x v="0"/>
    <n v="28"/>
    <n v="28"/>
    <s v="00052247"/>
    <n v="52247"/>
    <n v="1"/>
    <d v="2014-07-07T00:00:00"/>
    <d v="2014-09-10T00:00:00"/>
    <d v="2014-09-10T00:00:00"/>
    <x v="2"/>
    <n v="-7"/>
    <n v="1"/>
    <n v="1"/>
  </r>
  <r>
    <s v="A"/>
    <s v="00000398"/>
    <n v="1522"/>
    <x v="0"/>
    <n v="112"/>
    <n v="82"/>
    <s v="00052523"/>
    <n v="52523"/>
    <n v="1"/>
    <d v="2014-07-28T00:00:00"/>
    <d v="2014-10-01T00:00:00"/>
    <d v="2014-10-01T00:00:00"/>
    <x v="0"/>
    <n v="0"/>
    <s v=""/>
    <n v="1"/>
  </r>
  <r>
    <s v="A"/>
    <s v="00000398"/>
    <n v="1522"/>
    <x v="1"/>
    <n v="30"/>
    <n v="30"/>
    <s v="00055090"/>
    <n v="52523"/>
    <n v="1"/>
    <d v="2014-07-28T00:00:00"/>
    <d v="2014-10-01T00:00:00"/>
    <d v="2014-10-11T00:00:00"/>
    <x v="3"/>
    <n v="-102"/>
    <n v="1"/>
    <n v="1"/>
  </r>
  <r>
    <s v="A"/>
    <s v="00000398"/>
    <n v="1523"/>
    <x v="0"/>
    <n v="44"/>
    <n v="44"/>
    <s v="00056345"/>
    <n v="56345"/>
    <n v="1"/>
    <d v="2015-01-16T00:00:00"/>
    <d v="2015-02-18T00:00:00"/>
    <d v="2015-02-25T00:00:00"/>
    <x v="4"/>
    <n v="-16"/>
    <n v="1"/>
    <n v="1"/>
  </r>
  <r>
    <s v="A"/>
    <s v="00000398"/>
    <n v="1524"/>
    <x v="0"/>
    <n v="27"/>
    <n v="27"/>
    <s v="00056346"/>
    <n v="56346"/>
    <s v="001"/>
    <d v="2014-09-08T00:00:00"/>
    <d v="2014-09-29T00:00:00"/>
    <d v="2014-09-29T00:00:00"/>
    <x v="5"/>
    <n v="2"/>
    <s v=""/>
    <n v="1"/>
  </r>
  <r>
    <s v="A"/>
    <s v="00000398"/>
    <n v="1525"/>
    <x v="1"/>
    <n v="101"/>
    <n v="119"/>
    <s v="00056346"/>
    <n v="56346"/>
    <n v="2"/>
    <d v="2014-07-16T00:00:00"/>
    <d v="2014-07-17T00:00:00"/>
    <d v="2014-10-01T00:00:00"/>
    <x v="6"/>
    <n v="-24"/>
    <n v="1"/>
    <n v="1"/>
  </r>
  <r>
    <s v="A"/>
    <s v="00000398"/>
    <n v="1526"/>
    <x v="0"/>
    <n v="255"/>
    <n v="255"/>
    <n v="51870"/>
    <n v="51870"/>
    <n v="1"/>
    <d v="2014-09-22T00:00:00"/>
    <d v="2014-10-01T00:00:00"/>
    <d v="2014-10-01T00:00:00"/>
    <x v="0"/>
    <n v="0"/>
    <s v=""/>
    <n v="1"/>
  </r>
  <r>
    <s v="B"/>
    <s v="00000018"/>
    <n v="1527"/>
    <x v="0"/>
    <n v="84"/>
    <n v="84"/>
    <s v="00118222"/>
    <n v="118222"/>
    <n v="1"/>
    <d v="2014-07-07T00:00:00"/>
    <d v="2014-09-03T00:00:00"/>
    <d v="2014-09-03T00:00:00"/>
    <x v="7"/>
    <n v="-5"/>
    <n v="1"/>
    <n v="1"/>
  </r>
  <r>
    <s v="B"/>
    <s v="00000018"/>
    <n v="1528"/>
    <x v="1"/>
    <n v="2000"/>
    <n v="983"/>
    <s v="00119235"/>
    <n v="119235"/>
    <n v="1"/>
    <d v="2014-09-08T00:00:00"/>
    <d v="2014-10-29T00:00:00"/>
    <d v="2014-10-29T00:00:00"/>
    <x v="8"/>
    <n v="7"/>
    <s v=""/>
    <n v="1"/>
  </r>
  <r>
    <s v="B"/>
    <s v="00000018"/>
    <n v="1528"/>
    <x v="0"/>
    <n v="1017"/>
    <n v="822"/>
    <s v="00120528"/>
    <n v="119235"/>
    <n v="1"/>
    <d v="2014-09-08T00:00:00"/>
    <d v="2014-10-29T00:00:00"/>
    <d v="2014-10-29T00:00:00"/>
    <x v="9"/>
    <n v="0"/>
    <s v=""/>
    <n v="1"/>
  </r>
  <r>
    <s v="B"/>
    <s v="00000018"/>
    <n v="1529"/>
    <x v="0"/>
    <n v="174"/>
    <n v="174"/>
    <s v="00118222"/>
    <n v="118222"/>
    <n v="1"/>
    <d v="2014-07-07T00:00:00"/>
    <d v="2014-09-03T00:00:00"/>
    <d v="2014-09-03T00:00:00"/>
    <x v="7"/>
    <n v="-5"/>
    <n v="1"/>
    <n v="1"/>
  </r>
  <r>
    <s v="B"/>
    <s v="00000018"/>
    <n v="1530"/>
    <x v="1"/>
    <n v="207"/>
    <n v="207"/>
    <s v="00118222"/>
    <n v="118222"/>
    <n v="2"/>
    <d v="2014-07-07T00:00:00"/>
    <d v="2014-09-03T00:00:00"/>
    <d v="2014-09-03T00:00:00"/>
    <x v="7"/>
    <n v="-5"/>
    <n v="1"/>
    <n v="1"/>
  </r>
  <r>
    <s v="B"/>
    <s v="00000018"/>
    <n v="1531"/>
    <x v="0"/>
    <n v="217"/>
    <n v="217"/>
    <s v="00118222"/>
    <n v="118222"/>
    <n v="3"/>
    <d v="2014-07-07T00:00:00"/>
    <d v="2014-09-03T00:00:00"/>
    <d v="2014-09-03T00:00:00"/>
    <x v="7"/>
    <n v="-5"/>
    <n v="1"/>
    <n v="1"/>
  </r>
  <r>
    <s v="B"/>
    <s v="00000018"/>
    <n v="1532"/>
    <x v="0"/>
    <n v="247"/>
    <n v="247"/>
    <s v="00118222"/>
    <n v="118222"/>
    <n v="4"/>
    <d v="2014-07-07T00:00:00"/>
    <d v="2014-09-03T00:00:00"/>
    <d v="2014-09-03T00:00:00"/>
    <x v="7"/>
    <n v="-5"/>
    <n v="1"/>
    <n v="1"/>
  </r>
  <r>
    <s v="B"/>
    <s v="00000018"/>
    <n v="1533"/>
    <x v="1"/>
    <n v="267"/>
    <n v="267"/>
    <s v="00118222"/>
    <n v="118222"/>
    <n v="5"/>
    <d v="2014-07-07T00:00:00"/>
    <d v="2014-09-03T00:00:00"/>
    <d v="2014-09-03T00:00:00"/>
    <x v="7"/>
    <n v="-5"/>
    <n v="1"/>
    <n v="1"/>
  </r>
  <r>
    <s v="B"/>
    <s v="00000018"/>
    <n v="1534"/>
    <x v="0"/>
    <n v="271"/>
    <n v="271"/>
    <s v="00118222"/>
    <n v="118222"/>
    <n v="6"/>
    <d v="2014-07-07T00:00:00"/>
    <d v="2014-09-03T00:00:00"/>
    <d v="2014-09-03T00:00:00"/>
    <x v="7"/>
    <n v="-5"/>
    <n v="1"/>
    <n v="1"/>
  </r>
  <r>
    <s v="B"/>
    <s v="00000018"/>
    <n v="1535"/>
    <x v="0"/>
    <n v="371"/>
    <n v="371"/>
    <s v="00118222"/>
    <n v="118222"/>
    <n v="7"/>
    <d v="2014-07-07T00:00:00"/>
    <d v="2014-09-03T00:00:00"/>
    <d v="2014-09-03T00:00:00"/>
    <x v="7"/>
    <n v="-5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K16" firstHeaderRow="1" firstDataRow="3" firstDataCol="1"/>
  <pivotFields count="18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" showAll="0"/>
    <pivotField dataField="1" showAll="0"/>
    <pivotField dataField="1" numFmtId="1" showAll="0" defaultSubtotal="0"/>
    <pivotField axis="axisCol" showAll="0" defaultSubtotal="0">
      <items count="4">
        <item x="0"/>
        <item x="1"/>
        <item x="2"/>
        <item x="3"/>
      </items>
    </pivotField>
    <pivotField dataField="1" dragToRow="0" dragToCol="0" dragToPage="0" showAll="0" defaultSubtotal="0"/>
  </pivotFields>
  <rowFields count="2">
    <field x="3"/>
    <field x="12"/>
  </rowFields>
  <rowItems count="11">
    <i>
      <x/>
    </i>
    <i r="1">
      <x v="1"/>
    </i>
    <i r="1">
      <x v="8"/>
    </i>
    <i r="1">
      <x v="9"/>
    </i>
    <i r="1">
      <x v="10"/>
    </i>
    <i r="1">
      <x v="11"/>
    </i>
    <i>
      <x v="1"/>
    </i>
    <i r="1">
      <x v="3"/>
    </i>
    <i r="1">
      <x v="9"/>
    </i>
    <i r="1">
      <x v="10"/>
    </i>
    <i t="grand">
      <x/>
    </i>
  </rowItems>
  <colFields count="2">
    <field x="16"/>
    <field x="-2"/>
  </colFields>
  <colItems count="9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1" fld="15" baseField="0" baseItem="0"/>
    <dataField name="Somme de Retard" fld="14" baseField="3" baseItem="0"/>
    <dataField name="Somme de TauxServ" fld="1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20" totalsRowShown="0" headerRowDxfId="17" dataDxfId="16">
  <autoFilter ref="A1:P20"/>
  <tableColumns count="16">
    <tableColumn id="1" name="Société" dataDxfId="15"/>
    <tableColumn id="2" name="Code Fourn" dataDxfId="14"/>
    <tableColumn id="3" name="Article" dataDxfId="13"/>
    <tableColumn id="4" name="Nom Fournisseur" dataDxfId="12"/>
    <tableColumn id="5" name="Qté Cde" dataDxfId="11"/>
    <tableColumn id="6" name="Qté Liv" dataDxfId="10"/>
    <tableColumn id="7" name="Numbof_x000a_Reliquat" dataDxfId="9"/>
    <tableColumn id="8" name="NumCde_x000a_Initiale" dataDxfId="8"/>
    <tableColumn id="9" name="Num Lig" dataDxfId="7"/>
    <tableColumn id="10" name="Date Cde" dataDxfId="6"/>
    <tableColumn id="11" name="Délai demandé" dataDxfId="5"/>
    <tableColumn id="12" name="Délai AR" dataDxfId="4"/>
    <tableColumn id="13" name="Date Liv." dataDxfId="3"/>
    <tableColumn id="14" name="Ecart" dataDxfId="2">
      <calculatedColumnFormula>Tableau1[[#This Row],[Délai demandé]]-Tableau1[[#This Row],[Date Liv.]]</calculatedColumnFormula>
    </tableColumn>
    <tableColumn id="15" name="Retard" dataDxfId="1">
      <calculatedColumnFormula>IF( Tableau1[[#This Row],[Ecart]]&lt;0,1,"")</calculatedColumnFormula>
    </tableColumn>
    <tableColumn id="16" name="1" dataDxfId="0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B1" workbookViewId="0">
      <selection activeCell="P2" sqref="P2:P20"/>
    </sheetView>
  </sheetViews>
  <sheetFormatPr baseColWidth="10" defaultRowHeight="15" x14ac:dyDescent="0.25"/>
  <cols>
    <col min="1" max="1" width="11.42578125" style="3"/>
    <col min="2" max="2" width="12.140625" style="4" customWidth="1"/>
    <col min="3" max="3" width="11.42578125" style="4"/>
    <col min="4" max="4" width="16.5703125" customWidth="1"/>
    <col min="5" max="10" width="11.42578125" style="3"/>
    <col min="11" max="11" width="15.140625" style="3" customWidth="1"/>
    <col min="12" max="13" width="11.42578125" style="3"/>
    <col min="14" max="14" width="7.140625" customWidth="1"/>
    <col min="15" max="15" width="8.140625" customWidth="1"/>
    <col min="16" max="16" width="5.85546875" customWidth="1"/>
  </cols>
  <sheetData>
    <row r="1" spans="1:16" s="22" customFormat="1" ht="34.5" customHeight="1" x14ac:dyDescent="0.25">
      <c r="A1" s="6" t="s">
        <v>2</v>
      </c>
      <c r="B1" s="6" t="s">
        <v>3</v>
      </c>
      <c r="C1" s="6" t="s">
        <v>24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21" t="s">
        <v>10</v>
      </c>
      <c r="K1" s="21" t="s">
        <v>26</v>
      </c>
      <c r="L1" s="21" t="s">
        <v>25</v>
      </c>
      <c r="M1" s="21" t="s">
        <v>11</v>
      </c>
      <c r="N1" s="21" t="s">
        <v>27</v>
      </c>
      <c r="O1" s="21" t="s">
        <v>28</v>
      </c>
      <c r="P1" s="27" t="s">
        <v>46</v>
      </c>
    </row>
    <row r="2" spans="1:16" x14ac:dyDescent="0.25">
      <c r="A2" s="1" t="s">
        <v>20</v>
      </c>
      <c r="B2" s="7" t="s">
        <v>12</v>
      </c>
      <c r="C2" s="7">
        <v>1509</v>
      </c>
      <c r="D2" s="8" t="s">
        <v>29</v>
      </c>
      <c r="E2" s="7">
        <v>52</v>
      </c>
      <c r="F2" s="7">
        <v>70</v>
      </c>
      <c r="G2" s="9">
        <v>52524</v>
      </c>
      <c r="H2" s="7">
        <v>52524</v>
      </c>
      <c r="I2" s="10">
        <v>1</v>
      </c>
      <c r="J2" s="11">
        <v>41852</v>
      </c>
      <c r="K2" s="11">
        <v>41913</v>
      </c>
      <c r="L2" s="11">
        <v>41913</v>
      </c>
      <c r="M2" s="11">
        <v>41913</v>
      </c>
      <c r="N2" s="12">
        <f>Tableau1[[#This Row],[Délai demandé]]-Tableau1[[#This Row],[Date Liv.]]</f>
        <v>0</v>
      </c>
      <c r="O2" s="12" t="str">
        <f>IF( Tableau1[[#This Row],[Ecart]]&lt;0,1,"")</f>
        <v/>
      </c>
      <c r="P2" s="12">
        <v>1</v>
      </c>
    </row>
    <row r="3" spans="1:16" x14ac:dyDescent="0.25">
      <c r="A3" s="1" t="s">
        <v>20</v>
      </c>
      <c r="B3" s="7" t="s">
        <v>12</v>
      </c>
      <c r="C3" s="7">
        <v>1520</v>
      </c>
      <c r="D3" s="8" t="s">
        <v>30</v>
      </c>
      <c r="E3" s="7">
        <v>84</v>
      </c>
      <c r="F3" s="7">
        <v>84</v>
      </c>
      <c r="G3" s="7" t="s">
        <v>15</v>
      </c>
      <c r="H3" s="7">
        <v>53673</v>
      </c>
      <c r="I3" s="10">
        <v>1</v>
      </c>
      <c r="J3" s="11">
        <v>41956</v>
      </c>
      <c r="K3" s="11">
        <v>41969</v>
      </c>
      <c r="L3" s="11">
        <v>41990</v>
      </c>
      <c r="M3" s="11">
        <v>42334</v>
      </c>
      <c r="N3" s="12">
        <f>Tableau1[[#This Row],[Délai demandé]]-Tableau1[[#This Row],[Date Liv.]]</f>
        <v>-365</v>
      </c>
      <c r="O3" s="12">
        <f>IF( Tableau1[[#This Row],[Ecart]]&lt;0,1,"")</f>
        <v>1</v>
      </c>
      <c r="P3" s="12">
        <v>1</v>
      </c>
    </row>
    <row r="4" spans="1:16" x14ac:dyDescent="0.25">
      <c r="A4" s="1" t="s">
        <v>20</v>
      </c>
      <c r="B4" s="7" t="s">
        <v>12</v>
      </c>
      <c r="C4" s="7">
        <v>1521</v>
      </c>
      <c r="D4" s="8" t="s">
        <v>29</v>
      </c>
      <c r="E4" s="7">
        <v>28</v>
      </c>
      <c r="F4" s="7">
        <v>28</v>
      </c>
      <c r="G4" s="7" t="s">
        <v>16</v>
      </c>
      <c r="H4" s="7">
        <v>52247</v>
      </c>
      <c r="I4" s="10">
        <v>1</v>
      </c>
      <c r="J4" s="11">
        <v>41827</v>
      </c>
      <c r="K4" s="11">
        <v>41892</v>
      </c>
      <c r="L4" s="11">
        <v>41892</v>
      </c>
      <c r="M4" s="11">
        <v>41899</v>
      </c>
      <c r="N4" s="12">
        <f>Tableau1[[#This Row],[Délai demandé]]-Tableau1[[#This Row],[Date Liv.]]</f>
        <v>-7</v>
      </c>
      <c r="O4" s="12">
        <f>IF( Tableau1[[#This Row],[Ecart]]&lt;0,1,"")</f>
        <v>1</v>
      </c>
      <c r="P4" s="12">
        <v>1</v>
      </c>
    </row>
    <row r="5" spans="1:16" x14ac:dyDescent="0.25">
      <c r="A5" s="5" t="s">
        <v>20</v>
      </c>
      <c r="B5" s="14" t="s">
        <v>12</v>
      </c>
      <c r="C5" s="14">
        <v>1522</v>
      </c>
      <c r="D5" s="8" t="s">
        <v>29</v>
      </c>
      <c r="E5" s="14">
        <v>112</v>
      </c>
      <c r="F5" s="14">
        <v>82</v>
      </c>
      <c r="G5" s="14" t="s">
        <v>14</v>
      </c>
      <c r="H5" s="14">
        <v>52523</v>
      </c>
      <c r="I5" s="15">
        <v>1</v>
      </c>
      <c r="J5" s="16">
        <v>41848</v>
      </c>
      <c r="K5" s="16">
        <v>41913</v>
      </c>
      <c r="L5" s="16">
        <v>41913</v>
      </c>
      <c r="M5" s="16">
        <v>41913</v>
      </c>
      <c r="N5" s="12">
        <f>Tableau1[[#This Row],[Délai demandé]]-Tableau1[[#This Row],[Date Liv.]]</f>
        <v>0</v>
      </c>
      <c r="O5" s="12" t="str">
        <f>IF( Tableau1[[#This Row],[Ecart]]&lt;0,1,"")</f>
        <v/>
      </c>
      <c r="P5" s="12">
        <v>1</v>
      </c>
    </row>
    <row r="6" spans="1:16" x14ac:dyDescent="0.25">
      <c r="A6" s="5" t="s">
        <v>20</v>
      </c>
      <c r="B6" s="14" t="s">
        <v>12</v>
      </c>
      <c r="C6" s="14">
        <v>1522</v>
      </c>
      <c r="D6" s="8" t="s">
        <v>30</v>
      </c>
      <c r="E6" s="14">
        <v>30</v>
      </c>
      <c r="F6" s="14">
        <v>30</v>
      </c>
      <c r="G6" s="14" t="s">
        <v>18</v>
      </c>
      <c r="H6" s="14">
        <v>52523</v>
      </c>
      <c r="I6" s="15">
        <v>1</v>
      </c>
      <c r="J6" s="16">
        <v>41848</v>
      </c>
      <c r="K6" s="16">
        <v>41913</v>
      </c>
      <c r="L6" s="16">
        <v>41923</v>
      </c>
      <c r="M6" s="16">
        <v>42015</v>
      </c>
      <c r="N6" s="12">
        <f>Tableau1[[#This Row],[Délai demandé]]-Tableau1[[#This Row],[Date Liv.]]</f>
        <v>-102</v>
      </c>
      <c r="O6" s="12">
        <f>IF( Tableau1[[#This Row],[Ecart]]&lt;0,1,"")</f>
        <v>1</v>
      </c>
      <c r="P6" s="12">
        <v>1</v>
      </c>
    </row>
    <row r="7" spans="1:16" x14ac:dyDescent="0.25">
      <c r="A7" s="1" t="s">
        <v>20</v>
      </c>
      <c r="B7" s="7" t="s">
        <v>12</v>
      </c>
      <c r="C7" s="7">
        <v>1523</v>
      </c>
      <c r="D7" s="8" t="s">
        <v>29</v>
      </c>
      <c r="E7" s="7">
        <v>44</v>
      </c>
      <c r="F7" s="7">
        <v>44</v>
      </c>
      <c r="G7" s="7" t="s">
        <v>19</v>
      </c>
      <c r="H7" s="7">
        <v>56345</v>
      </c>
      <c r="I7" s="10">
        <v>1</v>
      </c>
      <c r="J7" s="11">
        <v>42020</v>
      </c>
      <c r="K7" s="11">
        <v>42053</v>
      </c>
      <c r="L7" s="11">
        <v>42060</v>
      </c>
      <c r="M7" s="11">
        <v>42069</v>
      </c>
      <c r="N7" s="12">
        <f>Tableau1[[#This Row],[Délai demandé]]-Tableau1[[#This Row],[Date Liv.]]</f>
        <v>-16</v>
      </c>
      <c r="O7" s="12">
        <f>IF( Tableau1[[#This Row],[Ecart]]&lt;0,1,"")</f>
        <v>1</v>
      </c>
      <c r="P7" s="12">
        <v>1</v>
      </c>
    </row>
    <row r="8" spans="1:16" x14ac:dyDescent="0.25">
      <c r="A8" s="1" t="s">
        <v>20</v>
      </c>
      <c r="B8" s="7" t="s">
        <v>12</v>
      </c>
      <c r="C8" s="7">
        <v>1524</v>
      </c>
      <c r="D8" s="8" t="s">
        <v>29</v>
      </c>
      <c r="E8" s="7">
        <v>27</v>
      </c>
      <c r="F8" s="7">
        <v>27</v>
      </c>
      <c r="G8" s="7" t="s">
        <v>23</v>
      </c>
      <c r="H8" s="7">
        <v>56346</v>
      </c>
      <c r="I8" s="11" t="s">
        <v>17</v>
      </c>
      <c r="J8" s="11">
        <v>41890</v>
      </c>
      <c r="K8" s="11">
        <v>41911</v>
      </c>
      <c r="L8" s="11">
        <v>41911</v>
      </c>
      <c r="M8" s="11">
        <v>41909</v>
      </c>
      <c r="N8" s="12">
        <f>Tableau1[[#This Row],[Délai demandé]]-Tableau1[[#This Row],[Date Liv.]]</f>
        <v>2</v>
      </c>
      <c r="O8" s="12" t="str">
        <f>IF( Tableau1[[#This Row],[Ecart]]&lt;0,1,"")</f>
        <v/>
      </c>
      <c r="P8" s="12">
        <v>1</v>
      </c>
    </row>
    <row r="9" spans="1:16" x14ac:dyDescent="0.25">
      <c r="A9" s="1" t="s">
        <v>20</v>
      </c>
      <c r="B9" s="7" t="s">
        <v>12</v>
      </c>
      <c r="C9" s="7">
        <v>1525</v>
      </c>
      <c r="D9" s="8" t="s">
        <v>30</v>
      </c>
      <c r="E9" s="7">
        <v>101</v>
      </c>
      <c r="F9" s="7">
        <v>119</v>
      </c>
      <c r="G9" s="7" t="s">
        <v>23</v>
      </c>
      <c r="H9" s="7">
        <v>56346</v>
      </c>
      <c r="I9" s="10">
        <v>2</v>
      </c>
      <c r="J9" s="11">
        <v>41836</v>
      </c>
      <c r="K9" s="11">
        <v>41837</v>
      </c>
      <c r="L9" s="11">
        <v>41913</v>
      </c>
      <c r="M9" s="11">
        <v>41861</v>
      </c>
      <c r="N9" s="12">
        <f>Tableau1[[#This Row],[Délai demandé]]-Tableau1[[#This Row],[Date Liv.]]</f>
        <v>-24</v>
      </c>
      <c r="O9" s="12">
        <f>IF( Tableau1[[#This Row],[Ecart]]&lt;0,1,"")</f>
        <v>1</v>
      </c>
      <c r="P9" s="12">
        <v>1</v>
      </c>
    </row>
    <row r="10" spans="1:16" x14ac:dyDescent="0.25">
      <c r="A10" s="1" t="s">
        <v>20</v>
      </c>
      <c r="B10" s="7" t="s">
        <v>12</v>
      </c>
      <c r="C10" s="7">
        <v>1526</v>
      </c>
      <c r="D10" s="8" t="s">
        <v>29</v>
      </c>
      <c r="E10" s="7">
        <v>255</v>
      </c>
      <c r="F10" s="7">
        <v>255</v>
      </c>
      <c r="G10" s="9">
        <v>51870</v>
      </c>
      <c r="H10" s="7">
        <v>51870</v>
      </c>
      <c r="I10" s="10">
        <v>1</v>
      </c>
      <c r="J10" s="11">
        <v>41904</v>
      </c>
      <c r="K10" s="11">
        <v>41913</v>
      </c>
      <c r="L10" s="11">
        <v>41913</v>
      </c>
      <c r="M10" s="11">
        <v>41913</v>
      </c>
      <c r="N10" s="12">
        <f>Tableau1[[#This Row],[Délai demandé]]-Tableau1[[#This Row],[Date Liv.]]</f>
        <v>0</v>
      </c>
      <c r="O10" s="12" t="str">
        <f>IF( Tableau1[[#This Row],[Ecart]]&lt;0,1,"")</f>
        <v/>
      </c>
      <c r="P10" s="12">
        <v>1</v>
      </c>
    </row>
    <row r="11" spans="1:16" x14ac:dyDescent="0.25">
      <c r="A11" s="2" t="s">
        <v>13</v>
      </c>
      <c r="B11" s="17" t="s">
        <v>0</v>
      </c>
      <c r="C11" s="17">
        <v>1527</v>
      </c>
      <c r="D11" s="8" t="s">
        <v>29</v>
      </c>
      <c r="E11" s="18">
        <v>84</v>
      </c>
      <c r="F11" s="18">
        <v>84</v>
      </c>
      <c r="G11" s="18" t="s">
        <v>1</v>
      </c>
      <c r="H11" s="18">
        <v>118222</v>
      </c>
      <c r="I11" s="19">
        <v>1</v>
      </c>
      <c r="J11" s="13">
        <v>41827</v>
      </c>
      <c r="K11" s="13">
        <v>41885</v>
      </c>
      <c r="L11" s="13">
        <v>41885</v>
      </c>
      <c r="M11" s="13">
        <v>41890</v>
      </c>
      <c r="N11" s="12">
        <f>Tableau1[[#This Row],[Délai demandé]]-Tableau1[[#This Row],[Date Liv.]]</f>
        <v>-5</v>
      </c>
      <c r="O11" s="12">
        <f>IF( Tableau1[[#This Row],[Ecart]]&lt;0,1,"")</f>
        <v>1</v>
      </c>
      <c r="P11" s="12">
        <v>1</v>
      </c>
    </row>
    <row r="12" spans="1:16" x14ac:dyDescent="0.25">
      <c r="A12" s="5" t="s">
        <v>13</v>
      </c>
      <c r="B12" s="20" t="s">
        <v>0</v>
      </c>
      <c r="C12" s="20">
        <v>1528</v>
      </c>
      <c r="D12" s="8" t="s">
        <v>30</v>
      </c>
      <c r="E12" s="14">
        <v>2000</v>
      </c>
      <c r="F12" s="14">
        <v>983</v>
      </c>
      <c r="G12" s="14" t="s">
        <v>21</v>
      </c>
      <c r="H12" s="14">
        <v>119235</v>
      </c>
      <c r="I12" s="15">
        <v>1</v>
      </c>
      <c r="J12" s="16">
        <v>41890</v>
      </c>
      <c r="K12" s="16">
        <v>41941</v>
      </c>
      <c r="L12" s="16">
        <v>41941</v>
      </c>
      <c r="M12" s="16">
        <v>41934</v>
      </c>
      <c r="N12" s="12">
        <f>Tableau1[[#This Row],[Délai demandé]]-Tableau1[[#This Row],[Date Liv.]]</f>
        <v>7</v>
      </c>
      <c r="O12" s="12" t="str">
        <f>IF( Tableau1[[#This Row],[Ecart]]&lt;0,1,"")</f>
        <v/>
      </c>
      <c r="P12" s="12">
        <v>1</v>
      </c>
    </row>
    <row r="13" spans="1:16" x14ac:dyDescent="0.25">
      <c r="A13" s="5" t="s">
        <v>13</v>
      </c>
      <c r="B13" s="20" t="s">
        <v>0</v>
      </c>
      <c r="C13" s="20">
        <v>1528</v>
      </c>
      <c r="D13" s="8" t="s">
        <v>29</v>
      </c>
      <c r="E13" s="14">
        <v>1017</v>
      </c>
      <c r="F13" s="14">
        <v>822</v>
      </c>
      <c r="G13" s="14" t="s">
        <v>22</v>
      </c>
      <c r="H13" s="14">
        <v>119235</v>
      </c>
      <c r="I13" s="15">
        <v>1</v>
      </c>
      <c r="J13" s="16">
        <v>41890</v>
      </c>
      <c r="K13" s="16">
        <v>41941</v>
      </c>
      <c r="L13" s="16">
        <v>41941</v>
      </c>
      <c r="M13" s="16">
        <v>41941</v>
      </c>
      <c r="N13" s="12">
        <f>Tableau1[[#This Row],[Délai demandé]]-Tableau1[[#This Row],[Date Liv.]]</f>
        <v>0</v>
      </c>
      <c r="O13" s="12" t="str">
        <f>IF( Tableau1[[#This Row],[Ecart]]&lt;0,1,"")</f>
        <v/>
      </c>
      <c r="P13" s="12">
        <v>1</v>
      </c>
    </row>
    <row r="14" spans="1:16" x14ac:dyDescent="0.25">
      <c r="A14" s="2" t="s">
        <v>13</v>
      </c>
      <c r="B14" s="17" t="s">
        <v>0</v>
      </c>
      <c r="C14" s="17">
        <v>1529</v>
      </c>
      <c r="D14" s="8" t="s">
        <v>29</v>
      </c>
      <c r="E14" s="18">
        <v>174</v>
      </c>
      <c r="F14" s="18">
        <v>174</v>
      </c>
      <c r="G14" s="18" t="s">
        <v>1</v>
      </c>
      <c r="H14" s="18">
        <v>118222</v>
      </c>
      <c r="I14" s="19">
        <v>1</v>
      </c>
      <c r="J14" s="13">
        <v>41827</v>
      </c>
      <c r="K14" s="13">
        <v>41885</v>
      </c>
      <c r="L14" s="13">
        <v>41885</v>
      </c>
      <c r="M14" s="13">
        <v>41890</v>
      </c>
      <c r="N14" s="12">
        <f>Tableau1[[#This Row],[Délai demandé]]-Tableau1[[#This Row],[Date Liv.]]</f>
        <v>-5</v>
      </c>
      <c r="O14" s="12">
        <f>IF( Tableau1[[#This Row],[Ecart]]&lt;0,1,"")</f>
        <v>1</v>
      </c>
      <c r="P14" s="12">
        <v>1</v>
      </c>
    </row>
    <row r="15" spans="1:16" x14ac:dyDescent="0.25">
      <c r="A15" s="2" t="s">
        <v>13</v>
      </c>
      <c r="B15" s="17" t="s">
        <v>0</v>
      </c>
      <c r="C15" s="17">
        <v>1530</v>
      </c>
      <c r="D15" s="8" t="s">
        <v>30</v>
      </c>
      <c r="E15" s="18">
        <v>207</v>
      </c>
      <c r="F15" s="18">
        <v>207</v>
      </c>
      <c r="G15" s="18" t="s">
        <v>1</v>
      </c>
      <c r="H15" s="18">
        <v>118222</v>
      </c>
      <c r="I15" s="19">
        <v>2</v>
      </c>
      <c r="J15" s="13">
        <v>41827</v>
      </c>
      <c r="K15" s="13">
        <v>41885</v>
      </c>
      <c r="L15" s="13">
        <v>41885</v>
      </c>
      <c r="M15" s="13">
        <v>41890</v>
      </c>
      <c r="N15" s="12">
        <f>Tableau1[[#This Row],[Délai demandé]]-Tableau1[[#This Row],[Date Liv.]]</f>
        <v>-5</v>
      </c>
      <c r="O15" s="12">
        <f>IF( Tableau1[[#This Row],[Ecart]]&lt;0,1,"")</f>
        <v>1</v>
      </c>
      <c r="P15" s="12">
        <v>1</v>
      </c>
    </row>
    <row r="16" spans="1:16" x14ac:dyDescent="0.25">
      <c r="A16" s="2" t="s">
        <v>13</v>
      </c>
      <c r="B16" s="17" t="s">
        <v>0</v>
      </c>
      <c r="C16" s="17">
        <v>1531</v>
      </c>
      <c r="D16" s="8" t="s">
        <v>29</v>
      </c>
      <c r="E16" s="18">
        <v>217</v>
      </c>
      <c r="F16" s="18">
        <v>217</v>
      </c>
      <c r="G16" s="18" t="s">
        <v>1</v>
      </c>
      <c r="H16" s="18">
        <v>118222</v>
      </c>
      <c r="I16" s="19">
        <v>3</v>
      </c>
      <c r="J16" s="13">
        <v>41827</v>
      </c>
      <c r="K16" s="13">
        <v>41885</v>
      </c>
      <c r="L16" s="13">
        <v>41885</v>
      </c>
      <c r="M16" s="13">
        <v>41890</v>
      </c>
      <c r="N16" s="12">
        <f>Tableau1[[#This Row],[Délai demandé]]-Tableau1[[#This Row],[Date Liv.]]</f>
        <v>-5</v>
      </c>
      <c r="O16" s="12">
        <f>IF( Tableau1[[#This Row],[Ecart]]&lt;0,1,"")</f>
        <v>1</v>
      </c>
      <c r="P16" s="12">
        <v>1</v>
      </c>
    </row>
    <row r="17" spans="1:16" x14ac:dyDescent="0.25">
      <c r="A17" s="2" t="s">
        <v>13</v>
      </c>
      <c r="B17" s="17" t="s">
        <v>0</v>
      </c>
      <c r="C17" s="17">
        <v>1532</v>
      </c>
      <c r="D17" s="8" t="s">
        <v>29</v>
      </c>
      <c r="E17" s="18">
        <v>247</v>
      </c>
      <c r="F17" s="18">
        <v>247</v>
      </c>
      <c r="G17" s="18" t="s">
        <v>1</v>
      </c>
      <c r="H17" s="18">
        <v>118222</v>
      </c>
      <c r="I17" s="19">
        <v>4</v>
      </c>
      <c r="J17" s="13">
        <v>41827</v>
      </c>
      <c r="K17" s="13">
        <v>41885</v>
      </c>
      <c r="L17" s="13">
        <v>41885</v>
      </c>
      <c r="M17" s="13">
        <v>41890</v>
      </c>
      <c r="N17" s="12">
        <f>Tableau1[[#This Row],[Délai demandé]]-Tableau1[[#This Row],[Date Liv.]]</f>
        <v>-5</v>
      </c>
      <c r="O17" s="12">
        <f>IF( Tableau1[[#This Row],[Ecart]]&lt;0,1,"")</f>
        <v>1</v>
      </c>
      <c r="P17" s="12">
        <v>1</v>
      </c>
    </row>
    <row r="18" spans="1:16" x14ac:dyDescent="0.25">
      <c r="A18" s="2" t="s">
        <v>13</v>
      </c>
      <c r="B18" s="17" t="s">
        <v>0</v>
      </c>
      <c r="C18" s="17">
        <v>1533</v>
      </c>
      <c r="D18" s="8" t="s">
        <v>30</v>
      </c>
      <c r="E18" s="18">
        <v>267</v>
      </c>
      <c r="F18" s="18">
        <v>267</v>
      </c>
      <c r="G18" s="18" t="s">
        <v>1</v>
      </c>
      <c r="H18" s="18">
        <v>118222</v>
      </c>
      <c r="I18" s="19">
        <v>5</v>
      </c>
      <c r="J18" s="13">
        <v>41827</v>
      </c>
      <c r="K18" s="13">
        <v>41885</v>
      </c>
      <c r="L18" s="13">
        <v>41885</v>
      </c>
      <c r="M18" s="13">
        <v>41890</v>
      </c>
      <c r="N18" s="12">
        <f>Tableau1[[#This Row],[Délai demandé]]-Tableau1[[#This Row],[Date Liv.]]</f>
        <v>-5</v>
      </c>
      <c r="O18" s="12">
        <f>IF( Tableau1[[#This Row],[Ecart]]&lt;0,1,"")</f>
        <v>1</v>
      </c>
      <c r="P18" s="12">
        <v>1</v>
      </c>
    </row>
    <row r="19" spans="1:16" x14ac:dyDescent="0.25">
      <c r="A19" s="2" t="s">
        <v>13</v>
      </c>
      <c r="B19" s="17" t="s">
        <v>0</v>
      </c>
      <c r="C19" s="17">
        <v>1534</v>
      </c>
      <c r="D19" s="8" t="s">
        <v>29</v>
      </c>
      <c r="E19" s="18">
        <v>271</v>
      </c>
      <c r="F19" s="18">
        <v>271</v>
      </c>
      <c r="G19" s="18" t="s">
        <v>1</v>
      </c>
      <c r="H19" s="18">
        <v>118222</v>
      </c>
      <c r="I19" s="19">
        <v>6</v>
      </c>
      <c r="J19" s="13">
        <v>41827</v>
      </c>
      <c r="K19" s="13">
        <v>41885</v>
      </c>
      <c r="L19" s="13">
        <v>41885</v>
      </c>
      <c r="M19" s="13">
        <v>41890</v>
      </c>
      <c r="N19" s="12">
        <f>Tableau1[[#This Row],[Délai demandé]]-Tableau1[[#This Row],[Date Liv.]]</f>
        <v>-5</v>
      </c>
      <c r="O19" s="12">
        <f>IF( Tableau1[[#This Row],[Ecart]]&lt;0,1,"")</f>
        <v>1</v>
      </c>
      <c r="P19" s="12">
        <v>1</v>
      </c>
    </row>
    <row r="20" spans="1:16" x14ac:dyDescent="0.25">
      <c r="A20" s="2" t="s">
        <v>13</v>
      </c>
      <c r="B20" s="17" t="s">
        <v>0</v>
      </c>
      <c r="C20" s="17">
        <v>1535</v>
      </c>
      <c r="D20" s="8" t="s">
        <v>29</v>
      </c>
      <c r="E20" s="18">
        <v>371</v>
      </c>
      <c r="F20" s="18">
        <v>371</v>
      </c>
      <c r="G20" s="18" t="s">
        <v>1</v>
      </c>
      <c r="H20" s="18">
        <v>118222</v>
      </c>
      <c r="I20" s="19">
        <v>7</v>
      </c>
      <c r="J20" s="13">
        <v>41827</v>
      </c>
      <c r="K20" s="13">
        <v>41885</v>
      </c>
      <c r="L20" s="13">
        <v>41885</v>
      </c>
      <c r="M20" s="13">
        <v>41890</v>
      </c>
      <c r="N20" s="12">
        <f>Tableau1[[#This Row],[Délai demandé]]-Tableau1[[#This Row],[Date Liv.]]</f>
        <v>-5</v>
      </c>
      <c r="O20" s="12">
        <f>IF( Tableau1[[#This Row],[Ecart]]&lt;0,1,"")</f>
        <v>1</v>
      </c>
      <c r="P20" s="12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tabSelected="1" topLeftCell="B1" workbookViewId="0">
      <selection activeCell="E8" sqref="E8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16.85546875" bestFit="1" customWidth="1"/>
    <col min="5" max="5" width="19" bestFit="1" customWidth="1"/>
    <col min="6" max="6" width="11.85546875" bestFit="1" customWidth="1"/>
    <col min="7" max="7" width="16.85546875" bestFit="1" customWidth="1"/>
    <col min="8" max="8" width="19" bestFit="1" customWidth="1"/>
    <col min="9" max="9" width="16.85546875" bestFit="1" customWidth="1"/>
    <col min="10" max="10" width="21.85546875" bestFit="1" customWidth="1"/>
    <col min="11" max="11" width="24" bestFit="1" customWidth="1"/>
    <col min="12" max="12" width="16.85546875" customWidth="1"/>
    <col min="13" max="13" width="18.140625" bestFit="1" customWidth="1"/>
    <col min="14" max="14" width="16.85546875" customWidth="1"/>
    <col min="15" max="15" width="23.140625" bestFit="1" customWidth="1"/>
    <col min="16" max="16" width="21.85546875" customWidth="1"/>
    <col min="17" max="17" width="18.140625" bestFit="1" customWidth="1"/>
    <col min="18" max="18" width="17.42578125" bestFit="1" customWidth="1"/>
    <col min="19" max="19" width="18.140625" bestFit="1" customWidth="1"/>
    <col min="20" max="20" width="17.42578125" bestFit="1" customWidth="1"/>
    <col min="21" max="21" width="18.140625" bestFit="1" customWidth="1"/>
    <col min="22" max="22" width="17.42578125" bestFit="1" customWidth="1"/>
    <col min="23" max="23" width="23.140625" bestFit="1" customWidth="1"/>
    <col min="24" max="24" width="22.42578125" bestFit="1" customWidth="1"/>
  </cols>
  <sheetData>
    <row r="3" spans="2:11" x14ac:dyDescent="0.25">
      <c r="C3" s="23" t="s">
        <v>33</v>
      </c>
    </row>
    <row r="4" spans="2:11" x14ac:dyDescent="0.25">
      <c r="C4" t="s">
        <v>34</v>
      </c>
      <c r="F4" t="s">
        <v>35</v>
      </c>
      <c r="I4" t="s">
        <v>47</v>
      </c>
      <c r="J4" t="s">
        <v>42</v>
      </c>
      <c r="K4" t="s">
        <v>44</v>
      </c>
    </row>
    <row r="5" spans="2:11" x14ac:dyDescent="0.25">
      <c r="B5" s="23" t="s">
        <v>31</v>
      </c>
      <c r="C5" t="s">
        <v>48</v>
      </c>
      <c r="D5" t="s">
        <v>43</v>
      </c>
      <c r="E5" t="s">
        <v>45</v>
      </c>
      <c r="F5" t="s">
        <v>48</v>
      </c>
      <c r="G5" t="s">
        <v>43</v>
      </c>
      <c r="H5" t="s">
        <v>45</v>
      </c>
    </row>
    <row r="6" spans="2:11" x14ac:dyDescent="0.25">
      <c r="B6" s="24" t="s">
        <v>30</v>
      </c>
      <c r="C6" s="25">
        <v>4</v>
      </c>
      <c r="D6" s="25">
        <v>3</v>
      </c>
      <c r="E6" s="25">
        <v>0.25</v>
      </c>
      <c r="F6" s="25">
        <v>2</v>
      </c>
      <c r="G6" s="25">
        <v>2</v>
      </c>
      <c r="H6" s="25">
        <v>0</v>
      </c>
      <c r="I6" s="25">
        <v>6</v>
      </c>
      <c r="J6" s="25">
        <v>5</v>
      </c>
      <c r="K6" s="25">
        <v>0.16666666666666663</v>
      </c>
    </row>
    <row r="7" spans="2:11" x14ac:dyDescent="0.25">
      <c r="B7" s="26" t="s">
        <v>39</v>
      </c>
      <c r="C7" s="25"/>
      <c r="D7" s="25"/>
      <c r="E7" s="25" t="e">
        <v>#DIV/0!</v>
      </c>
      <c r="F7" s="25">
        <v>1</v>
      </c>
      <c r="G7" s="25">
        <v>1</v>
      </c>
      <c r="H7" s="25">
        <v>0</v>
      </c>
      <c r="I7" s="25">
        <v>1</v>
      </c>
      <c r="J7" s="25">
        <v>1</v>
      </c>
      <c r="K7" s="25">
        <v>0</v>
      </c>
    </row>
    <row r="8" spans="2:11" x14ac:dyDescent="0.25">
      <c r="B8" s="26" t="s">
        <v>36</v>
      </c>
      <c r="C8" s="25">
        <v>1</v>
      </c>
      <c r="D8" s="25">
        <v>1</v>
      </c>
      <c r="E8" s="25">
        <v>0</v>
      </c>
      <c r="F8" s="25"/>
      <c r="G8" s="25"/>
      <c r="H8" s="25" t="e">
        <v>#DIV/0!</v>
      </c>
      <c r="I8" s="25">
        <v>1</v>
      </c>
      <c r="J8" s="25">
        <v>1</v>
      </c>
      <c r="K8" s="25">
        <v>0</v>
      </c>
    </row>
    <row r="9" spans="2:11" x14ac:dyDescent="0.25">
      <c r="B9" s="26" t="s">
        <v>37</v>
      </c>
      <c r="C9" s="25">
        <v>2</v>
      </c>
      <c r="D9" s="25">
        <v>2</v>
      </c>
      <c r="E9" s="25">
        <v>0</v>
      </c>
      <c r="F9" s="25"/>
      <c r="G9" s="25"/>
      <c r="H9" s="25" t="e">
        <v>#DIV/0!</v>
      </c>
      <c r="I9" s="25">
        <v>2</v>
      </c>
      <c r="J9" s="25">
        <v>2</v>
      </c>
      <c r="K9" s="25">
        <v>0</v>
      </c>
    </row>
    <row r="10" spans="2:11" x14ac:dyDescent="0.25">
      <c r="B10" s="26" t="s">
        <v>38</v>
      </c>
      <c r="C10" s="25">
        <v>1</v>
      </c>
      <c r="D10" s="25">
        <v>0</v>
      </c>
      <c r="E10" s="25">
        <v>1</v>
      </c>
      <c r="F10" s="25"/>
      <c r="G10" s="25"/>
      <c r="H10" s="25" t="e">
        <v>#DIV/0!</v>
      </c>
      <c r="I10" s="25">
        <v>1</v>
      </c>
      <c r="J10" s="25">
        <v>0</v>
      </c>
      <c r="K10" s="25">
        <v>1</v>
      </c>
    </row>
    <row r="11" spans="2:11" x14ac:dyDescent="0.25">
      <c r="B11" s="26" t="s">
        <v>41</v>
      </c>
      <c r="C11" s="25"/>
      <c r="D11" s="25"/>
      <c r="E11" s="25" t="e">
        <v>#DIV/0!</v>
      </c>
      <c r="F11" s="25">
        <v>1</v>
      </c>
      <c r="G11" s="25">
        <v>1</v>
      </c>
      <c r="H11" s="25">
        <v>0</v>
      </c>
      <c r="I11" s="25">
        <v>1</v>
      </c>
      <c r="J11" s="25">
        <v>1</v>
      </c>
      <c r="K11" s="25">
        <v>0</v>
      </c>
    </row>
    <row r="12" spans="2:11" x14ac:dyDescent="0.25">
      <c r="B12" s="24" t="s">
        <v>29</v>
      </c>
      <c r="C12" s="25">
        <v>12</v>
      </c>
      <c r="D12" s="25">
        <v>7</v>
      </c>
      <c r="E12" s="25">
        <v>0.41666666666666663</v>
      </c>
      <c r="F12" s="25">
        <v>1</v>
      </c>
      <c r="G12" s="25">
        <v>1</v>
      </c>
      <c r="H12" s="25">
        <v>0</v>
      </c>
      <c r="I12" s="25">
        <v>13</v>
      </c>
      <c r="J12" s="25">
        <v>8</v>
      </c>
      <c r="K12" s="25">
        <v>0.38461538461538458</v>
      </c>
    </row>
    <row r="13" spans="2:11" x14ac:dyDescent="0.25">
      <c r="B13" s="26" t="s">
        <v>40</v>
      </c>
      <c r="C13" s="25"/>
      <c r="D13" s="25"/>
      <c r="E13" s="25" t="e">
        <v>#DIV/0!</v>
      </c>
      <c r="F13" s="25">
        <v>1</v>
      </c>
      <c r="G13" s="25">
        <v>1</v>
      </c>
      <c r="H13" s="25">
        <v>0</v>
      </c>
      <c r="I13" s="25">
        <v>1</v>
      </c>
      <c r="J13" s="25">
        <v>1</v>
      </c>
      <c r="K13" s="25">
        <v>0</v>
      </c>
    </row>
    <row r="14" spans="2:11" x14ac:dyDescent="0.25">
      <c r="B14" s="26" t="s">
        <v>37</v>
      </c>
      <c r="C14" s="25">
        <v>8</v>
      </c>
      <c r="D14" s="25">
        <v>7</v>
      </c>
      <c r="E14" s="25">
        <v>0.125</v>
      </c>
      <c r="F14" s="25"/>
      <c r="G14" s="25"/>
      <c r="H14" s="25" t="e">
        <v>#DIV/0!</v>
      </c>
      <c r="I14" s="25">
        <v>8</v>
      </c>
      <c r="J14" s="25">
        <v>7</v>
      </c>
      <c r="K14" s="25">
        <v>0.125</v>
      </c>
    </row>
    <row r="15" spans="2:11" x14ac:dyDescent="0.25">
      <c r="B15" s="26" t="s">
        <v>38</v>
      </c>
      <c r="C15" s="25">
        <v>4</v>
      </c>
      <c r="D15" s="25">
        <v>0</v>
      </c>
      <c r="E15" s="25">
        <v>1</v>
      </c>
      <c r="F15" s="25"/>
      <c r="G15" s="25"/>
      <c r="H15" s="25" t="e">
        <v>#DIV/0!</v>
      </c>
      <c r="I15" s="25">
        <v>4</v>
      </c>
      <c r="J15" s="25">
        <v>0</v>
      </c>
      <c r="K15" s="25">
        <v>1</v>
      </c>
    </row>
    <row r="16" spans="2:11" x14ac:dyDescent="0.25">
      <c r="B16" s="24" t="s">
        <v>32</v>
      </c>
      <c r="C16" s="25">
        <v>16</v>
      </c>
      <c r="D16" s="25">
        <v>10</v>
      </c>
      <c r="E16" s="25">
        <v>0.375</v>
      </c>
      <c r="F16" s="25">
        <v>3</v>
      </c>
      <c r="G16" s="25">
        <v>3</v>
      </c>
      <c r="H16" s="25">
        <v>0</v>
      </c>
      <c r="I16" s="25">
        <v>19</v>
      </c>
      <c r="J16" s="25">
        <v>13</v>
      </c>
      <c r="K16" s="25">
        <v>0.31578947368421051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Designal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AMADON</dc:creator>
  <cp:lastModifiedBy>rtyui</cp:lastModifiedBy>
  <dcterms:created xsi:type="dcterms:W3CDTF">2015-12-09T12:17:05Z</dcterms:created>
  <dcterms:modified xsi:type="dcterms:W3CDTF">2015-12-09T16:24:31Z</dcterms:modified>
</cp:coreProperties>
</file>