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B54481AF-ED4C-44AF-903B-251FCD0DDAB0}" xr6:coauthVersionLast="31" xr6:coauthVersionMax="31" xr10:uidLastSave="{00000000-0000-0000-0000-000000000000}"/>
  <bookViews>
    <workbookView xWindow="1176" yWindow="0" windowWidth="21864" windowHeight="9084" xr2:uid="{00000000-000D-0000-FFFF-FFFF00000000}"/>
  </bookViews>
  <sheets>
    <sheet name="SUGGESTION" sheetId="3" r:id="rId1"/>
    <sheet name="Résultats" sheetId="1" r:id="rId2"/>
    <sheet name="Calculs" sheetId="2" r:id="rId3"/>
  </sheets>
  <definedNames>
    <definedName name="_Camarrilla">Calculs!$J$4:$L$20</definedName>
    <definedName name="_Classic">Calculs!$B$4:$D$20</definedName>
    <definedName name="_Close">Résultats!$C$11</definedName>
    <definedName name="_High">Résultats!$C$7</definedName>
    <definedName name="_Low">Résultats!$C$9</definedName>
    <definedName name="_Open">Résultats!$C$5</definedName>
    <definedName name="_PP_Classic">Résultats!$G$15</definedName>
    <definedName name="_PP_Woodie">Calculs!$H$12</definedName>
    <definedName name="_RANGE">_High-_Low</definedName>
    <definedName name="_Woodie">Calculs!$F$4:$H$20</definedName>
    <definedName name="HLCO">Résultats!$I$15</definedName>
  </definedNames>
  <calcPr calcId="17901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3" l="1"/>
  <c r="N4" i="2"/>
  <c r="L8" i="2"/>
  <c r="L6" i="2"/>
  <c r="L7" i="2"/>
  <c r="L4" i="2"/>
  <c r="L5" i="2"/>
  <c r="L20" i="2"/>
  <c r="L18" i="2"/>
  <c r="L19" i="2"/>
  <c r="L16" i="2"/>
  <c r="L14" i="2"/>
  <c r="L15" i="2"/>
  <c r="L10" i="2"/>
  <c r="L12" i="2"/>
  <c r="L13" i="2"/>
  <c r="H12" i="2"/>
  <c r="H16" i="2"/>
  <c r="D12" i="2"/>
  <c r="E7" i="1" a="1"/>
  <c r="K12" i="2"/>
  <c r="E19" i="1"/>
  <c r="E17" i="1"/>
  <c r="K16" i="2"/>
  <c r="C16" i="2"/>
  <c r="E9" i="1"/>
  <c r="F12" i="1"/>
  <c r="K8" i="2"/>
  <c r="C8" i="2"/>
  <c r="G15" i="1"/>
  <c r="G14" i="2"/>
  <c r="C12" i="2"/>
  <c r="E21" i="1"/>
  <c r="F11" i="1"/>
  <c r="K18" i="2"/>
  <c r="C14" i="2"/>
  <c r="F14" i="1"/>
  <c r="K6" i="2"/>
  <c r="C6" i="2"/>
  <c r="E15" i="1"/>
  <c r="F22" i="1"/>
  <c r="G16" i="2"/>
  <c r="C20" i="2"/>
  <c r="E22" i="1"/>
  <c r="E23" i="1"/>
  <c r="G8" i="2"/>
  <c r="E11" i="1"/>
  <c r="K4" i="2"/>
  <c r="C4" i="2"/>
  <c r="F7" i="1"/>
  <c r="F20" i="1"/>
  <c r="G18" i="2"/>
  <c r="G12" i="2"/>
  <c r="E13" i="1"/>
  <c r="E10" i="1"/>
  <c r="O4" i="2"/>
  <c r="G4" i="2"/>
  <c r="E18" i="1"/>
  <c r="E16" i="1"/>
  <c r="K10" i="2"/>
  <c r="E12" i="1"/>
  <c r="F10" i="1"/>
  <c r="G20" i="2"/>
  <c r="G10" i="2"/>
  <c r="E8" i="1"/>
  <c r="E7" i="1"/>
  <c r="G6" i="2"/>
  <c r="F8" i="1"/>
  <c r="E20" i="1"/>
  <c r="F18" i="1"/>
  <c r="K14" i="2"/>
  <c r="C18" i="2"/>
  <c r="F16" i="1"/>
  <c r="K20" i="2"/>
  <c r="C10" i="2"/>
  <c r="E14" i="1"/>
  <c r="F21" i="1"/>
  <c r="L9" i="2"/>
  <c r="L11" i="2"/>
  <c r="L17" i="2"/>
  <c r="H6" i="2"/>
  <c r="H10" i="2"/>
  <c r="H11" i="2"/>
  <c r="H4" i="2"/>
  <c r="H5" i="2"/>
  <c r="H18" i="2"/>
  <c r="H20" i="2"/>
  <c r="H8" i="2"/>
  <c r="H9" i="2"/>
  <c r="H14" i="2"/>
  <c r="H15" i="2"/>
  <c r="D10" i="2"/>
  <c r="D8" i="2"/>
  <c r="D16" i="2"/>
  <c r="D4" i="2"/>
  <c r="D18" i="2"/>
  <c r="D6" i="2"/>
  <c r="D14" i="2"/>
  <c r="D20" i="2"/>
  <c r="F13" i="1"/>
  <c r="F9" i="1"/>
  <c r="G7" i="1"/>
  <c r="G17" i="1"/>
  <c r="F17" i="1"/>
  <c r="G11" i="1"/>
  <c r="G21" i="1"/>
  <c r="F15" i="1"/>
  <c r="G23" i="1"/>
  <c r="F19" i="1"/>
  <c r="G19" i="1"/>
  <c r="G9" i="1"/>
  <c r="F23" i="1"/>
  <c r="G13" i="1"/>
  <c r="H7" i="2"/>
  <c r="H13" i="2"/>
  <c r="H19" i="2"/>
  <c r="H17" i="2"/>
  <c r="D5" i="2"/>
  <c r="D15" i="2"/>
  <c r="D13" i="2"/>
  <c r="D17" i="2"/>
  <c r="D7" i="2"/>
  <c r="D9" i="2"/>
  <c r="D19" i="2"/>
  <c r="D11" i="2"/>
  <c r="G20" i="1"/>
  <c r="G8" i="1"/>
  <c r="G18" i="1"/>
  <c r="G16" i="1"/>
  <c r="G14" i="1"/>
  <c r="G10" i="1"/>
  <c r="G12" i="1"/>
  <c r="G22" i="1"/>
</calcChain>
</file>

<file path=xl/sharedStrings.xml><?xml version="1.0" encoding="utf-8"?>
<sst xmlns="http://schemas.openxmlformats.org/spreadsheetml/2006/main" count="74" uniqueCount="32">
  <si>
    <t>Pivot Point Calculator</t>
  </si>
  <si>
    <t>Open</t>
  </si>
  <si>
    <t>High</t>
  </si>
  <si>
    <t>Low</t>
  </si>
  <si>
    <t>Close</t>
  </si>
  <si>
    <t>R4</t>
  </si>
  <si>
    <t>R3</t>
  </si>
  <si>
    <t>R2</t>
  </si>
  <si>
    <t>R1</t>
  </si>
  <si>
    <t>PP</t>
  </si>
  <si>
    <t>S1</t>
  </si>
  <si>
    <t>S2</t>
  </si>
  <si>
    <t>S3</t>
  </si>
  <si>
    <t>S4</t>
  </si>
  <si>
    <t>midpoint</t>
  </si>
  <si>
    <t>https://www.pivotpointcalculator.com/</t>
  </si>
  <si>
    <t>Quick Change Formula Set</t>
  </si>
  <si>
    <t>Classic</t>
  </si>
  <si>
    <t>Decimal</t>
  </si>
  <si>
    <t>Woodie</t>
  </si>
  <si>
    <t>Camariila</t>
  </si>
  <si>
    <t>Descriptif formules</t>
  </si>
  <si>
    <t>A cocher</t>
  </si>
  <si>
    <t>param1</t>
  </si>
  <si>
    <t>paramètres</t>
  </si>
  <si>
    <t>param2</t>
  </si>
  <si>
    <t>valeurs à saisir</t>
  </si>
  <si>
    <t>E2+E3</t>
  </si>
  <si>
    <t>5*E2*E3</t>
  </si>
  <si>
    <t>résultat</t>
  </si>
  <si>
    <t>x</t>
  </si>
  <si>
    <t>les cases en gris sont à saisir par les 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</si>
</sst>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"/>
    <numFmt numFmtId="165" formatCode="#,##0.00;[Red]\(#,##0.00\);"/>
  </numFmts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2" fillId="0" borderId="0" xfId="1" applyAlignment="1">
      <alignment horizontal="right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164" fontId="0" fillId="0" borderId="0" xfId="0" applyNumberFormat="1"/>
    <xf numFmtId="164" fontId="1" fillId="0" borderId="0" xfId="0" applyNumberFormat="1" applyFont="1"/>
    <xf numFmtId="165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quotePrefix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H$3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0</xdr:colOff>
          <xdr:row>22</xdr:row>
          <xdr:rowOff>0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7432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PP Option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655320</xdr:colOff>
          <xdr:row>22</xdr:row>
          <xdr:rowOff>68580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H+L+C/3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0</xdr:rowOff>
        </xdr:from>
        <xdr:to>
          <xdr:col>3</xdr:col>
          <xdr:colOff>0</xdr:colOff>
          <xdr:row>22</xdr:row>
          <xdr:rowOff>60960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H+L+C+O/4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C28474-EF32-4077-8B0E-A97010AE037C}" name="Tableau1" displayName="Tableau1" ref="D1:E3" totalsRowShown="0" headerRowDxfId="5" dataDxfId="4">
  <autoFilter ref="D1:E3" xr:uid="{613F5D1C-ACDA-493F-8396-3036A1BB5F9E}"/>
  <tableColumns count="2">
    <tableColumn id="1" xr3:uid="{0DAC68EC-AAEF-4211-AA47-895E6991402F}" name="paramètres" dataDxfId="7"/>
    <tableColumn id="2" xr3:uid="{FDA5CDDF-B800-42C9-8FD0-BD7170F7C764}" name="valeurs à saisir" dataDxfId="6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31E79A-B86B-4BF4-91F7-7D8FF663E733}" name="Tableau2" displayName="Tableau2" ref="A1:B3" totalsRowShown="0" headerRowDxfId="1" dataDxfId="0">
  <autoFilter ref="A1:B3" xr:uid="{9C6E1A84-8094-4928-897D-723BBB1549ED}"/>
  <tableColumns count="2">
    <tableColumn id="1" xr3:uid="{8DE0AB43-269E-4FC5-A0E0-1F382C3B7A79}" name="Descriptif formules" dataDxfId="3"/>
    <tableColumn id="2" xr3:uid="{85FBD951-BDE5-4BC3-9582-B281F01BA56B}" name="A cocher" dataDxfId="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ivotpointcalculator.com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AD56B-78A6-4234-B8C0-8209A62F0E7E}">
  <dimension ref="A1:G6"/>
  <sheetViews>
    <sheetView tabSelected="1" workbookViewId="0">
      <selection activeCell="C12" sqref="C12"/>
    </sheetView>
  </sheetViews>
  <sheetFormatPr baseColWidth="10" defaultRowHeight="13.8" x14ac:dyDescent="0.3"/>
  <cols>
    <col min="1" max="1" width="17.5546875" style="11" customWidth="1"/>
    <col min="2" max="3" width="11.5546875" style="11"/>
    <col min="4" max="4" width="11.77734375" style="11" customWidth="1"/>
    <col min="5" max="5" width="14.21875" style="11" customWidth="1"/>
    <col min="6" max="7" width="11.5546875" style="11"/>
  </cols>
  <sheetData>
    <row r="1" spans="1:7" x14ac:dyDescent="0.3">
      <c r="A1" s="11" t="s">
        <v>21</v>
      </c>
      <c r="B1" s="11" t="s">
        <v>22</v>
      </c>
      <c r="D1" s="11" t="s">
        <v>24</v>
      </c>
      <c r="E1" s="11" t="s">
        <v>26</v>
      </c>
      <c r="G1" s="12" t="s">
        <v>29</v>
      </c>
    </row>
    <row r="2" spans="1:7" x14ac:dyDescent="0.3">
      <c r="A2" s="13" t="s">
        <v>27</v>
      </c>
      <c r="B2" s="14"/>
      <c r="D2" s="11" t="s">
        <v>23</v>
      </c>
      <c r="E2" s="14">
        <v>10</v>
      </c>
      <c r="G2" s="12">
        <f>IF(B2="X",E2+E3,IF(B3="X",5*E2+E3,"rien n'est coché"))</f>
        <v>71</v>
      </c>
    </row>
    <row r="3" spans="1:7" x14ac:dyDescent="0.3">
      <c r="A3" s="13" t="s">
        <v>28</v>
      </c>
      <c r="B3" s="14" t="s">
        <v>30</v>
      </c>
      <c r="D3" s="11" t="s">
        <v>25</v>
      </c>
      <c r="E3" s="14">
        <v>21</v>
      </c>
    </row>
    <row r="6" spans="1:7" x14ac:dyDescent="0.3">
      <c r="B6" s="1" t="s">
        <v>31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H23"/>
  <sheetViews>
    <sheetView topLeftCell="A8" workbookViewId="0">
      <selection activeCell="I30" sqref="I30"/>
    </sheetView>
  </sheetViews>
  <sheetFormatPr baseColWidth="10" defaultRowHeight="13.8" x14ac:dyDescent="0.3"/>
  <cols>
    <col min="6" max="6" width="24.6640625" bestFit="1" customWidth="1"/>
  </cols>
  <sheetData>
    <row r="2" spans="2:8" ht="14.4" x14ac:dyDescent="0.3">
      <c r="B2" s="4" t="s">
        <v>0</v>
      </c>
      <c r="G2" s="2" t="s">
        <v>15</v>
      </c>
    </row>
    <row r="3" spans="2:8" x14ac:dyDescent="0.3">
      <c r="H3">
        <v>1</v>
      </c>
    </row>
    <row r="5" spans="2:8" x14ac:dyDescent="0.3">
      <c r="B5" t="s">
        <v>1</v>
      </c>
      <c r="C5" s="6">
        <v>92.1</v>
      </c>
    </row>
    <row r="7" spans="2:8" x14ac:dyDescent="0.3">
      <c r="B7" t="s">
        <v>2</v>
      </c>
      <c r="C7" s="6">
        <v>92.3</v>
      </c>
      <c r="E7" s="8" t="str">
        <f t="array" ref="E7:G23" ca="1">INDIRECT("_"&amp;B17)</f>
        <v>R4</v>
      </c>
      <c r="F7" t="str">
        <f ca="1"/>
        <v>=_PP_Classic+_RANGE*3</v>
      </c>
      <c r="G7" s="9">
        <f ca="1"/>
        <v>92.82666666666664</v>
      </c>
    </row>
    <row r="8" spans="2:8" x14ac:dyDescent="0.3">
      <c r="E8" s="7">
        <f ca="1"/>
        <v>0</v>
      </c>
      <c r="F8" s="5" t="str">
        <f ca="1"/>
        <v>midpoint</v>
      </c>
      <c r="G8" s="10">
        <f ca="1"/>
        <v>92.721666666666636</v>
      </c>
    </row>
    <row r="9" spans="2:8" x14ac:dyDescent="0.3">
      <c r="B9" t="s">
        <v>3</v>
      </c>
      <c r="C9" s="6">
        <v>92.09</v>
      </c>
      <c r="E9" s="8" t="str">
        <f ca="1"/>
        <v>R3</v>
      </c>
      <c r="F9" t="str">
        <f ca="1"/>
        <v>=_PP_Classic+_RANGE*2</v>
      </c>
      <c r="G9" s="9">
        <f ca="1"/>
        <v>92.616666666666646</v>
      </c>
    </row>
    <row r="10" spans="2:8" x14ac:dyDescent="0.3">
      <c r="E10" s="7">
        <f ca="1"/>
        <v>0</v>
      </c>
      <c r="F10" s="5" t="str">
        <f ca="1"/>
        <v>midpoint</v>
      </c>
      <c r="G10" s="10">
        <f ca="1"/>
        <v>92.511666666666656</v>
      </c>
    </row>
    <row r="11" spans="2:8" x14ac:dyDescent="0.3">
      <c r="B11" t="s">
        <v>4</v>
      </c>
      <c r="C11" s="6">
        <v>92.2</v>
      </c>
      <c r="E11" s="8" t="str">
        <f ca="1"/>
        <v>R2</v>
      </c>
      <c r="F11" t="str">
        <f ca="1"/>
        <v>=_PP_Classic+_RANGE</v>
      </c>
      <c r="G11" s="9">
        <f ca="1"/>
        <v>92.406666666666652</v>
      </c>
    </row>
    <row r="12" spans="2:8" x14ac:dyDescent="0.3">
      <c r="E12" s="7">
        <f ca="1"/>
        <v>0</v>
      </c>
      <c r="F12" s="5" t="str">
        <f ca="1"/>
        <v>midpoint</v>
      </c>
      <c r="G12" s="10">
        <f ca="1"/>
        <v>92.35499999999999</v>
      </c>
    </row>
    <row r="13" spans="2:8" x14ac:dyDescent="0.3">
      <c r="E13" s="8" t="str">
        <f ca="1"/>
        <v>R1</v>
      </c>
      <c r="F13" t="str">
        <f ca="1"/>
        <v>=2*_PP_Classic-_Low</v>
      </c>
      <c r="G13" s="9">
        <f ca="1"/>
        <v>92.303333333333313</v>
      </c>
    </row>
    <row r="14" spans="2:8" x14ac:dyDescent="0.3">
      <c r="B14" t="s">
        <v>18</v>
      </c>
      <c r="C14" s="6">
        <v>2</v>
      </c>
      <c r="E14" s="7">
        <f ca="1"/>
        <v>0</v>
      </c>
      <c r="F14" s="5" t="str">
        <f ca="1"/>
        <v>midpoint</v>
      </c>
      <c r="G14" s="10">
        <f ca="1"/>
        <v>92.249999999999986</v>
      </c>
    </row>
    <row r="15" spans="2:8" x14ac:dyDescent="0.3">
      <c r="E15" s="8" t="str">
        <f ca="1"/>
        <v>PP</v>
      </c>
      <c r="F15" t="str">
        <f ca="1"/>
        <v>=(_High+_Low+_Close)/3</v>
      </c>
      <c r="G15" s="9">
        <f ca="1"/>
        <v>92.196666666666658</v>
      </c>
    </row>
    <row r="16" spans="2:8" x14ac:dyDescent="0.3">
      <c r="B16" t="s">
        <v>16</v>
      </c>
      <c r="E16" s="7">
        <f ca="1"/>
        <v>0</v>
      </c>
      <c r="F16" s="5" t="str">
        <f ca="1"/>
        <v>midpoint</v>
      </c>
      <c r="G16" s="10">
        <f ca="1"/>
        <v>92.144999999999982</v>
      </c>
    </row>
    <row r="17" spans="2:7" x14ac:dyDescent="0.3">
      <c r="B17" s="6" t="s">
        <v>17</v>
      </c>
      <c r="E17" s="8" t="str">
        <f ca="1"/>
        <v>S1</v>
      </c>
      <c r="F17" t="str">
        <f ca="1"/>
        <v>=2*_PP_Classic-_High</v>
      </c>
      <c r="G17" s="9">
        <f ca="1"/>
        <v>92.09333333333332</v>
      </c>
    </row>
    <row r="18" spans="2:7" x14ac:dyDescent="0.3">
      <c r="E18" s="7">
        <f ca="1"/>
        <v>0</v>
      </c>
      <c r="F18" s="5" t="str">
        <f ca="1"/>
        <v>midpoint</v>
      </c>
      <c r="G18" s="10">
        <f ca="1"/>
        <v>92.039999999999992</v>
      </c>
    </row>
    <row r="19" spans="2:7" x14ac:dyDescent="0.3">
      <c r="E19" s="8" t="str">
        <f ca="1"/>
        <v>S2</v>
      </c>
      <c r="F19" t="str">
        <f ca="1"/>
        <v>=_PP_Classic-_RANGE</v>
      </c>
      <c r="G19" s="9">
        <f ca="1"/>
        <v>91.986666666666665</v>
      </c>
    </row>
    <row r="20" spans="2:7" x14ac:dyDescent="0.3">
      <c r="E20" s="7">
        <f ca="1"/>
        <v>0</v>
      </c>
      <c r="F20" s="5" t="str">
        <f ca="1"/>
        <v>midpoint</v>
      </c>
      <c r="G20" s="10">
        <f ca="1"/>
        <v>91.881666666666661</v>
      </c>
    </row>
    <row r="21" spans="2:7" x14ac:dyDescent="0.3">
      <c r="E21" s="8" t="str">
        <f ca="1"/>
        <v>S3</v>
      </c>
      <c r="F21" t="str">
        <f ca="1"/>
        <v>=_PP_Classic-_RANGE*2</v>
      </c>
      <c r="G21" s="9">
        <f ca="1"/>
        <v>91.776666666666671</v>
      </c>
    </row>
    <row r="22" spans="2:7" x14ac:dyDescent="0.3">
      <c r="E22" s="7">
        <f ca="1"/>
        <v>0</v>
      </c>
      <c r="F22" s="5" t="str">
        <f ca="1"/>
        <v>midpoint</v>
      </c>
      <c r="G22" s="10">
        <f ca="1"/>
        <v>91.671666666666681</v>
      </c>
    </row>
    <row r="23" spans="2:7" x14ac:dyDescent="0.3">
      <c r="E23" s="8" t="str">
        <f ca="1"/>
        <v>S4</v>
      </c>
      <c r="F23" t="str">
        <f ca="1"/>
        <v>=_PP_Classic-_RANGE*3</v>
      </c>
      <c r="G23" s="9">
        <f ca="1"/>
        <v>91.566666666666677</v>
      </c>
    </row>
  </sheetData>
  <dataValidations count="2">
    <dataValidation type="list" allowBlank="1" showInputMessage="1" showErrorMessage="1" sqref="B17" xr:uid="{00000000-0002-0000-0000-000000000000}">
      <formula1>"Classic,Woodie,Camarrilla"</formula1>
    </dataValidation>
    <dataValidation type="list" allowBlank="1" showInputMessage="1" showErrorMessage="1" sqref="C14" xr:uid="{00000000-0002-0000-0000-000001000000}">
      <formula1>"0,1,2,3,4"</formula1>
    </dataValidation>
  </dataValidations>
  <hyperlinks>
    <hyperlink ref="G2" r:id="rId1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Group Box 4">
              <controlPr defaultSize="0" autoFill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Option Button 5">
              <controlPr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0</xdr:rowOff>
                  </from>
                  <to>
                    <xdr:col>1</xdr:col>
                    <xdr:colOff>655320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Option Button 6">
              <controlPr defaultSize="0" autoFill="0" autoLine="0" autoPict="0">
                <anchor moveWithCells="1">
                  <from>
                    <xdr:col>2</xdr:col>
                    <xdr:colOff>0</xdr:colOff>
                    <xdr:row>21</xdr:row>
                    <xdr:rowOff>0</xdr:rowOff>
                  </from>
                  <to>
                    <xdr:col>3</xdr:col>
                    <xdr:colOff>0</xdr:colOff>
                    <xdr:row>22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O20"/>
  <sheetViews>
    <sheetView workbookViewId="0">
      <selection activeCell="D28" sqref="D28"/>
    </sheetView>
  </sheetViews>
  <sheetFormatPr baseColWidth="10" defaultRowHeight="13.8" x14ac:dyDescent="0.3"/>
  <cols>
    <col min="3" max="3" width="20" bestFit="1" customWidth="1"/>
    <col min="7" max="7" width="24.6640625" bestFit="1" customWidth="1"/>
    <col min="11" max="11" width="20" bestFit="1" customWidth="1"/>
  </cols>
  <sheetData>
    <row r="2" spans="2:15" x14ac:dyDescent="0.3">
      <c r="B2" s="3" t="s">
        <v>17</v>
      </c>
      <c r="F2" s="3" t="s">
        <v>19</v>
      </c>
      <c r="J2" s="3" t="s">
        <v>20</v>
      </c>
    </row>
    <row r="4" spans="2:15" x14ac:dyDescent="0.3">
      <c r="B4" t="s">
        <v>5</v>
      </c>
      <c r="C4" t="str">
        <f ca="1">_xlfn.FORMULATEXT(D4)</f>
        <v>=_PP_Classic+_RANGE*3</v>
      </c>
      <c r="D4" s="1">
        <f ca="1">_PP_Classic+_RANGE*3</f>
        <v>92.82666666666664</v>
      </c>
      <c r="F4" t="s">
        <v>5</v>
      </c>
      <c r="G4" t="str">
        <f ca="1">_xlfn.FORMULATEXT(H4)</f>
        <v>=_PP_Woodie+_RANGE*3</v>
      </c>
      <c r="H4" s="1">
        <f>_PP_Woodie+_RANGE*3</f>
        <v>92.777499999999975</v>
      </c>
      <c r="J4" t="s">
        <v>5</v>
      </c>
      <c r="K4" t="str">
        <f ca="1">_xlfn.FORMULATEXT(L4)</f>
        <v>=_Close+_RANGE*1,1/2</v>
      </c>
      <c r="L4" s="1">
        <f>_Close+_RANGE*1.1/2</f>
        <v>92.3155</v>
      </c>
      <c r="N4">
        <f>_RANGE</f>
        <v>0.20999999999999375</v>
      </c>
      <c r="O4" t="str">
        <f ca="1">_xlfn.FORMULATEXT(N4)</f>
        <v>=_RANGE</v>
      </c>
    </row>
    <row r="5" spans="2:15" x14ac:dyDescent="0.3">
      <c r="C5" s="5" t="s">
        <v>14</v>
      </c>
      <c r="D5">
        <f ca="1">AVERAGE(D4,D6)</f>
        <v>92.721666666666636</v>
      </c>
      <c r="G5" s="5" t="s">
        <v>14</v>
      </c>
      <c r="H5">
        <f>AVERAGE(H4,H6)</f>
        <v>92.596249999999969</v>
      </c>
      <c r="K5" s="5" t="s">
        <v>14</v>
      </c>
      <c r="L5">
        <f>AVERAGE(L4,L6)</f>
        <v>92.286625000000001</v>
      </c>
    </row>
    <row r="6" spans="2:15" x14ac:dyDescent="0.3">
      <c r="B6" t="s">
        <v>6</v>
      </c>
      <c r="C6" t="str">
        <f ca="1">_xlfn.FORMULATEXT(D6)</f>
        <v>=_PP_Classic+_RANGE*2</v>
      </c>
      <c r="D6" s="1">
        <f ca="1">_PP_Classic+_RANGE*2</f>
        <v>92.616666666666646</v>
      </c>
      <c r="F6" t="s">
        <v>6</v>
      </c>
      <c r="G6" t="str">
        <f ca="1">_xlfn.FORMULATEXT(H6)</f>
        <v>=_High+2*(_PP_Woodie-_Low)</v>
      </c>
      <c r="H6" s="1">
        <f>_High+2*(_PP_Woodie-_Low)</f>
        <v>92.414999999999978</v>
      </c>
      <c r="J6" t="s">
        <v>6</v>
      </c>
      <c r="K6" t="str">
        <f ca="1">_xlfn.FORMULATEXT(L6)</f>
        <v>=_Close+_RANGE*1,1/4</v>
      </c>
      <c r="L6" s="1">
        <f>_Close+_RANGE*1.1/4</f>
        <v>92.257750000000001</v>
      </c>
    </row>
    <row r="7" spans="2:15" x14ac:dyDescent="0.3">
      <c r="C7" s="5" t="s">
        <v>14</v>
      </c>
      <c r="D7">
        <f ca="1">AVERAGE(D6,D8)</f>
        <v>92.511666666666656</v>
      </c>
      <c r="G7" s="5" t="s">
        <v>14</v>
      </c>
      <c r="H7">
        <f>AVERAGE(H6,H8)</f>
        <v>92.38624999999999</v>
      </c>
      <c r="K7" s="5" t="s">
        <v>14</v>
      </c>
      <c r="L7">
        <f>AVERAGE(L6,L8)</f>
        <v>92.248125000000002</v>
      </c>
    </row>
    <row r="8" spans="2:15" x14ac:dyDescent="0.3">
      <c r="B8" t="s">
        <v>7</v>
      </c>
      <c r="C8" t="str">
        <f ca="1">_xlfn.FORMULATEXT(D8)</f>
        <v>=_PP_Classic+_RANGE</v>
      </c>
      <c r="D8" s="1">
        <f ca="1">_PP_Classic+_RANGE</f>
        <v>92.406666666666652</v>
      </c>
      <c r="F8" t="s">
        <v>7</v>
      </c>
      <c r="G8" t="str">
        <f ca="1">_xlfn.FORMULATEXT(H8)</f>
        <v>=_PP_Woodie+_RANGE</v>
      </c>
      <c r="H8" s="1">
        <f>_PP_Woodie+_RANGE</f>
        <v>92.357499999999987</v>
      </c>
      <c r="J8" t="s">
        <v>7</v>
      </c>
      <c r="K8" t="str">
        <f ca="1">_xlfn.FORMULATEXT(L8)</f>
        <v>=_Close+_RANGE*1,1/6</v>
      </c>
      <c r="L8" s="1">
        <f>_Close+_RANGE*1.1/6</f>
        <v>92.238500000000002</v>
      </c>
    </row>
    <row r="9" spans="2:15" x14ac:dyDescent="0.3">
      <c r="C9" s="5" t="s">
        <v>14</v>
      </c>
      <c r="D9">
        <f ca="1">AVERAGE(D8,D10)</f>
        <v>92.35499999999999</v>
      </c>
      <c r="G9" s="5" t="s">
        <v>14</v>
      </c>
      <c r="H9">
        <f>AVERAGE(H8,H10)</f>
        <v>92.281249999999986</v>
      </c>
      <c r="K9" s="5" t="s">
        <v>14</v>
      </c>
      <c r="L9">
        <f>AVERAGE(L8,L10)</f>
        <v>92.228875000000002</v>
      </c>
    </row>
    <row r="10" spans="2:15" x14ac:dyDescent="0.3">
      <c r="B10" t="s">
        <v>8</v>
      </c>
      <c r="C10" t="str">
        <f ca="1">_xlfn.FORMULATEXT(D10)</f>
        <v>=2*_PP_Classic-_Low</v>
      </c>
      <c r="D10" s="1">
        <f ca="1">2*_PP_Classic-_Low</f>
        <v>92.303333333333313</v>
      </c>
      <c r="F10" t="s">
        <v>8</v>
      </c>
      <c r="G10" t="str">
        <f ca="1">_xlfn.FORMULATEXT(H10)</f>
        <v>=2*_PP_Woodie-_Low</v>
      </c>
      <c r="H10" s="1">
        <f>2*_PP_Woodie-_Low</f>
        <v>92.204999999999984</v>
      </c>
      <c r="J10" t="s">
        <v>8</v>
      </c>
      <c r="K10" t="str">
        <f ca="1">_xlfn.FORMULATEXT(L10)</f>
        <v>=_Close+_RANGE*1,1/12</v>
      </c>
      <c r="L10" s="1">
        <f>_Close+_RANGE*1.1/12</f>
        <v>92.219250000000002</v>
      </c>
    </row>
    <row r="11" spans="2:15" x14ac:dyDescent="0.3">
      <c r="C11" s="5" t="s">
        <v>14</v>
      </c>
      <c r="D11">
        <f ca="1">AVERAGE(D10,D12)</f>
        <v>92.249999999999986</v>
      </c>
      <c r="G11" s="5" t="s">
        <v>14</v>
      </c>
      <c r="H11">
        <f>AVERAGE(H10,H12)</f>
        <v>92.176249999999982</v>
      </c>
      <c r="K11" s="5" t="s">
        <v>14</v>
      </c>
      <c r="L11">
        <f>AVERAGE(L10,L12)</f>
        <v>92.207958333333323</v>
      </c>
    </row>
    <row r="12" spans="2:15" x14ac:dyDescent="0.3">
      <c r="B12" t="s">
        <v>9</v>
      </c>
      <c r="C12" t="str">
        <f ca="1">_xlfn.FORMULATEXT(D12)</f>
        <v>=(_High+_Low+_Close)/3</v>
      </c>
      <c r="D12" s="1">
        <f>(_High+_Low+_Close)/3</f>
        <v>92.196666666666658</v>
      </c>
      <c r="F12" t="s">
        <v>9</v>
      </c>
      <c r="G12" t="str">
        <f ca="1">_xlfn.FORMULATEXT(H12)</f>
        <v>=(_High+_Low+2*_Open)/4</v>
      </c>
      <c r="H12" s="1">
        <f>(_High+_Low+2*_Open)/4</f>
        <v>92.147499999999994</v>
      </c>
      <c r="J12" t="s">
        <v>9</v>
      </c>
      <c r="K12" t="str">
        <f ca="1">_xlfn.FORMULATEXT(L12)</f>
        <v>=(_High+_Low+_Close)/3</v>
      </c>
      <c r="L12" s="1">
        <f>(_High+_Low+_Close)/3</f>
        <v>92.196666666666658</v>
      </c>
    </row>
    <row r="13" spans="2:15" x14ac:dyDescent="0.3">
      <c r="C13" s="5" t="s">
        <v>14</v>
      </c>
      <c r="D13">
        <f ca="1">AVERAGE(D12,D14)</f>
        <v>92.144999999999982</v>
      </c>
      <c r="G13" s="5" t="s">
        <v>14</v>
      </c>
      <c r="H13">
        <f>AVERAGE(H12,H14)</f>
        <v>92.071249999999992</v>
      </c>
      <c r="K13" s="5" t="s">
        <v>14</v>
      </c>
      <c r="L13">
        <f>AVERAGE(L12,L14)</f>
        <v>92.188708333333324</v>
      </c>
    </row>
    <row r="14" spans="2:15" x14ac:dyDescent="0.3">
      <c r="B14" t="s">
        <v>10</v>
      </c>
      <c r="C14" t="str">
        <f ca="1">_xlfn.FORMULATEXT(D14)</f>
        <v>=2*_PP_Classic-_High</v>
      </c>
      <c r="D14" s="1">
        <f ca="1">2*_PP_Classic-_High</f>
        <v>92.09333333333332</v>
      </c>
      <c r="F14" t="s">
        <v>10</v>
      </c>
      <c r="G14" t="str">
        <f ca="1">_xlfn.FORMULATEXT(H14)</f>
        <v>=2*_PP_Woodie-_High</v>
      </c>
      <c r="H14" s="1">
        <f>2*_PP_Woodie-_High</f>
        <v>91.99499999999999</v>
      </c>
      <c r="J14" t="s">
        <v>10</v>
      </c>
      <c r="K14" t="str">
        <f ca="1">_xlfn.FORMULATEXT(L14)</f>
        <v>=_Close-_RANGE*1,1/12</v>
      </c>
      <c r="L14" s="1">
        <f>_Close-_RANGE*1.1/12</f>
        <v>92.180750000000003</v>
      </c>
    </row>
    <row r="15" spans="2:15" x14ac:dyDescent="0.3">
      <c r="C15" s="5" t="s">
        <v>14</v>
      </c>
      <c r="D15">
        <f ca="1">AVERAGE(D14,D16)</f>
        <v>92.039999999999992</v>
      </c>
      <c r="G15" s="5" t="s">
        <v>14</v>
      </c>
      <c r="H15">
        <f>AVERAGE(H14,H16)</f>
        <v>91.966250000000002</v>
      </c>
      <c r="K15" s="5" t="s">
        <v>14</v>
      </c>
      <c r="L15">
        <f>AVERAGE(L14,L16)</f>
        <v>92.171125000000004</v>
      </c>
    </row>
    <row r="16" spans="2:15" x14ac:dyDescent="0.3">
      <c r="B16" t="s">
        <v>11</v>
      </c>
      <c r="C16" t="str">
        <f ca="1">_xlfn.FORMULATEXT(D16)</f>
        <v>=_PP_Classic-_RANGE</v>
      </c>
      <c r="D16" s="1">
        <f ca="1">_PP_Classic-_RANGE</f>
        <v>91.986666666666665</v>
      </c>
      <c r="F16" t="s">
        <v>11</v>
      </c>
      <c r="G16" t="str">
        <f ca="1">_xlfn.FORMULATEXT(H16)</f>
        <v>=_PP_Woodie-_RANGE</v>
      </c>
      <c r="H16" s="1">
        <f>_PP_Woodie-_RANGE</f>
        <v>91.9375</v>
      </c>
      <c r="J16" t="s">
        <v>11</v>
      </c>
      <c r="K16" t="str">
        <f ca="1">_xlfn.FORMULATEXT(L16)</f>
        <v>=_Close-_RANGE*1,1/6</v>
      </c>
      <c r="L16" s="1">
        <f>_Close-_RANGE*1.1/6</f>
        <v>92.161500000000004</v>
      </c>
    </row>
    <row r="17" spans="2:12" x14ac:dyDescent="0.3">
      <c r="C17" s="5" t="s">
        <v>14</v>
      </c>
      <c r="D17">
        <f ca="1">AVERAGE(D16,D18)</f>
        <v>91.881666666666661</v>
      </c>
      <c r="G17" s="5" t="s">
        <v>14</v>
      </c>
      <c r="H17">
        <f>AVERAGE(H16,H18)</f>
        <v>91.861249999999998</v>
      </c>
      <c r="K17" s="5" t="s">
        <v>14</v>
      </c>
      <c r="L17">
        <f>AVERAGE(L16,L18)</f>
        <v>92.151875000000004</v>
      </c>
    </row>
    <row r="18" spans="2:12" x14ac:dyDescent="0.3">
      <c r="B18" t="s">
        <v>12</v>
      </c>
      <c r="C18" t="str">
        <f ca="1">_xlfn.FORMULATEXT(D18)</f>
        <v>=_PP_Classic-_RANGE*2</v>
      </c>
      <c r="D18" s="1">
        <f ca="1">_PP_Classic-_RANGE*2</f>
        <v>91.776666666666671</v>
      </c>
      <c r="F18" t="s">
        <v>12</v>
      </c>
      <c r="G18" t="str">
        <f ca="1">_xlfn.FORMULATEXT(H18)</f>
        <v>=_Low-2*(_High-_PP_Woodie)</v>
      </c>
      <c r="H18" s="1">
        <f>_Low-2*(_High-_PP_Woodie)</f>
        <v>91.784999999999997</v>
      </c>
      <c r="J18" t="s">
        <v>12</v>
      </c>
      <c r="K18" t="str">
        <f ca="1">_xlfn.FORMULATEXT(L18)</f>
        <v>=_Close-_RANGE*1,1/4</v>
      </c>
      <c r="L18" s="1">
        <f>_Close-_RANGE*1.1/4</f>
        <v>92.142250000000004</v>
      </c>
    </row>
    <row r="19" spans="2:12" x14ac:dyDescent="0.3">
      <c r="C19" s="5" t="s">
        <v>14</v>
      </c>
      <c r="D19">
        <f ca="1">AVERAGE(D18,D20)</f>
        <v>91.671666666666681</v>
      </c>
      <c r="G19" s="5" t="s">
        <v>14</v>
      </c>
      <c r="H19">
        <f>AVERAGE(H18,H20)</f>
        <v>91.651250000000005</v>
      </c>
      <c r="K19" s="5" t="s">
        <v>14</v>
      </c>
      <c r="L19">
        <f>AVERAGE(L18,L20)</f>
        <v>92.113375000000005</v>
      </c>
    </row>
    <row r="20" spans="2:12" x14ac:dyDescent="0.3">
      <c r="B20" t="s">
        <v>13</v>
      </c>
      <c r="C20" t="str">
        <f ca="1">_xlfn.FORMULATEXT(D20)</f>
        <v>=_PP_Classic-_RANGE*3</v>
      </c>
      <c r="D20" s="1">
        <f ca="1">_PP_Classic-_RANGE*3</f>
        <v>91.566666666666677</v>
      </c>
      <c r="F20" t="s">
        <v>13</v>
      </c>
      <c r="G20" t="str">
        <f ca="1">_xlfn.FORMULATEXT(H20)</f>
        <v>=_PP_Woodie-_RANGE*3</v>
      </c>
      <c r="H20" s="1">
        <f>_PP_Woodie-_RANGE*3</f>
        <v>91.517500000000013</v>
      </c>
      <c r="J20" t="s">
        <v>13</v>
      </c>
      <c r="K20" t="str">
        <f ca="1">_xlfn.FORMULATEXT(L20)</f>
        <v>=_Close-_RANGE*1,1/2</v>
      </c>
      <c r="L20" s="1">
        <f>_Close-_RANGE*1.1/2</f>
        <v>92.084500000000006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SUGGESTION</vt:lpstr>
      <vt:lpstr>Résultats</vt:lpstr>
      <vt:lpstr>Calculs</vt:lpstr>
      <vt:lpstr>_Camarrilla</vt:lpstr>
      <vt:lpstr>_Classic</vt:lpstr>
      <vt:lpstr>_Close</vt:lpstr>
      <vt:lpstr>_High</vt:lpstr>
      <vt:lpstr>_Low</vt:lpstr>
      <vt:lpstr>_Open</vt:lpstr>
      <vt:lpstr>_PP_Classic</vt:lpstr>
      <vt:lpstr>_PP_Woodie</vt:lpstr>
      <vt:lpstr>_Woodie</vt:lpstr>
      <vt:lpstr>HLCO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trea</cp:lastModifiedBy>
  <dcterms:created xsi:type="dcterms:W3CDTF">2018-08-13T21:26:51Z</dcterms:created>
  <dcterms:modified xsi:type="dcterms:W3CDTF">2018-08-19T07:26:36Z</dcterms:modified>
</cp:coreProperties>
</file>