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9803B237-6D5E-4F7B-920E-C78C96E82FC9}" xr6:coauthVersionLast="41" xr6:coauthVersionMax="41" xr10:uidLastSave="{00000000-0000-0000-0000-000000000000}"/>
  <bookViews>
    <workbookView xWindow="10950" yWindow="585" windowWidth="20100" windowHeight="16035" xr2:uid="{00000000-000D-0000-FFFF-FFFF00000000}"/>
  </bookViews>
  <sheets>
    <sheet name="Facture (2)" sheetId="1" r:id="rId1"/>
  </sheets>
  <externalReferences>
    <externalReference r:id="rId2"/>
    <externalReference r:id="rId3"/>
  </externalReferences>
  <definedNames>
    <definedName name="PERIODE">[1]Menu!$A$2:$A$13</definedName>
    <definedName name="periode2">[2]Menu!$A$2:$A$13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F13" i="1"/>
  <c r="G22" i="1" l="1"/>
  <c r="G21" i="1"/>
  <c r="G20" i="1"/>
  <c r="G19" i="1"/>
  <c r="G18" i="1"/>
  <c r="G17" i="1"/>
  <c r="G16" i="1"/>
  <c r="G15" i="1"/>
  <c r="G14" i="1"/>
  <c r="G13" i="1"/>
  <c r="D10" i="1"/>
  <c r="E8" i="1"/>
  <c r="B8" i="1"/>
  <c r="E6" i="1"/>
  <c r="B6" i="1"/>
  <c r="E5" i="1"/>
  <c r="G2" i="1"/>
  <c r="D2" i="1"/>
  <c r="G23" i="1" l="1"/>
  <c r="G25" i="1" s="1"/>
  <c r="G26" i="1" s="1"/>
</calcChain>
</file>

<file path=xl/sharedStrings.xml><?xml version="1.0" encoding="utf-8"?>
<sst xmlns="http://schemas.openxmlformats.org/spreadsheetml/2006/main" count="42" uniqueCount="40">
  <si>
    <t>FACTURE n°</t>
  </si>
  <si>
    <t>En date du :</t>
  </si>
  <si>
    <t>Adresse de Livraison</t>
  </si>
  <si>
    <t>Adresse de Facturation</t>
  </si>
  <si>
    <t>Type Clientèle</t>
  </si>
  <si>
    <t>N°</t>
  </si>
  <si>
    <t>NOM</t>
  </si>
  <si>
    <t>PERES POPULAIRES</t>
  </si>
  <si>
    <t>RUE</t>
  </si>
  <si>
    <t>CP-VILLE</t>
  </si>
  <si>
    <t>Prof. mini</t>
  </si>
  <si>
    <t>Prof. med</t>
  </si>
  <si>
    <t xml:space="preserve">Mod. Réglt   </t>
  </si>
  <si>
    <t>Échéance :</t>
  </si>
  <si>
    <t>Contact</t>
  </si>
  <si>
    <t>Prof. max</t>
  </si>
  <si>
    <t>Code       Désignation</t>
  </si>
  <si>
    <t>Cont.</t>
  </si>
  <si>
    <t>Qté</t>
  </si>
  <si>
    <t>PU HT</t>
  </si>
  <si>
    <t>Total HT</t>
  </si>
  <si>
    <t>Grossistes</t>
  </si>
  <si>
    <t xml:space="preserve">10154     ARRACHE-CŒUR </t>
  </si>
  <si>
    <t>Bout. 33 cl</t>
  </si>
  <si>
    <t xml:space="preserve">Export </t>
  </si>
  <si>
    <t>10000     GITANE</t>
  </si>
  <si>
    <t>Fût 2 000 cl</t>
  </si>
  <si>
    <t>Echantillons France</t>
  </si>
  <si>
    <t>= 0,00 sans formule</t>
  </si>
  <si>
    <t>=  Saisie forcée du montant total HT dans colonne BB</t>
  </si>
  <si>
    <t xml:space="preserve">TOTAL HT : </t>
  </si>
  <si>
    <t xml:space="preserve">PORT : </t>
  </si>
  <si>
    <t>TVA</t>
  </si>
  <si>
    <t xml:space="preserve">TOTAL TTC  : </t>
  </si>
  <si>
    <t>Gros client</t>
  </si>
  <si>
    <t>Visites</t>
  </si>
  <si>
    <t>Particuliers 2</t>
  </si>
  <si>
    <t>Particuliers 1</t>
  </si>
  <si>
    <t>TARIFS H.T.</t>
  </si>
  <si>
    <t>Bout. 75 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</si>
</sst>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/mm"/>
    <numFmt numFmtId="165" formatCode="#,##0.00\ &quot;€&quot;"/>
    <numFmt numFmtId="166" formatCode="[$-40C]General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166" fontId="12" fillId="0" borderId="0" applyBorder="0" applyProtection="0"/>
  </cellStyleXfs>
  <cellXfs count="126">
    <xf numFmtId="0" fontId="0" fillId="0" borderId="0" xfId="0"/>
    <xf numFmtId="164" fontId="1" fillId="2" borderId="2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14" fontId="2" fillId="0" borderId="3" xfId="0" applyNumberFormat="1" applyFont="1" applyFill="1" applyBorder="1" applyAlignment="1" applyProtection="1">
      <alignment horizontal="left"/>
      <protection locked="0"/>
    </xf>
    <xf numFmtId="0" fontId="5" fillId="0" borderId="14" xfId="0" applyFont="1" applyBorder="1"/>
    <xf numFmtId="0" fontId="6" fillId="5" borderId="15" xfId="0" applyFont="1" applyFill="1" applyBorder="1" applyAlignment="1">
      <alignment horizontal="center"/>
    </xf>
    <xf numFmtId="0" fontId="5" fillId="0" borderId="22" xfId="0" applyFont="1" applyBorder="1"/>
    <xf numFmtId="0" fontId="4" fillId="6" borderId="27" xfId="0" applyFont="1" applyFill="1" applyBorder="1"/>
    <xf numFmtId="0" fontId="7" fillId="6" borderId="21" xfId="0" applyFont="1" applyFill="1" applyBorder="1" applyAlignment="1">
      <alignment horizontal="center"/>
    </xf>
    <xf numFmtId="2" fontId="7" fillId="7" borderId="21" xfId="0" applyNumberFormat="1" applyFont="1" applyFill="1" applyBorder="1"/>
    <xf numFmtId="2" fontId="7" fillId="5" borderId="21" xfId="0" applyNumberFormat="1" applyFont="1" applyFill="1" applyBorder="1" applyProtection="1">
      <protection locked="0"/>
    </xf>
    <xf numFmtId="2" fontId="7" fillId="7" borderId="12" xfId="0" applyNumberFormat="1" applyFont="1" applyFill="1" applyBorder="1" applyProtection="1">
      <protection locked="0"/>
    </xf>
    <xf numFmtId="0" fontId="5" fillId="0" borderId="28" xfId="0" applyFont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/>
    <xf numFmtId="0" fontId="5" fillId="0" borderId="25" xfId="0" applyFont="1" applyBorder="1"/>
    <xf numFmtId="0" fontId="5" fillId="0" borderId="24" xfId="0" applyFont="1" applyBorder="1" applyAlignment="1">
      <alignment horizontal="center"/>
    </xf>
    <xf numFmtId="0" fontId="5" fillId="0" borderId="26" xfId="0" applyFont="1" applyBorder="1"/>
    <xf numFmtId="0" fontId="5" fillId="0" borderId="19" xfId="0" applyFont="1" applyBorder="1"/>
    <xf numFmtId="0" fontId="5" fillId="0" borderId="29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5" fillId="0" borderId="30" xfId="0" applyFont="1" applyFill="1" applyBorder="1" applyAlignment="1" applyProtection="1">
      <alignment horizontal="left" vertical="center" wrapText="1"/>
      <protection locked="0"/>
    </xf>
    <xf numFmtId="0" fontId="0" fillId="8" borderId="33" xfId="0" applyFont="1" applyFill="1" applyBorder="1" applyAlignment="1" applyProtection="1"/>
    <xf numFmtId="0" fontId="0" fillId="2" borderId="34" xfId="0" applyFont="1" applyFill="1" applyBorder="1" applyAlignment="1" applyProtection="1">
      <alignment horizontal="center"/>
    </xf>
    <xf numFmtId="0" fontId="0" fillId="0" borderId="35" xfId="0" applyFont="1" applyBorder="1" applyAlignment="1">
      <alignment horizontal="right"/>
    </xf>
    <xf numFmtId="14" fontId="0" fillId="0" borderId="34" xfId="0" applyNumberFormat="1" applyFont="1" applyBorder="1" applyAlignment="1">
      <alignment horizontal="center"/>
    </xf>
    <xf numFmtId="0" fontId="0" fillId="0" borderId="35" xfId="0" applyBorder="1" applyAlignment="1">
      <alignment horizontal="left"/>
    </xf>
    <xf numFmtId="0" fontId="4" fillId="6" borderId="10" xfId="0" applyFont="1" applyFill="1" applyBorder="1"/>
    <xf numFmtId="0" fontId="7" fillId="6" borderId="11" xfId="0" applyFont="1" applyFill="1" applyBorder="1" applyAlignment="1">
      <alignment horizontal="center" vertical="center"/>
    </xf>
    <xf numFmtId="0" fontId="7" fillId="7" borderId="11" xfId="0" applyFont="1" applyFill="1" applyBorder="1"/>
    <xf numFmtId="0" fontId="0" fillId="5" borderId="11" xfId="0" quotePrefix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7" fillId="7" borderId="21" xfId="0" applyNumberFormat="1" applyFont="1" applyFill="1" applyBorder="1" applyAlignment="1">
      <alignment horizontal="right"/>
    </xf>
    <xf numFmtId="49" fontId="5" fillId="2" borderId="29" xfId="0" applyNumberFormat="1" applyFont="1" applyFill="1" applyBorder="1" applyAlignment="1" applyProtection="1">
      <alignment horizontal="center" vertical="center"/>
      <protection locked="0"/>
    </xf>
    <xf numFmtId="3" fontId="5" fillId="3" borderId="20" xfId="0" applyNumberFormat="1" applyFont="1" applyFill="1" applyBorder="1" applyAlignment="1" applyProtection="1">
      <alignment horizontal="center" vertical="center"/>
      <protection locked="0"/>
    </xf>
    <xf numFmtId="165" fontId="5" fillId="0" borderId="39" xfId="0" applyNumberFormat="1" applyFont="1" applyBorder="1" applyAlignment="1">
      <alignment horizontal="center" vertical="center"/>
    </xf>
    <xf numFmtId="0" fontId="4" fillId="6" borderId="10" xfId="0" applyFont="1" applyFill="1" applyBorder="1" applyAlignment="1">
      <alignment vertical="center"/>
    </xf>
    <xf numFmtId="2" fontId="7" fillId="7" borderId="11" xfId="0" quotePrefix="1" applyNumberFormat="1" applyFont="1" applyFill="1" applyBorder="1" applyAlignment="1" applyProtection="1">
      <alignment horizontal="right" wrapText="1"/>
      <protection locked="0"/>
    </xf>
    <xf numFmtId="0" fontId="7" fillId="5" borderId="40" xfId="0" quotePrefix="1" applyFont="1" applyFill="1" applyBorder="1" applyAlignment="1">
      <alignment horizontal="center" wrapText="1"/>
    </xf>
    <xf numFmtId="165" fontId="5" fillId="0" borderId="13" xfId="0" applyNumberFormat="1" applyFont="1" applyBorder="1" applyAlignment="1">
      <alignment horizontal="center" vertical="center"/>
    </xf>
    <xf numFmtId="0" fontId="4" fillId="6" borderId="41" xfId="0" applyFont="1" applyFill="1" applyBorder="1"/>
    <xf numFmtId="0" fontId="7" fillId="6" borderId="11" xfId="0" applyFont="1" applyFill="1" applyBorder="1" applyAlignment="1">
      <alignment horizontal="center"/>
    </xf>
    <xf numFmtId="49" fontId="5" fillId="2" borderId="12" xfId="0" applyNumberFormat="1" applyFont="1" applyFill="1" applyBorder="1" applyAlignment="1" applyProtection="1">
      <alignment horizontal="center" vertical="center"/>
      <protection locked="0"/>
    </xf>
    <xf numFmtId="3" fontId="5" fillId="3" borderId="21" xfId="0" quotePrefix="1" applyNumberFormat="1" applyFont="1" applyFill="1" applyBorder="1" applyAlignment="1" applyProtection="1">
      <alignment horizontal="center" vertical="center"/>
      <protection locked="0"/>
    </xf>
    <xf numFmtId="165" fontId="5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6" borderId="44" xfId="0" applyFont="1" applyFill="1" applyBorder="1" applyAlignment="1">
      <alignment vertical="center"/>
    </xf>
    <xf numFmtId="0" fontId="7" fillId="6" borderId="45" xfId="0" applyFont="1" applyFill="1" applyBorder="1" applyAlignment="1">
      <alignment horizontal="center" vertical="center"/>
    </xf>
    <xf numFmtId="3" fontId="5" fillId="3" borderId="48" xfId="0" quotePrefix="1" applyNumberFormat="1" applyFont="1" applyFill="1" applyBorder="1" applyAlignment="1" applyProtection="1">
      <alignment horizontal="center" vertical="center"/>
      <protection locked="0"/>
    </xf>
    <xf numFmtId="165" fontId="5" fillId="0" borderId="48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 wrapText="1"/>
    </xf>
    <xf numFmtId="3" fontId="5" fillId="3" borderId="21" xfId="0" applyNumberFormat="1" applyFont="1" applyFill="1" applyBorder="1" applyAlignment="1" applyProtection="1">
      <alignment horizontal="center" vertical="center"/>
      <protection locked="0"/>
    </xf>
    <xf numFmtId="3" fontId="5" fillId="3" borderId="48" xfId="0" applyNumberFormat="1" applyFont="1" applyFill="1" applyBorder="1" applyAlignment="1" applyProtection="1">
      <alignment horizontal="center" vertical="center"/>
      <protection locked="0"/>
    </xf>
    <xf numFmtId="49" fontId="5" fillId="2" borderId="46" xfId="0" applyNumberFormat="1" applyFont="1" applyFill="1" applyBorder="1" applyAlignment="1" applyProtection="1">
      <alignment horizontal="center" vertical="center"/>
      <protection locked="0"/>
    </xf>
    <xf numFmtId="3" fontId="5" fillId="3" borderId="50" xfId="0" applyNumberFormat="1" applyFont="1" applyFill="1" applyBorder="1" applyAlignment="1" applyProtection="1">
      <alignment horizontal="center" vertical="center"/>
      <protection locked="0"/>
    </xf>
    <xf numFmtId="165" fontId="5" fillId="0" borderId="50" xfId="0" applyNumberFormat="1" applyFont="1" applyFill="1" applyBorder="1" applyAlignment="1" applyProtection="1">
      <alignment horizontal="center" vertical="center"/>
      <protection locked="0"/>
    </xf>
    <xf numFmtId="165" fontId="5" fillId="0" borderId="36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165" fontId="5" fillId="0" borderId="51" xfId="0" applyNumberFormat="1" applyFont="1" applyBorder="1" applyAlignment="1">
      <alignment horizontal="center" vertical="center"/>
    </xf>
    <xf numFmtId="165" fontId="5" fillId="3" borderId="5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right" vertical="center"/>
    </xf>
    <xf numFmtId="165" fontId="5" fillId="0" borderId="52" xfId="0" applyNumberFormat="1" applyFont="1" applyBorder="1" applyAlignment="1">
      <alignment horizontal="center" vertical="center"/>
    </xf>
    <xf numFmtId="165" fontId="2" fillId="9" borderId="53" xfId="0" applyNumberFormat="1" applyFont="1" applyFill="1" applyBorder="1" applyAlignment="1">
      <alignment horizontal="center" vertical="center"/>
    </xf>
    <xf numFmtId="0" fontId="10" fillId="0" borderId="0" xfId="1" applyFont="1" applyAlignment="1" applyProtection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11" fillId="0" borderId="0" xfId="0" applyFont="1" applyBorder="1"/>
    <xf numFmtId="0" fontId="11" fillId="0" borderId="0" xfId="0" quotePrefix="1" applyFont="1" applyBorder="1"/>
    <xf numFmtId="49" fontId="4" fillId="0" borderId="0" xfId="0" applyNumberFormat="1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1" applyFont="1" applyAlignment="1" applyProtection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  <protection locked="0"/>
    </xf>
    <xf numFmtId="49" fontId="5" fillId="2" borderId="5" xfId="0" applyNumberFormat="1" applyFont="1" applyFill="1" applyBorder="1" applyAlignment="1" applyProtection="1">
      <alignment horizontal="left" vertical="center"/>
      <protection locked="0"/>
    </xf>
    <xf numFmtId="2" fontId="7" fillId="7" borderId="12" xfId="0" quotePrefix="1" applyNumberFormat="1" applyFont="1" applyFill="1" applyBorder="1" applyAlignment="1">
      <alignment horizontal="center"/>
    </xf>
    <xf numFmtId="2" fontId="7" fillId="7" borderId="42" xfId="0" applyNumberFormat="1" applyFont="1" applyFill="1" applyBorder="1" applyAlignment="1">
      <alignment horizontal="center"/>
    </xf>
    <xf numFmtId="49" fontId="5" fillId="2" borderId="43" xfId="0" applyNumberFormat="1" applyFont="1" applyFill="1" applyBorder="1" applyAlignment="1" applyProtection="1">
      <alignment horizontal="left" vertical="center"/>
      <protection locked="0"/>
    </xf>
    <xf numFmtId="49" fontId="5" fillId="2" borderId="42" xfId="0" applyNumberFormat="1" applyFont="1" applyFill="1" applyBorder="1" applyAlignment="1" applyProtection="1">
      <alignment horizontal="left" vertical="center"/>
      <protection locked="0"/>
    </xf>
    <xf numFmtId="0" fontId="7" fillId="7" borderId="46" xfId="0" quotePrefix="1" applyFont="1" applyFill="1" applyBorder="1" applyAlignment="1">
      <alignment horizontal="center" vertical="center" wrapText="1"/>
    </xf>
    <xf numFmtId="0" fontId="7" fillId="7" borderId="47" xfId="0" quotePrefix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5" fillId="2" borderId="49" xfId="0" applyNumberFormat="1" applyFont="1" applyFill="1" applyBorder="1" applyAlignment="1" applyProtection="1">
      <alignment horizontal="left" vertical="center"/>
      <protection locked="0"/>
    </xf>
    <xf numFmtId="49" fontId="5" fillId="2" borderId="47" xfId="0" applyNumberFormat="1" applyFont="1" applyFill="1" applyBorder="1" applyAlignment="1" applyProtection="1">
      <alignment horizontal="left" vertical="center"/>
      <protection locked="0"/>
    </xf>
    <xf numFmtId="0" fontId="5" fillId="2" borderId="16" xfId="0" applyFont="1" applyFill="1" applyBorder="1" applyAlignment="1">
      <alignment horizontal="left"/>
    </xf>
    <xf numFmtId="0" fontId="5" fillId="2" borderId="17" xfId="0" applyFont="1" applyFill="1" applyBorder="1" applyAlignment="1">
      <alignment horizontal="left"/>
    </xf>
    <xf numFmtId="0" fontId="5" fillId="0" borderId="16" xfId="0" applyFont="1" applyFill="1" applyBorder="1" applyAlignment="1" applyProtection="1">
      <alignment horizontal="left" vertical="center" wrapText="1"/>
      <protection locked="0"/>
    </xf>
    <xf numFmtId="0" fontId="5" fillId="0" borderId="18" xfId="0" applyFont="1" applyFill="1" applyBorder="1" applyAlignment="1" applyProtection="1">
      <alignment horizontal="left" vertical="center" wrapText="1"/>
      <protection locked="0"/>
    </xf>
    <xf numFmtId="0" fontId="5" fillId="0" borderId="23" xfId="0" applyFont="1" applyFill="1" applyBorder="1" applyAlignment="1" applyProtection="1">
      <alignment horizontal="left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  <protection locked="0"/>
    </xf>
    <xf numFmtId="0" fontId="5" fillId="0" borderId="25" xfId="0" applyFont="1" applyFill="1" applyBorder="1" applyAlignment="1" applyProtection="1">
      <alignment horizontal="left" vertical="center" wrapText="1"/>
      <protection locked="0"/>
    </xf>
    <xf numFmtId="0" fontId="5" fillId="0" borderId="26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31" xfId="0" applyFont="1" applyFill="1" applyBorder="1" applyAlignment="1" applyProtection="1">
      <alignment horizontal="left" vertical="center" wrapText="1"/>
      <protection locked="0"/>
    </xf>
    <xf numFmtId="0" fontId="5" fillId="0" borderId="32" xfId="0" applyFont="1" applyFill="1" applyBorder="1" applyAlignment="1" applyProtection="1">
      <alignment horizontal="left" vertical="center" wrapText="1"/>
      <protection locked="0"/>
    </xf>
    <xf numFmtId="0" fontId="0" fillId="0" borderId="35" xfId="0" applyFont="1" applyBorder="1" applyAlignment="1" applyProtection="1">
      <alignment horizontal="left"/>
      <protection locked="0"/>
    </xf>
    <xf numFmtId="0" fontId="0" fillId="0" borderId="36" xfId="0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2" fontId="2" fillId="11" borderId="21" xfId="0" applyNumberFormat="1" applyFont="1" applyFill="1" applyBorder="1" applyAlignment="1">
      <alignment horizontal="center" vertical="center"/>
    </xf>
    <xf numFmtId="10" fontId="2" fillId="11" borderId="0" xfId="0" applyNumberFormat="1" applyFont="1" applyFill="1" applyBorder="1" applyAlignment="1">
      <alignment horizontal="center" vertical="center"/>
    </xf>
  </cellXfs>
  <cellStyles count="3">
    <cellStyle name="Excel Built-in Normal" xfId="2" xr:uid="{00000000-0005-0000-0000-000000000000}"/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ea/AppData/Local/Temp/Baleine/SuiviProd19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F\PIE\Baleine\Gestion\2015\SuiviProd2015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"/>
      <sheetName val="SaisieVentesParticul"/>
      <sheetName val="SaisieVentesLaRuche"/>
      <sheetName val="ListeClients"/>
      <sheetName val="Facture"/>
      <sheetName val="Tarifs"/>
      <sheetName val="ProdConsom"/>
      <sheetName val="EntréesSortiesMat"/>
      <sheetName val="EntréesMagPF"/>
      <sheetName val="DRM"/>
      <sheetName val="DAI"/>
      <sheetName val="DAP"/>
      <sheetName val="Inventaires "/>
      <sheetName val="PrixRevient"/>
      <sheetName val="Exploit"/>
      <sheetName val="Facture (2)"/>
      <sheetName val="Marges"/>
      <sheetName val="Menu"/>
    </sheetNames>
    <sheetDataSet>
      <sheetData sheetId="0"/>
      <sheetData sheetId="1"/>
      <sheetData sheetId="2"/>
      <sheetData sheetId="3">
        <row r="5">
          <cell r="A5" t="str">
            <v>38 GOURMETS</v>
          </cell>
          <cell r="B5">
            <v>5</v>
          </cell>
          <cell r="C5" t="str">
            <v xml:space="preserve">35, rue de Torcy </v>
          </cell>
          <cell r="D5" t="str">
            <v>75018 Paris</v>
          </cell>
          <cell r="E5" t="str">
            <v>38 GOURMETS</v>
          </cell>
          <cell r="F5" t="str">
            <v xml:space="preserve">35, rue de Torcy </v>
          </cell>
          <cell r="G5" t="str">
            <v>75018 Paris</v>
          </cell>
          <cell r="H5">
            <v>30</v>
          </cell>
          <cell r="I5" t="str">
            <v>Sylvain</v>
          </cell>
        </row>
        <row r="6">
          <cell r="A6" t="str">
            <v>AFTER ELEVEN</v>
          </cell>
          <cell r="B6">
            <v>5</v>
          </cell>
          <cell r="C6" t="str">
            <v>26, rue de la Chine</v>
          </cell>
          <cell r="D6" t="str">
            <v>75020 Paris</v>
          </cell>
          <cell r="E6" t="str">
            <v>AFTER ELEVEN</v>
          </cell>
          <cell r="F6" t="str">
            <v>26, rue de la Chine</v>
          </cell>
          <cell r="G6" t="str">
            <v>75020 Paris</v>
          </cell>
          <cell r="H6">
            <v>30</v>
          </cell>
          <cell r="I6" t="str">
            <v>Natasha</v>
          </cell>
        </row>
        <row r="7">
          <cell r="A7" t="str">
            <v>AGETA</v>
          </cell>
          <cell r="B7">
            <v>5</v>
          </cell>
          <cell r="C7" t="str">
            <v>1-3, rue Frederick Lemaitre</v>
          </cell>
          <cell r="D7" t="str">
            <v>75020 Paris</v>
          </cell>
          <cell r="E7" t="str">
            <v>AGETA</v>
          </cell>
          <cell r="F7" t="str">
            <v>1-3, rue Frederick Lemaitre</v>
          </cell>
          <cell r="G7" t="str">
            <v>75020 Paris</v>
          </cell>
          <cell r="H7">
            <v>30</v>
          </cell>
          <cell r="I7" t="str">
            <v>-</v>
          </cell>
        </row>
        <row r="8">
          <cell r="A8" t="str">
            <v>AN DI AN DI</v>
          </cell>
          <cell r="B8">
            <v>5</v>
          </cell>
          <cell r="C8" t="str">
            <v>9, rue du Liban</v>
          </cell>
          <cell r="D8" t="str">
            <v>75020 Paris</v>
          </cell>
          <cell r="E8" t="str">
            <v>PONEDA (Sarl) An Di An Di</v>
          </cell>
          <cell r="F8" t="str">
            <v>9, rue du Liban</v>
          </cell>
          <cell r="G8" t="str">
            <v>75020 Paris</v>
          </cell>
          <cell r="H8">
            <v>30</v>
          </cell>
          <cell r="I8" t="str">
            <v>Viet</v>
          </cell>
        </row>
        <row r="9">
          <cell r="A9" t="str">
            <v>ARAL</v>
          </cell>
          <cell r="B9">
            <v>5</v>
          </cell>
          <cell r="C9" t="str">
            <v>18, rue Marthe Aureau</v>
          </cell>
          <cell r="D9" t="str">
            <v>77400 Lagny sur Marne</v>
          </cell>
          <cell r="E9" t="str">
            <v>ARAL</v>
          </cell>
          <cell r="F9" t="str">
            <v>18, rue Marthe Aureau</v>
          </cell>
          <cell r="G9" t="str">
            <v>77400 Lagny sur Marne</v>
          </cell>
          <cell r="H9">
            <v>30</v>
          </cell>
          <cell r="I9" t="str">
            <v>Vincent</v>
          </cell>
        </row>
        <row r="10">
          <cell r="A10" t="str">
            <v>ARKOSE</v>
          </cell>
          <cell r="B10">
            <v>5</v>
          </cell>
          <cell r="C10" t="str">
            <v>33, rue du Progrès</v>
          </cell>
          <cell r="D10" t="str">
            <v>93100 Montreuil</v>
          </cell>
          <cell r="E10" t="str">
            <v>ARKOSE</v>
          </cell>
          <cell r="F10" t="str">
            <v>33, rue du Progrès</v>
          </cell>
          <cell r="G10" t="str">
            <v>93100 Montreuil</v>
          </cell>
          <cell r="H10">
            <v>30</v>
          </cell>
          <cell r="I10" t="str">
            <v>Adrien</v>
          </cell>
        </row>
        <row r="11">
          <cell r="A11" t="str">
            <v>ASSOC. DU LIL</v>
          </cell>
          <cell r="B11">
            <v>5</v>
          </cell>
          <cell r="C11" t="str">
            <v>41, rue du Fbg St Martin</v>
          </cell>
          <cell r="D11" t="str">
            <v>75010 Paris</v>
          </cell>
          <cell r="E11" t="str">
            <v>ASSOC. DU LIL</v>
          </cell>
          <cell r="F11" t="str">
            <v>41, rue du Fbg St Martin</v>
          </cell>
          <cell r="G11" t="str">
            <v>75010 Paris</v>
          </cell>
          <cell r="H11">
            <v>30</v>
          </cell>
          <cell r="I11" t="str">
            <v>Emmanuel RAOUL</v>
          </cell>
        </row>
        <row r="12">
          <cell r="A12" t="str">
            <v>ASSOC. ETUDIANTS &amp; DEVELOP.</v>
          </cell>
          <cell r="B12">
            <v>5</v>
          </cell>
          <cell r="C12" t="str">
            <v>50, rue des Tournelles</v>
          </cell>
          <cell r="D12" t="str">
            <v>75003 Paris</v>
          </cell>
          <cell r="E12" t="str">
            <v>ASSOC. ETUDIANTS &amp; DEVELOP.</v>
          </cell>
          <cell r="F12" t="str">
            <v>50, rue des Tournelles</v>
          </cell>
          <cell r="G12" t="str">
            <v>75003 Paris</v>
          </cell>
          <cell r="H12">
            <v>30</v>
          </cell>
          <cell r="I12" t="str">
            <v>Joris THOMANN</v>
          </cell>
        </row>
        <row r="13">
          <cell r="A13" t="str">
            <v>ASSOC. LA TOUPIE</v>
          </cell>
          <cell r="B13">
            <v>5</v>
          </cell>
          <cell r="C13" t="str">
            <v>20, route d'Ausson</v>
          </cell>
          <cell r="D13" t="str">
            <v>26150 Die</v>
          </cell>
          <cell r="E13" t="str">
            <v>ASSOC. LA TOUPIE</v>
          </cell>
          <cell r="F13" t="str">
            <v>20, route d'Ausson</v>
          </cell>
          <cell r="G13" t="str">
            <v>26150 Die</v>
          </cell>
          <cell r="H13">
            <v>30</v>
          </cell>
          <cell r="I13" t="str">
            <v>Florence</v>
          </cell>
        </row>
        <row r="14">
          <cell r="A14" t="str">
            <v>ATELIER FRATELLI</v>
          </cell>
          <cell r="B14">
            <v>5</v>
          </cell>
          <cell r="C14" t="str">
            <v>26, rue de la Chine</v>
          </cell>
          <cell r="D14" t="str">
            <v>75020 Paris</v>
          </cell>
          <cell r="E14" t="str">
            <v>AFTER ELEVEN</v>
          </cell>
          <cell r="F14" t="str">
            <v>26, rue de la Chine</v>
          </cell>
          <cell r="G14" t="str">
            <v>75020 Paris</v>
          </cell>
          <cell r="H14">
            <v>30</v>
          </cell>
          <cell r="I14" t="str">
            <v>Natasha</v>
          </cell>
        </row>
        <row r="15">
          <cell r="A15" t="str">
            <v>AU NOM DE L'ARÔME</v>
          </cell>
          <cell r="B15">
            <v>5</v>
          </cell>
          <cell r="C15" t="str">
            <v>37, rue Louis Blanc</v>
          </cell>
          <cell r="D15" t="str">
            <v>94140 Alfortville</v>
          </cell>
          <cell r="E15" t="str">
            <v>AU NOM DE L'ARÔME</v>
          </cell>
          <cell r="F15" t="str">
            <v>37, rue Louis Blanc</v>
          </cell>
          <cell r="G15" t="str">
            <v>94140 Alfortville</v>
          </cell>
          <cell r="H15">
            <v>30</v>
          </cell>
          <cell r="I15" t="str">
            <v>Philippe</v>
          </cell>
        </row>
        <row r="16">
          <cell r="A16" t="str">
            <v>BALUCHON</v>
          </cell>
          <cell r="B16">
            <v>5</v>
          </cell>
          <cell r="C16" t="str">
            <v>37, rue Madeleine Odru</v>
          </cell>
          <cell r="D16" t="str">
            <v>93230 Romainville</v>
          </cell>
          <cell r="E16" t="str">
            <v>BALUCHON</v>
          </cell>
          <cell r="F16" t="str">
            <v>37, rue Madeleine Odru</v>
          </cell>
          <cell r="G16" t="str">
            <v>93230 Romainville</v>
          </cell>
          <cell r="H16">
            <v>30</v>
          </cell>
          <cell r="I16" t="str">
            <v>Claire MAES</v>
          </cell>
        </row>
        <row r="17">
          <cell r="A17" t="str">
            <v>BAR &amp; BEER</v>
          </cell>
          <cell r="B17">
            <v>5</v>
          </cell>
          <cell r="C17" t="str">
            <v>48, bd de Ménilmontant</v>
          </cell>
          <cell r="D17" t="str">
            <v>75020 Paris</v>
          </cell>
          <cell r="E17" t="str">
            <v>BAR &amp; BEER</v>
          </cell>
          <cell r="F17" t="str">
            <v>48, bd de Ménilmontant</v>
          </cell>
          <cell r="G17" t="str">
            <v>75020 Paris</v>
          </cell>
          <cell r="H17">
            <v>30</v>
          </cell>
          <cell r="I17" t="str">
            <v>Mohand</v>
          </cell>
        </row>
        <row r="18">
          <cell r="A18" t="str">
            <v>BARBOUQUIN (Le)</v>
          </cell>
          <cell r="B18">
            <v>5</v>
          </cell>
          <cell r="C18" t="str">
            <v>1, rue Dénoyez</v>
          </cell>
          <cell r="D18" t="str">
            <v>75020 Paris</v>
          </cell>
          <cell r="E18" t="str">
            <v>BARBOUQUIN (Le)</v>
          </cell>
          <cell r="F18" t="str">
            <v>1, rue Dénoyez</v>
          </cell>
          <cell r="G18" t="str">
            <v>75020 Paris</v>
          </cell>
          <cell r="H18">
            <v>30</v>
          </cell>
          <cell r="I18" t="str">
            <v>Yhoanna UZAN</v>
          </cell>
        </row>
        <row r="19">
          <cell r="A19" t="str">
            <v>BARETTE (La)</v>
          </cell>
          <cell r="B19">
            <v>5</v>
          </cell>
          <cell r="C19" t="str">
            <v>10, rue du Grand Prieuré</v>
          </cell>
          <cell r="D19" t="str">
            <v>75011 Paris</v>
          </cell>
          <cell r="E19" t="str">
            <v>BARETTE (La)</v>
          </cell>
          <cell r="F19" t="str">
            <v>10, rue du Grand Prieuré</v>
          </cell>
          <cell r="G19" t="str">
            <v>75011 Paris</v>
          </cell>
          <cell r="H19">
            <v>30</v>
          </cell>
          <cell r="I19" t="str">
            <v>Samuel</v>
          </cell>
        </row>
        <row r="20">
          <cell r="A20" t="str">
            <v>BARRAULT VIN</v>
          </cell>
          <cell r="B20">
            <v>5</v>
          </cell>
          <cell r="C20" t="str">
            <v>70, rue Barrault</v>
          </cell>
          <cell r="D20" t="str">
            <v>75013 Paris</v>
          </cell>
          <cell r="E20" t="str">
            <v>AMIS DE LA BIERE (Les)</v>
          </cell>
          <cell r="F20" t="str">
            <v>70, rue Barrault</v>
          </cell>
          <cell r="G20" t="str">
            <v>75013 Paris</v>
          </cell>
          <cell r="H20">
            <v>30</v>
          </cell>
          <cell r="I20" t="str">
            <v>Gilbert DELOS</v>
          </cell>
        </row>
        <row r="21">
          <cell r="A21" t="str">
            <v>BELLEVILLOISE (La)</v>
          </cell>
          <cell r="B21">
            <v>5</v>
          </cell>
          <cell r="C21" t="str">
            <v>19/21, rue Boyer</v>
          </cell>
          <cell r="D21" t="str">
            <v>75020 Paris</v>
          </cell>
          <cell r="E21" t="str">
            <v>CHOPE (La)</v>
          </cell>
          <cell r="F21" t="str">
            <v>19/21, rue Boyer</v>
          </cell>
          <cell r="G21" t="str">
            <v>75020 Paris</v>
          </cell>
          <cell r="H21">
            <v>30</v>
          </cell>
          <cell r="I21" t="str">
            <v>Jonathan</v>
          </cell>
        </row>
        <row r="22">
          <cell r="A22" t="str">
            <v>BENOIT CASTEL</v>
          </cell>
          <cell r="B22">
            <v>1</v>
          </cell>
          <cell r="C22" t="str">
            <v>150, rue de Ménilmontant</v>
          </cell>
          <cell r="D22" t="str">
            <v>75020 Paris</v>
          </cell>
          <cell r="E22" t="str">
            <v>BENOIT CASTEL</v>
          </cell>
          <cell r="F22" t="str">
            <v>150, rue de Ménilmontant</v>
          </cell>
          <cell r="G22" t="str">
            <v>75020 Paris</v>
          </cell>
          <cell r="H22">
            <v>30</v>
          </cell>
          <cell r="I22" t="str">
            <v>Benoît CASTEL</v>
          </cell>
        </row>
        <row r="23">
          <cell r="A23" t="str">
            <v>BIBIMERIE (La)</v>
          </cell>
          <cell r="B23">
            <v>5</v>
          </cell>
          <cell r="C23" t="str">
            <v>1, rue Lucien Sampaix</v>
          </cell>
          <cell r="D23" t="str">
            <v>75010 Paris</v>
          </cell>
          <cell r="E23" t="str">
            <v>BIBIMERIE (La)</v>
          </cell>
          <cell r="F23" t="str">
            <v>1, rue Lucien Sampaix</v>
          </cell>
          <cell r="G23" t="str">
            <v>75010 Paris</v>
          </cell>
          <cell r="H23">
            <v>30</v>
          </cell>
          <cell r="I23" t="str">
            <v xml:space="preserve">Olivier GUEZ </v>
          </cell>
        </row>
        <row r="24">
          <cell r="A24" t="str">
            <v>BIBO VINO</v>
          </cell>
          <cell r="B24">
            <v>5</v>
          </cell>
          <cell r="C24" t="str">
            <v>35, rue Charlot</v>
          </cell>
          <cell r="D24" t="str">
            <v>75003 Paris</v>
          </cell>
          <cell r="E24" t="str">
            <v>BIBO VINO</v>
          </cell>
          <cell r="F24" t="str">
            <v>35, rue Charlot</v>
          </cell>
          <cell r="G24" t="str">
            <v>75003 Paris</v>
          </cell>
          <cell r="H24">
            <v>30</v>
          </cell>
          <cell r="I24" t="str">
            <v>Claire</v>
          </cell>
        </row>
        <row r="25">
          <cell r="A25" t="str">
            <v>BIEROCRATIE</v>
          </cell>
          <cell r="B25">
            <v>5</v>
          </cell>
          <cell r="C25" t="str">
            <v>32, rue de L'Espérance</v>
          </cell>
          <cell r="D25" t="str">
            <v>75013 Paris</v>
          </cell>
          <cell r="E25" t="str">
            <v>BIEROCRATIE</v>
          </cell>
          <cell r="F25" t="str">
            <v>32, rue de L'Espérance</v>
          </cell>
          <cell r="G25" t="str">
            <v>75013 Paris</v>
          </cell>
          <cell r="H25">
            <v>30</v>
          </cell>
          <cell r="I25" t="str">
            <v>Jackyn et Pierre</v>
          </cell>
        </row>
        <row r="26">
          <cell r="A26" t="str">
            <v>BISTROT GENERAL</v>
          </cell>
          <cell r="B26">
            <v>5</v>
          </cell>
          <cell r="C26" t="str">
            <v>17, rue Eugène Sue</v>
          </cell>
          <cell r="D26" t="str">
            <v>75018 Paris</v>
          </cell>
          <cell r="E26" t="str">
            <v>BARBES CALLING</v>
          </cell>
          <cell r="F26" t="str">
            <v>60, rue Ramey</v>
          </cell>
          <cell r="G26" t="str">
            <v>75018 Paris</v>
          </cell>
          <cell r="H26">
            <v>30</v>
          </cell>
          <cell r="I26" t="str">
            <v>François / Vincent</v>
          </cell>
        </row>
        <row r="27">
          <cell r="A27" t="str">
            <v>BOMBIS BISTRO (Les)</v>
          </cell>
          <cell r="B27">
            <v>5</v>
          </cell>
          <cell r="C27" t="str">
            <v>22, rue de Chaligny</v>
          </cell>
          <cell r="D27" t="str">
            <v>75012 Paris</v>
          </cell>
          <cell r="E27" t="str">
            <v>BOMBIS BISTRO (Les)</v>
          </cell>
          <cell r="F27" t="str">
            <v>22, rue de Chaligny</v>
          </cell>
          <cell r="G27" t="str">
            <v>75012 Paris</v>
          </cell>
          <cell r="H27">
            <v>30</v>
          </cell>
          <cell r="I27" t="str">
            <v>-</v>
          </cell>
        </row>
        <row r="28">
          <cell r="A28" t="str">
            <v>BOTICA (La)</v>
          </cell>
          <cell r="B28">
            <v>5</v>
          </cell>
          <cell r="C28" t="str">
            <v>69, rue de Bagnolet</v>
          </cell>
          <cell r="D28" t="str">
            <v>75020 Paris</v>
          </cell>
          <cell r="E28" t="str">
            <v>BOTICA (La)</v>
          </cell>
          <cell r="F28" t="str">
            <v>69, rue de Bagnolet</v>
          </cell>
          <cell r="G28" t="str">
            <v>75020 Paris</v>
          </cell>
          <cell r="H28">
            <v>30</v>
          </cell>
          <cell r="I28" t="str">
            <v>Cavadonga / Jean-Hugues</v>
          </cell>
        </row>
        <row r="29">
          <cell r="A29" t="str">
            <v>BOUCHERIE MALITOURNE</v>
          </cell>
          <cell r="B29">
            <v>5</v>
          </cell>
          <cell r="C29" t="str">
            <v>94, bd Diderot</v>
          </cell>
          <cell r="D29" t="str">
            <v>75012 Paris</v>
          </cell>
          <cell r="E29" t="str">
            <v>BOUCHERIE MALITOURNE</v>
          </cell>
          <cell r="F29" t="str">
            <v>94, bd Diderot</v>
          </cell>
          <cell r="G29" t="str">
            <v>75012 Paris</v>
          </cell>
          <cell r="H29">
            <v>30</v>
          </cell>
          <cell r="I29" t="str">
            <v>Mme et Mr Luc MALITOURNE</v>
          </cell>
        </row>
        <row r="30">
          <cell r="A30" t="str">
            <v>BRASSERIE BAP BAP</v>
          </cell>
          <cell r="B30">
            <v>5</v>
          </cell>
          <cell r="C30" t="str">
            <v>79, rue St Maur</v>
          </cell>
          <cell r="D30" t="str">
            <v>75011 Paris</v>
          </cell>
          <cell r="E30" t="str">
            <v>SCH INTERNATIONAL</v>
          </cell>
          <cell r="F30" t="str">
            <v>30, av. du Président Kennedy</v>
          </cell>
          <cell r="G30" t="str">
            <v>75016 Paris</v>
          </cell>
          <cell r="H30">
            <v>30</v>
          </cell>
          <cell r="I30" t="str">
            <v>Olivia SCHORESTENE</v>
          </cell>
        </row>
        <row r="31">
          <cell r="A31" t="str">
            <v>BRASSINS PARISIENS (Les)</v>
          </cell>
          <cell r="B31">
            <v>5</v>
          </cell>
          <cell r="C31" t="str">
            <v xml:space="preserve">1, rue de l'Avenir </v>
          </cell>
          <cell r="D31" t="str">
            <v>93170 Bagnolet</v>
          </cell>
          <cell r="E31" t="str">
            <v>BRASSINS PARISIENS (Les)</v>
          </cell>
          <cell r="F31" t="str">
            <v xml:space="preserve">1, rue de l'Avenir </v>
          </cell>
          <cell r="G31" t="str">
            <v>93170 Bagnolet</v>
          </cell>
          <cell r="H31">
            <v>30</v>
          </cell>
          <cell r="I31" t="str">
            <v>JC</v>
          </cell>
        </row>
        <row r="32">
          <cell r="A32" t="str">
            <v>BUMPLAB</v>
          </cell>
          <cell r="B32">
            <v>5</v>
          </cell>
          <cell r="C32" t="str">
            <v>31, rue Frederick Lemaitre</v>
          </cell>
          <cell r="D32" t="str">
            <v>75020  Paris</v>
          </cell>
          <cell r="E32" t="str">
            <v>BUMPLAB</v>
          </cell>
          <cell r="F32" t="str">
            <v>31, rue Frederick Lemaitre</v>
          </cell>
          <cell r="G32" t="str">
            <v>75020  Paris</v>
          </cell>
          <cell r="H32">
            <v>30</v>
          </cell>
          <cell r="I32" t="str">
            <v>Alexandre RABINEAU</v>
          </cell>
        </row>
        <row r="33">
          <cell r="A33" t="str">
            <v>BYERROISE (La)</v>
          </cell>
          <cell r="B33">
            <v>5</v>
          </cell>
          <cell r="C33" t="str">
            <v>2, rue Pierre de Coubertin</v>
          </cell>
          <cell r="D33" t="str">
            <v>91330 Yerres</v>
          </cell>
          <cell r="E33" t="str">
            <v>BYERROISE (La)</v>
          </cell>
          <cell r="F33" t="str">
            <v>2, rue Pierre de Coubertin</v>
          </cell>
          <cell r="G33" t="str">
            <v>91330 Yerres</v>
          </cell>
          <cell r="H33">
            <v>30</v>
          </cell>
          <cell r="I33" t="str">
            <v>Marc</v>
          </cell>
        </row>
        <row r="34">
          <cell r="A34" t="str">
            <v>CACHETTE DE PARIS (La)</v>
          </cell>
          <cell r="B34">
            <v>5</v>
          </cell>
          <cell r="C34" t="str">
            <v>151, bis rue Marcadet</v>
          </cell>
          <cell r="D34" t="str">
            <v>75018 Paris</v>
          </cell>
          <cell r="E34" t="str">
            <v>CACHETTE DE PARIS (La)</v>
          </cell>
          <cell r="F34" t="str">
            <v>151, bis rue Marcadet</v>
          </cell>
          <cell r="G34" t="str">
            <v>75018 Paris</v>
          </cell>
          <cell r="H34">
            <v>30</v>
          </cell>
          <cell r="I34" t="str">
            <v>Florence</v>
          </cell>
        </row>
        <row r="35">
          <cell r="A35" t="str">
            <v>CAFE CACHE</v>
          </cell>
          <cell r="B35">
            <v>5</v>
          </cell>
          <cell r="C35" t="str">
            <v>104, rue d'Aubervilliers</v>
          </cell>
          <cell r="D35" t="str">
            <v>75019  Paris</v>
          </cell>
          <cell r="E35" t="str">
            <v>CAFE CACHE</v>
          </cell>
          <cell r="F35" t="str">
            <v>104, rue d'Aubervilliers</v>
          </cell>
          <cell r="G35" t="str">
            <v>75019  Paris</v>
          </cell>
          <cell r="H35">
            <v>30</v>
          </cell>
          <cell r="I35" t="str">
            <v>Claudio EPISCOPO</v>
          </cell>
        </row>
        <row r="36">
          <cell r="A36" t="str">
            <v>CAFE JEUX NATEMA</v>
          </cell>
          <cell r="B36">
            <v>5</v>
          </cell>
          <cell r="C36" t="str">
            <v>39, rue des Orteaux</v>
          </cell>
          <cell r="D36" t="str">
            <v>75020 Paris</v>
          </cell>
          <cell r="E36" t="str">
            <v>CAFE JEUX NATEMA</v>
          </cell>
          <cell r="F36" t="str">
            <v>39, rue des Orteaux</v>
          </cell>
          <cell r="G36" t="str">
            <v>75020 Paris</v>
          </cell>
          <cell r="H36">
            <v>30</v>
          </cell>
          <cell r="I36" t="str">
            <v>Nicolas/Nathalie/Emma</v>
          </cell>
        </row>
        <row r="37">
          <cell r="A37" t="str">
            <v>CAFE LOU PASCALOU</v>
          </cell>
          <cell r="B37">
            <v>5</v>
          </cell>
          <cell r="C37" t="str">
            <v>14, rue des Panoyaux</v>
          </cell>
          <cell r="D37" t="str">
            <v>75020 Paris</v>
          </cell>
          <cell r="E37" t="str">
            <v>CAFE LOU PASCALOU</v>
          </cell>
          <cell r="F37" t="str">
            <v>14, rue des Panoyaux</v>
          </cell>
          <cell r="G37" t="str">
            <v>75020 Paris</v>
          </cell>
          <cell r="H37">
            <v>30</v>
          </cell>
          <cell r="I37" t="str">
            <v>Momo</v>
          </cell>
        </row>
        <row r="38">
          <cell r="A38" t="str">
            <v>CAFE MIRABELLE</v>
          </cell>
          <cell r="B38">
            <v>5</v>
          </cell>
          <cell r="C38" t="str">
            <v>16, rue la Vacquerie</v>
          </cell>
          <cell r="D38" t="str">
            <v>75011 Paris</v>
          </cell>
          <cell r="E38" t="str">
            <v>CAFE MIRABELLE</v>
          </cell>
          <cell r="F38" t="str">
            <v>16, rue la Vacquerie</v>
          </cell>
          <cell r="G38" t="str">
            <v>75011 Paris</v>
          </cell>
          <cell r="H38">
            <v>30</v>
          </cell>
          <cell r="I38" t="str">
            <v>Marion</v>
          </cell>
        </row>
        <row r="39">
          <cell r="A39" t="str">
            <v>CAVE DE BELLEVILLE</v>
          </cell>
          <cell r="B39">
            <v>5</v>
          </cell>
          <cell r="C39" t="str">
            <v>51, rue de Belleville</v>
          </cell>
          <cell r="D39" t="str">
            <v>75019 Paris</v>
          </cell>
          <cell r="E39" t="str">
            <v>CAVE DE BELLEVILLE</v>
          </cell>
          <cell r="F39" t="str">
            <v>51, rue de Belleville</v>
          </cell>
          <cell r="G39" t="str">
            <v>75019 Paris</v>
          </cell>
          <cell r="H39">
            <v>30</v>
          </cell>
          <cell r="I39" t="str">
            <v>Thomas / François</v>
          </cell>
        </row>
        <row r="40">
          <cell r="A40" t="str">
            <v>CAVE DU MARCANDE (La)</v>
          </cell>
          <cell r="B40">
            <v>5</v>
          </cell>
          <cell r="C40" t="str">
            <v>213, rue des Pyrénées</v>
          </cell>
          <cell r="D40" t="str">
            <v>75020 Paris</v>
          </cell>
          <cell r="E40" t="str">
            <v>CAVE DU MARCANDE (La)</v>
          </cell>
          <cell r="F40" t="str">
            <v>213, rue des Pyrénées</v>
          </cell>
          <cell r="G40" t="str">
            <v>75020 Paris</v>
          </cell>
          <cell r="H40">
            <v>30</v>
          </cell>
          <cell r="I40" t="str">
            <v>-</v>
          </cell>
        </row>
        <row r="41">
          <cell r="A41" t="str">
            <v>CAVE GRANDS CRUS PARIS</v>
          </cell>
          <cell r="B41">
            <v>5</v>
          </cell>
          <cell r="C41" t="str">
            <v>3, rue du Plat d'Etain</v>
          </cell>
          <cell r="D41" t="str">
            <v>75001 Paris</v>
          </cell>
          <cell r="E41" t="str">
            <v>CAVE GRANDS CRUS PARIS</v>
          </cell>
          <cell r="F41" t="str">
            <v>3, rue du Plat d'Etain</v>
          </cell>
          <cell r="G41" t="str">
            <v>75001 Paris</v>
          </cell>
          <cell r="H41">
            <v>30</v>
          </cell>
          <cell r="I41" t="str">
            <v>Léa BONNET</v>
          </cell>
        </row>
        <row r="42">
          <cell r="A42" t="str">
            <v>CENTRE NAT.DANSE PANTIN</v>
          </cell>
          <cell r="B42">
            <v>5</v>
          </cell>
          <cell r="C42" t="str">
            <v>1, rue Victor Hugo</v>
          </cell>
          <cell r="D42" t="str">
            <v>93500 Pantin</v>
          </cell>
          <cell r="E42" t="str">
            <v>SEINE ST DENIS TOURISME</v>
          </cell>
          <cell r="F42" t="str">
            <v>140, av. Jean Lolive</v>
          </cell>
          <cell r="G42" t="str">
            <v>93695 Pantin cedex</v>
          </cell>
          <cell r="H42">
            <v>30</v>
          </cell>
          <cell r="I42" t="str">
            <v>-</v>
          </cell>
        </row>
        <row r="43">
          <cell r="A43" t="str">
            <v>C'EST FRAIS</v>
          </cell>
          <cell r="B43">
            <v>5</v>
          </cell>
          <cell r="C43" t="str">
            <v>10, bd Edgard Quinet</v>
          </cell>
          <cell r="D43" t="str">
            <v>92700 Colombes</v>
          </cell>
          <cell r="E43" t="str">
            <v>C'EST FRAIS</v>
          </cell>
          <cell r="F43" t="str">
            <v>10, bd Edgard Quinet</v>
          </cell>
          <cell r="G43" t="str">
            <v>92700 Colombes</v>
          </cell>
          <cell r="H43">
            <v>30</v>
          </cell>
          <cell r="I43" t="str">
            <v>Sébastien FAUQUEMBERGUE</v>
          </cell>
        </row>
        <row r="44">
          <cell r="A44" t="str">
            <v xml:space="preserve">CHEZ LUI </v>
          </cell>
          <cell r="B44">
            <v>5</v>
          </cell>
          <cell r="C44" t="str">
            <v>67, rue Saint Maur</v>
          </cell>
          <cell r="D44" t="str">
            <v>75011 Paris</v>
          </cell>
          <cell r="E44" t="str">
            <v xml:space="preserve">CHEZ LUI </v>
          </cell>
          <cell r="F44" t="str">
            <v>67, rue Saint Maur</v>
          </cell>
          <cell r="G44" t="str">
            <v>75011 Paris</v>
          </cell>
          <cell r="H44">
            <v>30</v>
          </cell>
          <cell r="I44" t="str">
            <v>Julien PAGES</v>
          </cell>
        </row>
        <row r="45">
          <cell r="A45" t="str">
            <v>CHOPINETTE</v>
          </cell>
          <cell r="B45">
            <v>5</v>
          </cell>
          <cell r="C45"/>
          <cell r="D45"/>
          <cell r="E45" t="str">
            <v xml:space="preserve">SAS BOULANT e-COM </v>
          </cell>
          <cell r="F45" t="str">
            <v xml:space="preserve">5, rue Jean Bertin </v>
          </cell>
          <cell r="G45" t="str">
            <v>45430 Chécy</v>
          </cell>
          <cell r="H45">
            <v>30</v>
          </cell>
          <cell r="I45" t="str">
            <v>Thomas RICHIDE / Philippe</v>
          </cell>
        </row>
        <row r="46">
          <cell r="A46" t="str">
            <v>CINEREA</v>
          </cell>
          <cell r="B46">
            <v>5</v>
          </cell>
          <cell r="C46" t="str">
            <v>11, allée Edgard Quinet</v>
          </cell>
          <cell r="D46" t="str">
            <v>93320 Pavillon sous Bois</v>
          </cell>
          <cell r="E46" t="str">
            <v>CINEREA</v>
          </cell>
          <cell r="F46" t="str">
            <v>11, allée Edgard Quinet</v>
          </cell>
          <cell r="G46" t="str">
            <v>93320 Pavillon sous Bois</v>
          </cell>
          <cell r="H46">
            <v>30</v>
          </cell>
          <cell r="I46" t="str">
            <v>Arnault HOULES/Emmanuelle EUSTACHE</v>
          </cell>
        </row>
        <row r="47">
          <cell r="A47" t="str">
            <v>CIP 20</v>
          </cell>
          <cell r="B47">
            <v>5</v>
          </cell>
          <cell r="C47" t="str">
            <v>39 bis, rue de Tourtille</v>
          </cell>
          <cell r="D47" t="str">
            <v>75020 Paris</v>
          </cell>
          <cell r="E47" t="str">
            <v>CIP 20</v>
          </cell>
          <cell r="F47" t="str">
            <v>39 bis, rue de Tourtille</v>
          </cell>
          <cell r="G47" t="str">
            <v>75020 Paris</v>
          </cell>
          <cell r="H47">
            <v>30</v>
          </cell>
          <cell r="I47" t="str">
            <v>Monica</v>
          </cell>
        </row>
        <row r="48">
          <cell r="A48" t="str">
            <v>COMPTOIR DU POULET (Le)</v>
          </cell>
          <cell r="B48">
            <v>5</v>
          </cell>
          <cell r="C48" t="str">
            <v>3, rue de Lagny</v>
          </cell>
          <cell r="D48" t="str">
            <v>75020 Paris</v>
          </cell>
          <cell r="E48" t="str">
            <v>COMPTOIR DU POULET (Le)</v>
          </cell>
          <cell r="F48" t="str">
            <v>3, rue de Lagny</v>
          </cell>
          <cell r="G48" t="str">
            <v>75020 Paris</v>
          </cell>
          <cell r="H48">
            <v>30</v>
          </cell>
          <cell r="I48" t="str">
            <v>-</v>
          </cell>
        </row>
        <row r="49">
          <cell r="A49" t="str">
            <v>COMPTOIR FROMAGES ET BIERES</v>
          </cell>
          <cell r="B49">
            <v>5</v>
          </cell>
          <cell r="C49" t="str">
            <v>Marché Beauveau, place d'Aligre</v>
          </cell>
          <cell r="D49" t="str">
            <v>75012 Paris</v>
          </cell>
          <cell r="E49" t="str">
            <v>COMPTOIR FROMAGES ET BIERES</v>
          </cell>
          <cell r="F49" t="str">
            <v>Marché Beauveau, place d'Aligre</v>
          </cell>
          <cell r="G49" t="str">
            <v>75012 Paris</v>
          </cell>
          <cell r="H49">
            <v>30</v>
          </cell>
          <cell r="I49" t="str">
            <v>Isabelle</v>
          </cell>
        </row>
        <row r="50">
          <cell r="A50" t="str">
            <v>COURT CIRCUIT (Le)</v>
          </cell>
          <cell r="B50">
            <v>5</v>
          </cell>
          <cell r="C50" t="str">
            <v>51, av. Gambetta</v>
          </cell>
          <cell r="D50" t="str">
            <v>75020 Paris</v>
          </cell>
          <cell r="E50" t="str">
            <v>COURT CIRCUIT (Le)</v>
          </cell>
          <cell r="F50" t="str">
            <v>51, av. Gambetta</v>
          </cell>
          <cell r="G50" t="str">
            <v>75020 Paris</v>
          </cell>
          <cell r="H50">
            <v>30</v>
          </cell>
          <cell r="I50" t="str">
            <v>Victor PORCEL</v>
          </cell>
        </row>
        <row r="51">
          <cell r="A51" t="str">
            <v>CREMERIE (La)</v>
          </cell>
          <cell r="B51">
            <v>5</v>
          </cell>
          <cell r="C51" t="str">
            <v>41, Rue de Lancry</v>
          </cell>
          <cell r="D51" t="str">
            <v>75010 Paris</v>
          </cell>
          <cell r="E51" t="str">
            <v>CREMERIE (La)</v>
          </cell>
          <cell r="F51" t="str">
            <v>41, Rue de Lancry</v>
          </cell>
          <cell r="G51" t="str">
            <v>75010 Paris</v>
          </cell>
          <cell r="H51">
            <v>30</v>
          </cell>
          <cell r="I51" t="str">
            <v xml:space="preserve">Dominique   </v>
          </cell>
        </row>
        <row r="52">
          <cell r="A52" t="str">
            <v>CUISINE DE SANDRINE (La)</v>
          </cell>
          <cell r="B52">
            <v>5</v>
          </cell>
          <cell r="C52" t="str">
            <v>89 bis, rue du dessous des berges</v>
          </cell>
          <cell r="D52" t="str">
            <v>75013 Paris</v>
          </cell>
          <cell r="E52" t="str">
            <v>CUISINE DE SANDRINE (La)</v>
          </cell>
          <cell r="F52" t="str">
            <v>89 bis, rue du dessous des berges</v>
          </cell>
          <cell r="G52" t="str">
            <v>75013 Paris</v>
          </cell>
          <cell r="H52">
            <v>30</v>
          </cell>
          <cell r="I52" t="str">
            <v>Sandrine</v>
          </cell>
        </row>
        <row r="53">
          <cell r="A53" t="str">
            <v>CULTURE CRÊPES</v>
          </cell>
          <cell r="B53">
            <v>5</v>
          </cell>
          <cell r="C53" t="str">
            <v>26, rue des Saint André des Arts</v>
          </cell>
          <cell r="D53" t="str">
            <v>75006  Paris</v>
          </cell>
          <cell r="E53" t="str">
            <v>PAF-ALK (Sarl)</v>
          </cell>
          <cell r="F53" t="str">
            <v>9, rue du Grand Prieuré</v>
          </cell>
          <cell r="G53" t="str">
            <v>75011 Paris</v>
          </cell>
          <cell r="H53">
            <v>30</v>
          </cell>
          <cell r="I53" t="str">
            <v>Sacha DE HOND</v>
          </cell>
        </row>
        <row r="54">
          <cell r="A54" t="str">
            <v>CULTURES CAVES</v>
          </cell>
          <cell r="B54">
            <v>5</v>
          </cell>
          <cell r="C54" t="str">
            <v>29ter, rue du Château d'eau</v>
          </cell>
          <cell r="D54" t="str">
            <v>75010 Paris</v>
          </cell>
          <cell r="E54" t="str">
            <v>CULTURES CAVES</v>
          </cell>
          <cell r="F54" t="str">
            <v>29ter, rue du Château d'eau</v>
          </cell>
          <cell r="G54" t="str">
            <v>75010 Paris</v>
          </cell>
          <cell r="H54">
            <v>30</v>
          </cell>
          <cell r="I54" t="str">
            <v>-</v>
          </cell>
        </row>
        <row r="55">
          <cell r="A55" t="str">
            <v>D MOTION</v>
          </cell>
          <cell r="B55">
            <v>5</v>
          </cell>
          <cell r="C55" t="str">
            <v>19, rue de la Fontaine au roi</v>
          </cell>
          <cell r="D55" t="str">
            <v>75011 Paris</v>
          </cell>
          <cell r="E55" t="str">
            <v>D MOTION</v>
          </cell>
          <cell r="F55" t="str">
            <v>19, rue de la Fontaine au roi</v>
          </cell>
          <cell r="G55" t="str">
            <v>75011 Paris</v>
          </cell>
          <cell r="H55">
            <v>30</v>
          </cell>
          <cell r="I55" t="str">
            <v>Marion BRIEUX</v>
          </cell>
        </row>
        <row r="56">
          <cell r="A56" t="str">
            <v>DILIA</v>
          </cell>
          <cell r="B56">
            <v>5</v>
          </cell>
          <cell r="C56" t="str">
            <v>1, rue d'Eupatoria</v>
          </cell>
          <cell r="D56" t="str">
            <v>75020 Paris</v>
          </cell>
          <cell r="E56" t="str">
            <v>FALLERI (Sarl)</v>
          </cell>
          <cell r="F56" t="str">
            <v>1, rue d'Eupatoria</v>
          </cell>
          <cell r="G56" t="str">
            <v>75020 Paris</v>
          </cell>
          <cell r="H56">
            <v>30</v>
          </cell>
          <cell r="I56" t="str">
            <v>-</v>
          </cell>
        </row>
        <row r="57">
          <cell r="A57" t="str">
            <v>DIOMES</v>
          </cell>
          <cell r="B57">
            <v>5</v>
          </cell>
          <cell r="C57" t="str">
            <v>17, rue Violet</v>
          </cell>
          <cell r="D57" t="str">
            <v>75015 Paris</v>
          </cell>
          <cell r="E57" t="str">
            <v>DIOMES</v>
          </cell>
          <cell r="F57" t="str">
            <v>17, rue Violet</v>
          </cell>
          <cell r="G57" t="str">
            <v>75015 Paris</v>
          </cell>
          <cell r="H57">
            <v>30</v>
          </cell>
          <cell r="I57" t="str">
            <v>Nils MAICH</v>
          </cell>
        </row>
        <row r="58">
          <cell r="A58" t="str">
            <v>ELAN NATURE</v>
          </cell>
          <cell r="B58">
            <v>5</v>
          </cell>
          <cell r="C58" t="str">
            <v>107, av. du Général Leclerc</v>
          </cell>
          <cell r="D58" t="str">
            <v>75014 Paris</v>
          </cell>
          <cell r="E58" t="str">
            <v>ELAN NATURE</v>
          </cell>
          <cell r="F58" t="str">
            <v>107, av. du Général Leclerc</v>
          </cell>
          <cell r="G58" t="str">
            <v>75014 Paris</v>
          </cell>
          <cell r="H58">
            <v>30</v>
          </cell>
          <cell r="I58" t="str">
            <v>Mathieu SASSU</v>
          </cell>
        </row>
        <row r="59">
          <cell r="A59" t="str">
            <v>EMBUSCADE (L')</v>
          </cell>
          <cell r="B59">
            <v>5</v>
          </cell>
          <cell r="C59" t="str">
            <v>31, rue Crussol</v>
          </cell>
          <cell r="D59" t="str">
            <v>75011 Paris</v>
          </cell>
          <cell r="E59" t="str">
            <v>EMBUSCADE (L')</v>
          </cell>
          <cell r="F59" t="str">
            <v>31, rue Crussol</v>
          </cell>
          <cell r="G59" t="str">
            <v>75011 Paris</v>
          </cell>
          <cell r="H59">
            <v>30</v>
          </cell>
          <cell r="I59" t="str">
            <v>Boudjema</v>
          </cell>
        </row>
        <row r="60">
          <cell r="A60" t="str">
            <v>ENTREPOT'S</v>
          </cell>
          <cell r="B60">
            <v>5</v>
          </cell>
          <cell r="C60" t="str">
            <v>2, rue Sorbier</v>
          </cell>
          <cell r="D60" t="str">
            <v>75020 Paris</v>
          </cell>
          <cell r="E60" t="str">
            <v>ENTREPOT'S</v>
          </cell>
          <cell r="F60" t="str">
            <v>2, rue Sorbier</v>
          </cell>
          <cell r="G60" t="str">
            <v>75020 Paris</v>
          </cell>
          <cell r="H60">
            <v>30</v>
          </cell>
          <cell r="I60" t="str">
            <v>Ali / Nono</v>
          </cell>
        </row>
        <row r="61">
          <cell r="A61" t="str">
            <v>EPICERIE GRENAILLE</v>
          </cell>
          <cell r="B61">
            <v>5</v>
          </cell>
          <cell r="C61" t="str">
            <v>3, rue Charles Delescluze</v>
          </cell>
          <cell r="D61" t="str">
            <v>75011 Paris</v>
          </cell>
          <cell r="E61" t="str">
            <v>EPICERIE GRENAILLE</v>
          </cell>
          <cell r="F61" t="str">
            <v>3, rue Charles Delescluze</v>
          </cell>
          <cell r="G61" t="str">
            <v>75011 Paris</v>
          </cell>
          <cell r="H61">
            <v>30</v>
          </cell>
          <cell r="I61" t="str">
            <v>William</v>
          </cell>
        </row>
        <row r="62">
          <cell r="A62" t="str">
            <v>EPICERIE LE PETIT CABAS</v>
          </cell>
          <cell r="B62">
            <v>5</v>
          </cell>
          <cell r="C62" t="str">
            <v>189, rue de Charonne</v>
          </cell>
          <cell r="D62" t="str">
            <v>75011 Paris</v>
          </cell>
          <cell r="E62" t="str">
            <v>EPICERIE LE PETIT CABAS</v>
          </cell>
          <cell r="F62" t="str">
            <v>189, rue de Charonne</v>
          </cell>
          <cell r="G62" t="str">
            <v>75011 Paris</v>
          </cell>
          <cell r="H62">
            <v>30</v>
          </cell>
          <cell r="I62" t="str">
            <v>Anne-Sophie CULIOLI</v>
          </cell>
        </row>
        <row r="63">
          <cell r="A63" t="str">
            <v>EPICERIE VINTAGE (L')</v>
          </cell>
          <cell r="B63">
            <v>5</v>
          </cell>
          <cell r="C63" t="str">
            <v>4, rue Sorbier</v>
          </cell>
          <cell r="D63" t="str">
            <v>75020 Paris</v>
          </cell>
          <cell r="E63" t="str">
            <v>EPICERIE VINTAGE (L')</v>
          </cell>
          <cell r="F63" t="str">
            <v>4, rue Sorbier</v>
          </cell>
          <cell r="G63" t="str">
            <v>75020 Paris</v>
          </cell>
          <cell r="H63">
            <v>30</v>
          </cell>
          <cell r="I63" t="str">
            <v>Medhi</v>
          </cell>
        </row>
        <row r="64">
          <cell r="A64" t="str">
            <v>EPICURIEN (L')</v>
          </cell>
          <cell r="B64">
            <v>5</v>
          </cell>
          <cell r="C64" t="str">
            <v>57, av. Gal De Gaulle</v>
          </cell>
          <cell r="D64" t="str">
            <v>94160 Saint Mandé</v>
          </cell>
          <cell r="E64" t="str">
            <v>EPICURIEN (L')</v>
          </cell>
          <cell r="F64" t="str">
            <v>57, av. Gal De Gaulle</v>
          </cell>
          <cell r="G64" t="str">
            <v>94160 Saint Mandé</v>
          </cell>
          <cell r="H64">
            <v>30</v>
          </cell>
          <cell r="I64" t="str">
            <v>Daniel BRUN</v>
          </cell>
        </row>
        <row r="65">
          <cell r="A65" t="str">
            <v>EQUIPE DEVELOPPEMENT LOCAL</v>
          </cell>
          <cell r="B65">
            <v>5</v>
          </cell>
          <cell r="C65" t="str">
            <v>11, rue Denoyez</v>
          </cell>
          <cell r="D65" t="str">
            <v>75020 Paris</v>
          </cell>
          <cell r="E65" t="str">
            <v>MAIRIE DE PARIS (Dir. Fin.&amp; Ach.)</v>
          </cell>
          <cell r="F65" t="str">
            <v>6, av de la porte d'Ivry</v>
          </cell>
          <cell r="G65" t="str">
            <v>75013 Paris</v>
          </cell>
          <cell r="H65">
            <v>30</v>
          </cell>
          <cell r="I65" t="str">
            <v>Edouard RAZZANO</v>
          </cell>
        </row>
        <row r="66">
          <cell r="A66" t="str">
            <v>EURO'EXPRESS</v>
          </cell>
          <cell r="B66">
            <v>5</v>
          </cell>
          <cell r="C66" t="str">
            <v>ZA Béthunes, 23, Av. des Eguillettes</v>
          </cell>
          <cell r="D66" t="str">
            <v>95310 St Ouen l'Aumône</v>
          </cell>
          <cell r="E66" t="str">
            <v>MICRO BRASSERIE DISTRIBUTION</v>
          </cell>
          <cell r="F66" t="str">
            <v>2, bd Gambetta</v>
          </cell>
          <cell r="G66" t="str">
            <v>76000 Rouen</v>
          </cell>
          <cell r="H66">
            <v>30</v>
          </cell>
          <cell r="I66" t="str">
            <v>Timothée</v>
          </cell>
        </row>
        <row r="67">
          <cell r="A67" t="str">
            <v>EVANEOS</v>
          </cell>
          <cell r="B67">
            <v>5</v>
          </cell>
          <cell r="C67" t="str">
            <v>27, rue de Mogador</v>
          </cell>
          <cell r="D67" t="str">
            <v>75009 Paris</v>
          </cell>
          <cell r="E67" t="str">
            <v>EVANEOS</v>
          </cell>
          <cell r="F67" t="str">
            <v>27, rue de Mogador</v>
          </cell>
          <cell r="G67" t="str">
            <v>75009 Paris</v>
          </cell>
          <cell r="H67">
            <v>30</v>
          </cell>
          <cell r="I67" t="str">
            <v>Benjamin KIFFER</v>
          </cell>
        </row>
        <row r="68">
          <cell r="A68" t="str">
            <v>EXECUTIVE TRAITEUR</v>
          </cell>
          <cell r="B68">
            <v>5</v>
          </cell>
          <cell r="C68" t="str">
            <v>146, rue de Stalingrad</v>
          </cell>
          <cell r="D68" t="str">
            <v>93100 Montreuil</v>
          </cell>
          <cell r="E68" t="str">
            <v>ASSOC. LE RECHO</v>
          </cell>
          <cell r="F68" t="str">
            <v>107, Bd de Strasbourg</v>
          </cell>
          <cell r="G68" t="str">
            <v>93130 Nogent</v>
          </cell>
          <cell r="H68">
            <v>30</v>
          </cell>
          <cell r="I68" t="str">
            <v>Elodie / Vanessa</v>
          </cell>
        </row>
        <row r="69">
          <cell r="A69" t="str">
            <v>EXTERIEUR QUAI</v>
          </cell>
          <cell r="B69">
            <v>5</v>
          </cell>
          <cell r="C69" t="str">
            <v>5, rue d'Alsace</v>
          </cell>
          <cell r="D69" t="str">
            <v>75010 Paris</v>
          </cell>
          <cell r="E69" t="str">
            <v>EXTERIEUR QUAI</v>
          </cell>
          <cell r="F69" t="str">
            <v>5, rue d'Alsace</v>
          </cell>
          <cell r="G69" t="str">
            <v>75010 Paris</v>
          </cell>
          <cell r="H69">
            <v>30</v>
          </cell>
          <cell r="I69" t="str">
            <v>Pierrick / Marcel</v>
          </cell>
        </row>
        <row r="70">
          <cell r="A70" t="str">
            <v>EXTRAMUROS</v>
          </cell>
          <cell r="B70">
            <v>5</v>
          </cell>
          <cell r="C70" t="str">
            <v>156, rue de Ménilmontant</v>
          </cell>
          <cell r="D70" t="str">
            <v>75020  Paris</v>
          </cell>
          <cell r="E70" t="str">
            <v>EXTRAMUROS</v>
          </cell>
          <cell r="F70" t="str">
            <v>156, rue de Ménilmontant</v>
          </cell>
          <cell r="G70" t="str">
            <v>75020  Paris</v>
          </cell>
          <cell r="H70">
            <v>30</v>
          </cell>
          <cell r="I70" t="str">
            <v>Jules BEGUERIE</v>
          </cell>
        </row>
        <row r="71">
          <cell r="A71" t="str">
            <v>FEDERATION ART DE LA RUE</v>
          </cell>
          <cell r="B71">
            <v>5</v>
          </cell>
          <cell r="C71" t="str">
            <v>222, rue de Belleville</v>
          </cell>
          <cell r="D71" t="str">
            <v>75019 Paris</v>
          </cell>
          <cell r="E71" t="str">
            <v>FEDERATION ART DE LA RUE</v>
          </cell>
          <cell r="F71" t="str">
            <v>222, rue de Belleville</v>
          </cell>
          <cell r="G71" t="str">
            <v>75019 Paris</v>
          </cell>
          <cell r="H71">
            <v>30</v>
          </cell>
          <cell r="I71" t="str">
            <v>Amandine</v>
          </cell>
        </row>
        <row r="72">
          <cell r="A72" t="str">
            <v>FINE L'EPICERIE</v>
          </cell>
          <cell r="B72">
            <v>5</v>
          </cell>
          <cell r="C72" t="str">
            <v>30, rue de Belleville</v>
          </cell>
          <cell r="D72" t="str">
            <v>75011 Paris</v>
          </cell>
          <cell r="E72" t="str">
            <v>FINE L'EPICERIE</v>
          </cell>
          <cell r="F72" t="str">
            <v>30, rue de Belleville</v>
          </cell>
          <cell r="G72" t="str">
            <v>75011 Paris</v>
          </cell>
          <cell r="H72">
            <v>30</v>
          </cell>
          <cell r="I72" t="str">
            <v>Cécile BOUSSARIE / Elodie</v>
          </cell>
        </row>
        <row r="73">
          <cell r="A73" t="str">
            <v>FRANCHEESE</v>
          </cell>
          <cell r="B73">
            <v>5</v>
          </cell>
          <cell r="C73" t="str">
            <v>26, rue Orfila</v>
          </cell>
          <cell r="D73" t="str">
            <v>75020 Paris</v>
          </cell>
          <cell r="E73" t="str">
            <v>FRANCHEESE</v>
          </cell>
          <cell r="F73" t="str">
            <v>26, rue Orfila</v>
          </cell>
          <cell r="G73" t="str">
            <v>75020 Paris</v>
          </cell>
          <cell r="H73">
            <v>30</v>
          </cell>
          <cell r="I73" t="str">
            <v>Emerick</v>
          </cell>
        </row>
        <row r="74">
          <cell r="A74" t="str">
            <v>FREEMOUSSE BAR</v>
          </cell>
          <cell r="B74">
            <v>5</v>
          </cell>
          <cell r="C74" t="str">
            <v>76, rue Marcadet</v>
          </cell>
          <cell r="D74" t="str">
            <v>75018 Paris</v>
          </cell>
          <cell r="E74" t="str">
            <v>FREEMOUSSE BAR</v>
          </cell>
          <cell r="F74" t="str">
            <v>76, rue Marcadet</v>
          </cell>
          <cell r="G74" t="str">
            <v>75018 Paris</v>
          </cell>
          <cell r="H74">
            <v>30</v>
          </cell>
          <cell r="I74" t="str">
            <v>Jean-Claude</v>
          </cell>
        </row>
        <row r="75">
          <cell r="A75" t="str">
            <v>FROMAGES DE GAMBETTA (Les)</v>
          </cell>
          <cell r="B75">
            <v>5</v>
          </cell>
          <cell r="C75" t="str">
            <v>259, rue des Pyrénées</v>
          </cell>
          <cell r="D75" t="str">
            <v>75020 Paris</v>
          </cell>
          <cell r="E75" t="str">
            <v>FROMAGES DE GAMBETTA (Les)</v>
          </cell>
          <cell r="F75" t="str">
            <v>259, rue des Pyrénées</v>
          </cell>
          <cell r="G75" t="str">
            <v>75020 Paris</v>
          </cell>
          <cell r="H75">
            <v>30</v>
          </cell>
          <cell r="I75" t="str">
            <v>Tristan</v>
          </cell>
        </row>
        <row r="76">
          <cell r="A76" t="str">
            <v>GOÛT DU SABLE (Le)</v>
          </cell>
          <cell r="B76">
            <v>5</v>
          </cell>
          <cell r="C76" t="str">
            <v>2, rue du docteur Goujon</v>
          </cell>
          <cell r="D76" t="str">
            <v>75012 Paris</v>
          </cell>
          <cell r="E76" t="str">
            <v>GOÛT DU SABLE (Le)</v>
          </cell>
          <cell r="F76" t="str">
            <v>2, rue du docteur Goujon</v>
          </cell>
          <cell r="G76" t="str">
            <v>75012 Paris</v>
          </cell>
          <cell r="H76">
            <v>30</v>
          </cell>
          <cell r="I76" t="str">
            <v>Sophie ABECASSIS</v>
          </cell>
        </row>
        <row r="77">
          <cell r="A77" t="str">
            <v>GRAND CENTRAL</v>
          </cell>
          <cell r="B77">
            <v>5</v>
          </cell>
          <cell r="C77" t="str">
            <v>5, rue Curial</v>
          </cell>
          <cell r="D77" t="str">
            <v>75019 Paris</v>
          </cell>
          <cell r="E77" t="str">
            <v>GRAND CENTRAL</v>
          </cell>
          <cell r="F77" t="str">
            <v>5, rue Curial</v>
          </cell>
          <cell r="G77" t="str">
            <v>75019 Paris</v>
          </cell>
          <cell r="H77">
            <v>30</v>
          </cell>
          <cell r="I77" t="str">
            <v>Claudio EPISCOPO</v>
          </cell>
        </row>
        <row r="78">
          <cell r="A78" t="str">
            <v>GRANDE EPICERIE (La)</v>
          </cell>
          <cell r="B78">
            <v>5</v>
          </cell>
          <cell r="C78" t="str">
            <v>38, rue de Sèvres</v>
          </cell>
          <cell r="D78" t="str">
            <v>75007 Paris</v>
          </cell>
          <cell r="E78" t="str">
            <v>GRANDE EPICERIE (La)</v>
          </cell>
          <cell r="F78" t="str">
            <v>38, rue de Sèvres</v>
          </cell>
          <cell r="G78" t="str">
            <v>75007 Paris</v>
          </cell>
          <cell r="H78">
            <v>30</v>
          </cell>
          <cell r="I78" t="str">
            <v>M. JAKYMIW / Cédric</v>
          </cell>
        </row>
        <row r="79">
          <cell r="A79" t="str">
            <v>HOP MALT MARKET</v>
          </cell>
          <cell r="B79">
            <v>5</v>
          </cell>
          <cell r="C79" t="str">
            <v>79, rue St Maur</v>
          </cell>
          <cell r="D79" t="str">
            <v>75011 Paris</v>
          </cell>
          <cell r="E79" t="str">
            <v>HOP MALT MARKET</v>
          </cell>
          <cell r="F79" t="str">
            <v>79, rue St Maur</v>
          </cell>
          <cell r="G79" t="str">
            <v>75011 Paris</v>
          </cell>
          <cell r="H79">
            <v>30</v>
          </cell>
          <cell r="I79" t="str">
            <v>Mourad</v>
          </cell>
        </row>
        <row r="80">
          <cell r="A80" t="str">
            <v>HÔTEL AMASTAN</v>
          </cell>
          <cell r="B80">
            <v>7</v>
          </cell>
          <cell r="C80" t="str">
            <v>34, rue Jean Mermoz</v>
          </cell>
          <cell r="D80" t="str">
            <v>75008 Paris</v>
          </cell>
          <cell r="E80" t="str">
            <v>HARMONY (Sarl)</v>
          </cell>
          <cell r="F80" t="str">
            <v>132, rue de Longchamp</v>
          </cell>
          <cell r="G80" t="str">
            <v>75116 Paris</v>
          </cell>
          <cell r="H80">
            <v>30</v>
          </cell>
          <cell r="I80" t="str">
            <v>Julien DOUIEB</v>
          </cell>
        </row>
        <row r="81">
          <cell r="A81" t="str">
            <v>HÔTEL HOXTON</v>
          </cell>
          <cell r="B81">
            <v>5</v>
          </cell>
          <cell r="C81" t="str">
            <v>30/32, rue du Sentier</v>
          </cell>
          <cell r="D81" t="str">
            <v>75002 Paris</v>
          </cell>
          <cell r="E81" t="str">
            <v>HÔTEL HOXTON</v>
          </cell>
          <cell r="F81" t="str">
            <v>30/32, rue du Sentier</v>
          </cell>
          <cell r="G81" t="str">
            <v>75002 Paris</v>
          </cell>
          <cell r="H81">
            <v>30</v>
          </cell>
          <cell r="I81" t="str">
            <v>Carlos / Romain / Fabrice</v>
          </cell>
        </row>
        <row r="82">
          <cell r="A82" t="str">
            <v>HÔTEL KORNER</v>
          </cell>
          <cell r="B82">
            <v>5</v>
          </cell>
          <cell r="C82" t="str">
            <v>54, Rue Falguière</v>
          </cell>
          <cell r="D82" t="str">
            <v>75015 Paris</v>
          </cell>
          <cell r="E82" t="str">
            <v>HÔTEL KORNER</v>
          </cell>
          <cell r="F82" t="str">
            <v>54, Rue Falguière</v>
          </cell>
          <cell r="G82" t="str">
            <v>75015 Paris</v>
          </cell>
          <cell r="H82">
            <v>30</v>
          </cell>
          <cell r="I82" t="str">
            <v>Martin MITTEAULT</v>
          </cell>
        </row>
        <row r="83">
          <cell r="A83" t="str">
            <v>IN BEER WE HOP</v>
          </cell>
          <cell r="B83">
            <v>5</v>
          </cell>
          <cell r="C83" t="str">
            <v>10, rue Félicien Lesage</v>
          </cell>
          <cell r="D83" t="str">
            <v>78360 Montesson</v>
          </cell>
          <cell r="E83" t="str">
            <v>IN BEER WE HOP</v>
          </cell>
          <cell r="F83" t="str">
            <v>10, rue Félicien Lesage</v>
          </cell>
          <cell r="G83" t="str">
            <v>78360 Montesson</v>
          </cell>
          <cell r="H83">
            <v>30</v>
          </cell>
          <cell r="I83" t="str">
            <v>Matthias</v>
          </cell>
        </row>
        <row r="84">
          <cell r="A84" t="str">
            <v>INARO (Sarl)</v>
          </cell>
          <cell r="B84">
            <v>5</v>
          </cell>
          <cell r="C84" t="str">
            <v>38, rue René Boulanger</v>
          </cell>
          <cell r="D84" t="str">
            <v>75010 Paris</v>
          </cell>
          <cell r="E84" t="str">
            <v>INARO (Sarl)</v>
          </cell>
          <cell r="F84" t="str">
            <v>38, rue René Boulanger</v>
          </cell>
          <cell r="G84" t="str">
            <v>75010 Paris</v>
          </cell>
          <cell r="H84">
            <v>30</v>
          </cell>
          <cell r="I84" t="str">
            <v>Johan BONNET</v>
          </cell>
        </row>
        <row r="85">
          <cell r="A85" t="str">
            <v>INARO (Sarl)</v>
          </cell>
          <cell r="B85">
            <v>5</v>
          </cell>
          <cell r="C85" t="str">
            <v>12, Rue de Maubeuge</v>
          </cell>
          <cell r="D85" t="str">
            <v>75009 Paris</v>
          </cell>
          <cell r="E85" t="str">
            <v>INARO (Sarl)</v>
          </cell>
          <cell r="F85" t="str">
            <v>12, Rue de Maubeuge</v>
          </cell>
          <cell r="G85" t="str">
            <v>75009 Paris</v>
          </cell>
          <cell r="H85">
            <v>30</v>
          </cell>
          <cell r="I85" t="str">
            <v>Johan BONNET</v>
          </cell>
        </row>
        <row r="86">
          <cell r="A86" t="str">
            <v>JOURDAIN (Le)</v>
          </cell>
          <cell r="B86">
            <v>5</v>
          </cell>
          <cell r="C86" t="str">
            <v>101, rue des Couronnes</v>
          </cell>
          <cell r="D86" t="str">
            <v>75020 Paris</v>
          </cell>
          <cell r="E86" t="str">
            <v>JOURDAIN (Le)</v>
          </cell>
          <cell r="F86" t="str">
            <v>101, rue des Couronnes</v>
          </cell>
          <cell r="G86" t="str">
            <v>75020 Paris</v>
          </cell>
          <cell r="H86">
            <v>30</v>
          </cell>
          <cell r="I86" t="str">
            <v>JB</v>
          </cell>
        </row>
        <row r="87">
          <cell r="A87" t="str">
            <v>JUHLES</v>
          </cell>
          <cell r="B87">
            <v>5</v>
          </cell>
          <cell r="C87" t="str">
            <v>54, rue du Fbg St Denis</v>
          </cell>
          <cell r="D87" t="str">
            <v>75010 Paris</v>
          </cell>
          <cell r="E87" t="str">
            <v>JUHLES</v>
          </cell>
          <cell r="F87" t="str">
            <v>54, rue du Fbg St Denis</v>
          </cell>
          <cell r="G87" t="str">
            <v>75010 Paris</v>
          </cell>
          <cell r="H87">
            <v>30</v>
          </cell>
          <cell r="I87" t="str">
            <v>Nicolas</v>
          </cell>
        </row>
        <row r="88">
          <cell r="A88" t="str">
            <v>KAZ BAR</v>
          </cell>
          <cell r="B88">
            <v>5</v>
          </cell>
          <cell r="C88" t="str">
            <v>86, avenue Parmentier</v>
          </cell>
          <cell r="D88" t="str">
            <v>75011 Paris</v>
          </cell>
          <cell r="E88" t="str">
            <v>KAZ BAR</v>
          </cell>
          <cell r="F88" t="str">
            <v>86, avenue Parmentier</v>
          </cell>
          <cell r="G88" t="str">
            <v>75011 Paris</v>
          </cell>
          <cell r="H88">
            <v>30</v>
          </cell>
          <cell r="I88" t="str">
            <v>Milan</v>
          </cell>
        </row>
        <row r="89">
          <cell r="A89" t="str">
            <v xml:space="preserve">KELBONGOO </v>
          </cell>
          <cell r="B89">
            <v>5</v>
          </cell>
          <cell r="C89" t="str">
            <v>204, rue de Crimée</v>
          </cell>
          <cell r="D89" t="str">
            <v>75019 PARIS</v>
          </cell>
          <cell r="E89" t="str">
            <v>KELBONGOO - PÔLE LUTESS</v>
          </cell>
          <cell r="F89" t="str">
            <v>204, rue de Crimée</v>
          </cell>
          <cell r="G89" t="str">
            <v>75019 PARIS</v>
          </cell>
          <cell r="H89">
            <v>30</v>
          </cell>
          <cell r="I89" t="str">
            <v>Magali</v>
          </cell>
        </row>
        <row r="90">
          <cell r="A90" t="str">
            <v>LITTLE PARMENTIER</v>
          </cell>
          <cell r="B90">
            <v>5</v>
          </cell>
          <cell r="C90" t="str">
            <v>86, av. Parmentier</v>
          </cell>
          <cell r="D90" t="str">
            <v>75011 Paris</v>
          </cell>
          <cell r="E90" t="str">
            <v>LITTLE PARMENTIER</v>
          </cell>
          <cell r="F90" t="str">
            <v>86, av. Parmentier</v>
          </cell>
          <cell r="G90" t="str">
            <v>75011 Paris</v>
          </cell>
          <cell r="H90">
            <v>30</v>
          </cell>
          <cell r="I90" t="str">
            <v>Milan</v>
          </cell>
        </row>
        <row r="91">
          <cell r="A91" t="str">
            <v>LOU TIAP</v>
          </cell>
          <cell r="B91">
            <v>5</v>
          </cell>
          <cell r="C91" t="str">
            <v>81, rue de Bagnolet</v>
          </cell>
          <cell r="D91" t="str">
            <v>75020 Paris</v>
          </cell>
          <cell r="E91" t="str">
            <v>LOU TIAP</v>
          </cell>
          <cell r="F91" t="str">
            <v>81, rue de Bagnolet</v>
          </cell>
          <cell r="G91" t="str">
            <v>75020 Paris</v>
          </cell>
          <cell r="H91">
            <v>30</v>
          </cell>
          <cell r="I91" t="str">
            <v>Anne / Olivier</v>
          </cell>
        </row>
        <row r="92">
          <cell r="A92" t="str">
            <v>LOUVE</v>
          </cell>
          <cell r="B92">
            <v>5</v>
          </cell>
          <cell r="C92" t="str">
            <v>17, rue Breguet</v>
          </cell>
          <cell r="D92" t="str">
            <v>75011 Paris</v>
          </cell>
          <cell r="E92" t="str">
            <v>LOUVE</v>
          </cell>
          <cell r="F92" t="str">
            <v>17, rue Breguet</v>
          </cell>
          <cell r="G92" t="str">
            <v>75011 Paris</v>
          </cell>
          <cell r="H92">
            <v>30</v>
          </cell>
          <cell r="I92" t="str">
            <v>Anne</v>
          </cell>
        </row>
        <row r="93">
          <cell r="A93" t="str">
            <v>LUCIE VENET</v>
          </cell>
          <cell r="B93">
            <v>1</v>
          </cell>
          <cell r="C93" t="str">
            <v>29, bd Ornano</v>
          </cell>
          <cell r="D93" t="str">
            <v>75018 Paris</v>
          </cell>
          <cell r="E93" t="str">
            <v>LUCIE VENET</v>
          </cell>
          <cell r="F93" t="str">
            <v>29, bd Ornano</v>
          </cell>
          <cell r="G93" t="str">
            <v>75018 Paris</v>
          </cell>
          <cell r="H93">
            <v>30</v>
          </cell>
          <cell r="I93" t="str">
            <v>Lucie VENET</v>
          </cell>
        </row>
        <row r="94">
          <cell r="A94" t="str">
            <v>LYCEE CLORIVIERE</v>
          </cell>
          <cell r="B94">
            <v>5</v>
          </cell>
          <cell r="C94" t="str">
            <v xml:space="preserve">107, bd Diderot </v>
          </cell>
          <cell r="D94" t="str">
            <v>75012 Paris</v>
          </cell>
          <cell r="E94" t="str">
            <v>LYCEE CLORIVIERE</v>
          </cell>
          <cell r="F94" t="str">
            <v xml:space="preserve">107, bd Diderot </v>
          </cell>
          <cell r="G94" t="str">
            <v>75012 Paris</v>
          </cell>
          <cell r="H94">
            <v>30</v>
          </cell>
          <cell r="I94" t="str">
            <v>Luc / Matthias</v>
          </cell>
        </row>
        <row r="95">
          <cell r="A95" t="str">
            <v>MAIRIE 20°ARRDT PARIS</v>
          </cell>
          <cell r="B95">
            <v>5</v>
          </cell>
          <cell r="C95" t="str">
            <v>6, Place Gambetta</v>
          </cell>
          <cell r="D95" t="str">
            <v>75020 Paris</v>
          </cell>
          <cell r="E95" t="str">
            <v>MAIRIE DE PARIS (dir. Fin. &amp; Ach.)</v>
          </cell>
          <cell r="F95" t="str">
            <v>6, Avenue de la Porte d'Ivry</v>
          </cell>
          <cell r="G95" t="str">
            <v>75013 Paris</v>
          </cell>
          <cell r="H95">
            <v>30</v>
          </cell>
          <cell r="I95" t="str">
            <v>Charlotte REYDEL</v>
          </cell>
        </row>
        <row r="96">
          <cell r="A96" t="str">
            <v>MAIS OUI MADAME</v>
          </cell>
          <cell r="B96">
            <v>5</v>
          </cell>
          <cell r="C96" t="str">
            <v>100, bd de Ménilmontant</v>
          </cell>
          <cell r="D96" t="str">
            <v>75020 Paris</v>
          </cell>
          <cell r="E96" t="str">
            <v>MAIS OUI MADAME</v>
          </cell>
          <cell r="F96" t="str">
            <v>100, bd de Ménilmontant</v>
          </cell>
          <cell r="G96" t="str">
            <v>75020 Paris</v>
          </cell>
          <cell r="H96">
            <v>30</v>
          </cell>
          <cell r="I96" t="str">
            <v>Elias</v>
          </cell>
        </row>
        <row r="97">
          <cell r="A97" t="str">
            <v>MAISON QUARTIER LA DHUYS</v>
          </cell>
          <cell r="B97">
            <v>5</v>
          </cell>
          <cell r="C97" t="str">
            <v>30, av; de la Dhuys</v>
          </cell>
          <cell r="D97" t="str">
            <v>93170 Bagnolet</v>
          </cell>
          <cell r="E97" t="str">
            <v>MAISON QUARTIER LA DHUYS</v>
          </cell>
          <cell r="F97" t="str">
            <v>30, av; de la Dhuys</v>
          </cell>
          <cell r="G97" t="str">
            <v>93170 Bagnolet</v>
          </cell>
          <cell r="H97">
            <v>30</v>
          </cell>
          <cell r="I97" t="str">
            <v>Youenn PLOUHINEC</v>
          </cell>
        </row>
        <row r="98">
          <cell r="A98" t="str">
            <v>MAVROMMATIS</v>
          </cell>
          <cell r="B98">
            <v>5</v>
          </cell>
          <cell r="C98" t="str">
            <v>42, rue Daubenton</v>
          </cell>
          <cell r="D98" t="str">
            <v>75005 Paris</v>
          </cell>
          <cell r="E98" t="str">
            <v>MAVROMMATIS</v>
          </cell>
          <cell r="F98" t="str">
            <v>42, rue Daubenton</v>
          </cell>
          <cell r="G98" t="str">
            <v>75005 Paris</v>
          </cell>
          <cell r="H98">
            <v>30</v>
          </cell>
          <cell r="I98" t="str">
            <v>SébastienCARLIER</v>
          </cell>
        </row>
        <row r="99">
          <cell r="A99" t="str">
            <v>MEL,MICH ET MARTIN</v>
          </cell>
          <cell r="B99">
            <v>5</v>
          </cell>
          <cell r="C99" t="str">
            <v>8, rue Saint Bernard</v>
          </cell>
          <cell r="D99" t="str">
            <v>75011 Paris</v>
          </cell>
          <cell r="E99" t="str">
            <v>MEL,MICH ET MARTIN</v>
          </cell>
          <cell r="F99" t="str">
            <v>8, rue Saint Bernard</v>
          </cell>
          <cell r="G99" t="str">
            <v>75011 Paris</v>
          </cell>
          <cell r="H99">
            <v>30</v>
          </cell>
          <cell r="I99" t="str">
            <v>Melanie PERDREAU</v>
          </cell>
        </row>
        <row r="100">
          <cell r="A100" t="str">
            <v>METRO 75</v>
          </cell>
          <cell r="B100">
            <v>5</v>
          </cell>
          <cell r="C100" t="str">
            <v>55ter, rue de la Chapelle</v>
          </cell>
          <cell r="D100" t="str">
            <v>75018 Paris</v>
          </cell>
          <cell r="E100" t="str">
            <v>METRO CTFF</v>
          </cell>
          <cell r="F100" t="str">
            <v>TSA 80538</v>
          </cell>
          <cell r="G100" t="str">
            <v>94438 Chennevières Cedex</v>
          </cell>
          <cell r="H100">
            <v>30</v>
          </cell>
          <cell r="I100" t="str">
            <v>Mme PINCHON / Benjamin GELATS</v>
          </cell>
        </row>
        <row r="101">
          <cell r="A101" t="str">
            <v>METRO 94</v>
          </cell>
          <cell r="B101">
            <v>5</v>
          </cell>
          <cell r="C101" t="str">
            <v>8, rue du Gay Lussac</v>
          </cell>
          <cell r="D101" t="str">
            <v>94430 Chennevières</v>
          </cell>
          <cell r="E101" t="str">
            <v>METRO CTFF</v>
          </cell>
          <cell r="F101" t="str">
            <v>TSA 80538</v>
          </cell>
          <cell r="G101" t="str">
            <v>94438 Chennevières Cedex</v>
          </cell>
          <cell r="H101">
            <v>30</v>
          </cell>
          <cell r="I101" t="str">
            <v>Mme PINCHON / Benjamin GELATS</v>
          </cell>
        </row>
        <row r="102">
          <cell r="A102" t="str">
            <v>METRO BERCY</v>
          </cell>
          <cell r="B102">
            <v>5</v>
          </cell>
          <cell r="C102" t="str">
            <v>24, avenue des terroirs de France</v>
          </cell>
          <cell r="D102" t="str">
            <v>75012 Paris</v>
          </cell>
          <cell r="E102" t="str">
            <v>METRO BERCY</v>
          </cell>
          <cell r="F102" t="str">
            <v>24, avenue des terroirs de France</v>
          </cell>
          <cell r="G102" t="str">
            <v>75012 Paris</v>
          </cell>
          <cell r="H102">
            <v>30</v>
          </cell>
          <cell r="I102" t="str">
            <v>Roland LORMILUS</v>
          </cell>
        </row>
        <row r="103">
          <cell r="A103" t="str">
            <v>METRO BOBIGNY</v>
          </cell>
          <cell r="B103">
            <v>5</v>
          </cell>
          <cell r="C103" t="str">
            <v>ZI les Vignes, 35-77 rue Benoît Frachon</v>
          </cell>
          <cell r="D103" t="str">
            <v>93013 Bobigny</v>
          </cell>
          <cell r="E103" t="str">
            <v>METRO BOBIGNY</v>
          </cell>
          <cell r="F103" t="str">
            <v>ZI les Vignes, 35-77 rue Benoît Frachon</v>
          </cell>
          <cell r="G103" t="str">
            <v>93013 Bobigny</v>
          </cell>
          <cell r="H103">
            <v>30</v>
          </cell>
          <cell r="I103" t="str">
            <v>Gilles ROUILLARD</v>
          </cell>
        </row>
        <row r="104">
          <cell r="A104" t="str">
            <v>MG ROAD</v>
          </cell>
          <cell r="B104">
            <v>5</v>
          </cell>
          <cell r="C104" t="str">
            <v>205, rue Saint Martin</v>
          </cell>
          <cell r="D104" t="str">
            <v>75003 Paris</v>
          </cell>
          <cell r="E104" t="str">
            <v>MG ROAD</v>
          </cell>
          <cell r="F104" t="str">
            <v>205, rue Saint Martin</v>
          </cell>
          <cell r="G104" t="str">
            <v>75003 Paris</v>
          </cell>
          <cell r="H104">
            <v>30</v>
          </cell>
          <cell r="I104" t="str">
            <v>Stéphanie / Adeline</v>
          </cell>
        </row>
        <row r="105">
          <cell r="A105" t="str">
            <v>MINISTERE DES ARMEES</v>
          </cell>
          <cell r="B105">
            <v>5</v>
          </cell>
          <cell r="C105" t="str">
            <v>1, place Joffre (Case 51 - AP 205)</v>
          </cell>
          <cell r="D105" t="str">
            <v>75700 Paris SP07</v>
          </cell>
          <cell r="E105" t="str">
            <v>MINISTERE DES ARMEES</v>
          </cell>
          <cell r="F105" t="str">
            <v>1, place Joffre (Case 51 - AP 205)</v>
          </cell>
          <cell r="G105" t="str">
            <v>75700 Paris SP07</v>
          </cell>
          <cell r="H105">
            <v>30</v>
          </cell>
          <cell r="I105" t="str">
            <v>Thierry FRITELLI</v>
          </cell>
        </row>
        <row r="106">
          <cell r="A106" t="str">
            <v xml:space="preserve">MONOPRIX </v>
          </cell>
          <cell r="B106">
            <v>6</v>
          </cell>
          <cell r="C106" t="str">
            <v>1, rue Espace Shengen Bt D</v>
          </cell>
          <cell r="D106" t="str">
            <v>77127 Lieusaint - Distripol</v>
          </cell>
          <cell r="E106" t="str">
            <v>TSA 73002 SCAN</v>
          </cell>
          <cell r="F106" t="str">
            <v>1, rue Espace Shengen Bt D</v>
          </cell>
          <cell r="G106" t="str">
            <v>92613 Clichy cedex</v>
          </cell>
          <cell r="H106">
            <v>30</v>
          </cell>
          <cell r="I106" t="str">
            <v>Perrine NICOLAS</v>
          </cell>
        </row>
        <row r="107">
          <cell r="A107" t="str">
            <v>MY TROC</v>
          </cell>
          <cell r="B107">
            <v>5</v>
          </cell>
          <cell r="C107" t="str">
            <v>55, rue Greneta</v>
          </cell>
          <cell r="D107" t="str">
            <v>75002 Paris</v>
          </cell>
          <cell r="E107" t="str">
            <v>MY TROC</v>
          </cell>
          <cell r="F107" t="str">
            <v>55, rue Greneta</v>
          </cell>
          <cell r="G107" t="str">
            <v>75002 Paris</v>
          </cell>
          <cell r="H107">
            <v>30</v>
          </cell>
          <cell r="I107" t="str">
            <v>Foliane ADDAD</v>
          </cell>
        </row>
        <row r="108">
          <cell r="A108" t="str">
            <v>OGRESSE THEÂTRE (L')</v>
          </cell>
          <cell r="B108">
            <v>5</v>
          </cell>
          <cell r="C108" t="str">
            <v>4, rue des Prairies</v>
          </cell>
          <cell r="D108" t="str">
            <v>75020 Paris</v>
          </cell>
          <cell r="E108" t="str">
            <v>OGRESSE THEÂTRE (L')</v>
          </cell>
          <cell r="F108" t="str">
            <v>4, rue des Prairies</v>
          </cell>
          <cell r="G108" t="str">
            <v>75020 Paris</v>
          </cell>
          <cell r="H108">
            <v>30</v>
          </cell>
          <cell r="I108" t="str">
            <v>Mutata</v>
          </cell>
        </row>
        <row r="109">
          <cell r="A109" t="str">
            <v>OLM</v>
          </cell>
          <cell r="B109">
            <v>5</v>
          </cell>
          <cell r="C109" t="str">
            <v>14, passage Planchard</v>
          </cell>
          <cell r="D109" t="str">
            <v>75020 Paris</v>
          </cell>
          <cell r="E109" t="str">
            <v>OLM</v>
          </cell>
          <cell r="F109" t="str">
            <v>14, passage Planchard</v>
          </cell>
          <cell r="G109" t="str">
            <v>75020 Paris</v>
          </cell>
          <cell r="H109">
            <v>30</v>
          </cell>
          <cell r="I109" t="str">
            <v>Philippe COIGNET</v>
          </cell>
        </row>
        <row r="110">
          <cell r="A110" t="str">
            <v>OPEN ART</v>
          </cell>
          <cell r="B110">
            <v>5</v>
          </cell>
          <cell r="C110" t="str">
            <v>124, Rue de Bagnolet</v>
          </cell>
          <cell r="D110" t="str">
            <v>75020 Paris</v>
          </cell>
          <cell r="E110" t="str">
            <v>OPEN ART</v>
          </cell>
          <cell r="F110" t="str">
            <v>124, Rue de Bagnolet</v>
          </cell>
          <cell r="G110" t="str">
            <v>75020 Paris</v>
          </cell>
          <cell r="H110">
            <v>30</v>
          </cell>
          <cell r="I110" t="str">
            <v>Samantha CHOUZENOUX</v>
          </cell>
        </row>
        <row r="111">
          <cell r="A111" t="str">
            <v>PADAM (Le)</v>
          </cell>
          <cell r="B111">
            <v>5</v>
          </cell>
          <cell r="C111" t="str">
            <v>3, rue du Capitaine Ferber</v>
          </cell>
          <cell r="D111" t="str">
            <v>75020 Paris</v>
          </cell>
          <cell r="E111" t="str">
            <v>PADAM (Le)</v>
          </cell>
          <cell r="F111" t="str">
            <v>3, rue du Capitaine Ferber</v>
          </cell>
          <cell r="G111" t="str">
            <v>75020 Paris</v>
          </cell>
          <cell r="H111">
            <v>30</v>
          </cell>
          <cell r="I111" t="str">
            <v>David</v>
          </cell>
        </row>
        <row r="112">
          <cell r="A112" t="str">
            <v>PARIS SAINT BIERE</v>
          </cell>
          <cell r="B112">
            <v>5</v>
          </cell>
          <cell r="C112" t="str">
            <v>101, rue de Charonne</v>
          </cell>
          <cell r="D112" t="str">
            <v>75011 Paris</v>
          </cell>
          <cell r="E112" t="str">
            <v>PARIS SAINT BIERE</v>
          </cell>
          <cell r="F112" t="str">
            <v>101, rue de Charonne</v>
          </cell>
          <cell r="G112" t="str">
            <v>75011 Paris</v>
          </cell>
          <cell r="H112">
            <v>30</v>
          </cell>
          <cell r="I112" t="str">
            <v>Icham / Fathi</v>
          </cell>
        </row>
        <row r="113">
          <cell r="A113" t="str">
            <v>PAYE TA BIERE</v>
          </cell>
          <cell r="B113">
            <v>5</v>
          </cell>
          <cell r="C113" t="str">
            <v>30, rue Pouchet</v>
          </cell>
          <cell r="D113" t="str">
            <v>75017 Paris</v>
          </cell>
          <cell r="E113" t="str">
            <v>PAYE TA BIERE</v>
          </cell>
          <cell r="F113" t="str">
            <v>30, rue Pouchet</v>
          </cell>
          <cell r="G113" t="str">
            <v>75017 Paris</v>
          </cell>
          <cell r="H113">
            <v>30</v>
          </cell>
          <cell r="I113" t="str">
            <v>Ouali DELSI</v>
          </cell>
        </row>
        <row r="114">
          <cell r="A114" t="str">
            <v>PCF PARIS 20</v>
          </cell>
          <cell r="B114">
            <v>5</v>
          </cell>
          <cell r="C114" t="str">
            <v>2, Place du Grès</v>
          </cell>
          <cell r="D114" t="str">
            <v>75020 Paris</v>
          </cell>
          <cell r="E114" t="str">
            <v>PCF PARIS 20</v>
          </cell>
          <cell r="F114" t="str">
            <v>2, Place du Grès</v>
          </cell>
          <cell r="G114" t="str">
            <v>75020 Paris</v>
          </cell>
          <cell r="H114">
            <v>30</v>
          </cell>
          <cell r="I114" t="str">
            <v>Sophie DAVID / Michel ROGER</v>
          </cell>
        </row>
        <row r="115">
          <cell r="A115" t="str">
            <v>PENICHE ADELAÏDE</v>
          </cell>
          <cell r="B115">
            <v>5</v>
          </cell>
          <cell r="C115" t="str">
            <v>Face au 46, quai de Loire</v>
          </cell>
          <cell r="D115" t="str">
            <v>75019 Paris</v>
          </cell>
          <cell r="E115" t="str">
            <v>PENICHE ADELAÏDE</v>
          </cell>
          <cell r="F115" t="str">
            <v>Face au 46, quai de Loire</v>
          </cell>
          <cell r="G115" t="str">
            <v>75019 Paris</v>
          </cell>
          <cell r="H115">
            <v>30</v>
          </cell>
          <cell r="I115" t="str">
            <v>-</v>
          </cell>
        </row>
        <row r="116">
          <cell r="A116" t="str">
            <v>PENICHE ANTIPODE</v>
          </cell>
          <cell r="B116">
            <v>5</v>
          </cell>
          <cell r="C116" t="str">
            <v>face au 55, quai de Seine</v>
          </cell>
          <cell r="D116" t="str">
            <v>75019 Paris</v>
          </cell>
          <cell r="E116" t="str">
            <v>ANTIPODE</v>
          </cell>
          <cell r="F116" t="str">
            <v>10, Quai de la Marne</v>
          </cell>
          <cell r="G116" t="str">
            <v>75019 Paris</v>
          </cell>
          <cell r="H116">
            <v>30</v>
          </cell>
          <cell r="I116" t="str">
            <v>Sébastien / Kevin</v>
          </cell>
        </row>
        <row r="117">
          <cell r="A117" t="str">
            <v>PERES POPULAIRES</v>
          </cell>
          <cell r="B117">
            <v>5</v>
          </cell>
          <cell r="C117" t="str">
            <v>46, rue de Buzenval</v>
          </cell>
          <cell r="D117" t="str">
            <v>75020 Paris</v>
          </cell>
          <cell r="E117" t="str">
            <v>PERES POPULAIRES</v>
          </cell>
          <cell r="F117" t="str">
            <v>46, rue de Buzenval</v>
          </cell>
          <cell r="G117" t="str">
            <v>75020 Paris</v>
          </cell>
          <cell r="H117">
            <v>30</v>
          </cell>
          <cell r="I117" t="str">
            <v>Greg / Ludo</v>
          </cell>
        </row>
        <row r="118">
          <cell r="A118" t="str">
            <v>PETIT QUERCY (Le)</v>
          </cell>
          <cell r="B118">
            <v>5</v>
          </cell>
          <cell r="C118" t="str">
            <v>114/116, Bd Diderot</v>
          </cell>
          <cell r="D118" t="str">
            <v>75012 Paris</v>
          </cell>
          <cell r="E118" t="str">
            <v>PETIT QUERCY (Le)</v>
          </cell>
          <cell r="F118" t="str">
            <v>114/116, Bd Diderot</v>
          </cell>
          <cell r="G118" t="str">
            <v>75012 Paris</v>
          </cell>
          <cell r="H118">
            <v>30</v>
          </cell>
          <cell r="I118" t="str">
            <v>Jean-Claude</v>
          </cell>
        </row>
        <row r="119">
          <cell r="A119" t="str">
            <v>PETITE MOUSSE (La)</v>
          </cell>
          <cell r="B119">
            <v>5</v>
          </cell>
          <cell r="C119" t="str">
            <v>29, rue de Douai</v>
          </cell>
          <cell r="D119" t="str">
            <v>75009 Paris</v>
          </cell>
          <cell r="E119" t="str">
            <v>PETITE MOUSSE (La)</v>
          </cell>
          <cell r="F119" t="str">
            <v>29, rue de Douai</v>
          </cell>
          <cell r="G119" t="str">
            <v>75009 Paris</v>
          </cell>
          <cell r="H119">
            <v>30</v>
          </cell>
          <cell r="I119" t="str">
            <v>Alexis VERLHAC</v>
          </cell>
        </row>
        <row r="120">
          <cell r="A120" t="str">
            <v>PETITE ROQUETTE (La)</v>
          </cell>
          <cell r="B120">
            <v>5</v>
          </cell>
          <cell r="C120" t="str">
            <v>125, rue du Chemin Vert</v>
          </cell>
          <cell r="D120" t="str">
            <v>75011 Paris</v>
          </cell>
          <cell r="E120" t="str">
            <v>PETITE ROQUETTE (La)</v>
          </cell>
          <cell r="F120" t="str">
            <v>125, rue du Chemin Vert</v>
          </cell>
          <cell r="G120" t="str">
            <v>75011 Paris</v>
          </cell>
          <cell r="H120">
            <v>30</v>
          </cell>
          <cell r="I120" t="str">
            <v>Val / Marion / Emmanuelle</v>
          </cell>
        </row>
        <row r="121">
          <cell r="A121" t="str">
            <v>PETITS CRUS (Les)</v>
          </cell>
          <cell r="B121">
            <v>5</v>
          </cell>
          <cell r="C121" t="str">
            <v>13, rue Saint Sabin</v>
          </cell>
          <cell r="D121" t="str">
            <v>75011 Paris</v>
          </cell>
          <cell r="E121" t="str">
            <v>PETITS CRUS (Les)</v>
          </cell>
          <cell r="F121" t="str">
            <v>13, rue Saint Sabin</v>
          </cell>
          <cell r="G121" t="str">
            <v>75011 Paris</v>
          </cell>
          <cell r="H121">
            <v>30</v>
          </cell>
          <cell r="I121" t="str">
            <v>Bertrand</v>
          </cell>
        </row>
        <row r="122">
          <cell r="A122" t="str">
            <v>PIMLICO</v>
          </cell>
          <cell r="B122">
            <v>5</v>
          </cell>
          <cell r="C122" t="str">
            <v>88, rue de Charenton</v>
          </cell>
          <cell r="D122" t="str">
            <v>75012 Paris</v>
          </cell>
          <cell r="E122" t="str">
            <v>PIMLICO</v>
          </cell>
          <cell r="F122" t="str">
            <v>88, rue de Charenton</v>
          </cell>
          <cell r="G122" t="str">
            <v>75012 Paris</v>
          </cell>
          <cell r="H122">
            <v>30</v>
          </cell>
          <cell r="I122" t="str">
            <v>Olivier</v>
          </cell>
        </row>
        <row r="123">
          <cell r="A123" t="str">
            <v>PITCHETTES (Les)</v>
          </cell>
          <cell r="B123">
            <v>5</v>
          </cell>
          <cell r="C123" t="str">
            <v>62Bis, rue de la Réunion</v>
          </cell>
          <cell r="D123" t="str">
            <v>75020 Paris</v>
          </cell>
          <cell r="E123" t="str">
            <v>PITCHETTES (Les)</v>
          </cell>
          <cell r="F123" t="str">
            <v>62Bis, rue de la Réunion</v>
          </cell>
          <cell r="G123" t="str">
            <v>75020 Paris</v>
          </cell>
          <cell r="H123">
            <v>30</v>
          </cell>
          <cell r="I123" t="str">
            <v>Hind</v>
          </cell>
        </row>
        <row r="124">
          <cell r="A124" t="str">
            <v>PLATEAU URBAIN</v>
          </cell>
          <cell r="B124">
            <v>5</v>
          </cell>
          <cell r="C124" t="str">
            <v>6, rue de Paradis</v>
          </cell>
          <cell r="D124" t="str">
            <v>75010 Paris</v>
          </cell>
          <cell r="E124" t="str">
            <v>PLATEAU URBAIN</v>
          </cell>
          <cell r="F124" t="str">
            <v>6, rue de Paradis</v>
          </cell>
          <cell r="G124" t="str">
            <v>75010 Paris</v>
          </cell>
          <cell r="H124">
            <v>30</v>
          </cell>
          <cell r="I124" t="str">
            <v>Margaux LATOUR</v>
          </cell>
        </row>
        <row r="125">
          <cell r="A125" t="str">
            <v>PLUME</v>
          </cell>
          <cell r="B125">
            <v>5</v>
          </cell>
          <cell r="C125" t="str">
            <v>24, rue Pierre Leroux</v>
          </cell>
          <cell r="D125" t="str">
            <v>75007 Paris</v>
          </cell>
          <cell r="E125" t="str">
            <v>PLUME</v>
          </cell>
          <cell r="F125" t="str">
            <v>24, rue Pierre Leroux</v>
          </cell>
          <cell r="G125" t="str">
            <v>75007 Paris</v>
          </cell>
          <cell r="H125">
            <v>30</v>
          </cell>
          <cell r="I125" t="str">
            <v>Youssef GASTLI</v>
          </cell>
        </row>
        <row r="126">
          <cell r="A126" t="str">
            <v>POPOTE COOP (La)</v>
          </cell>
          <cell r="B126">
            <v>5</v>
          </cell>
          <cell r="C126" t="str">
            <v>54, rue Jean Jaures</v>
          </cell>
          <cell r="D126" t="str">
            <v>93130 Noisy Le Sec</v>
          </cell>
          <cell r="E126" t="str">
            <v>POPOTE COOP (La)</v>
          </cell>
          <cell r="F126" t="str">
            <v>54, rue Jean Jaures</v>
          </cell>
          <cell r="G126" t="str">
            <v>93130 Noisy Le Sec</v>
          </cell>
          <cell r="H126">
            <v>30</v>
          </cell>
          <cell r="I126" t="str">
            <v xml:space="preserve">Mélissandre DIABATE </v>
          </cell>
        </row>
        <row r="127">
          <cell r="A127" t="str">
            <v>POTES AU FEU (Les)</v>
          </cell>
          <cell r="B127">
            <v>5</v>
          </cell>
          <cell r="C127" t="str">
            <v>17, rue Saint Blaise</v>
          </cell>
          <cell r="D127" t="str">
            <v>75020 Paris</v>
          </cell>
          <cell r="E127" t="str">
            <v>POTES AU FEU (Les)</v>
          </cell>
          <cell r="F127" t="str">
            <v>17, rue Saint Blaise</v>
          </cell>
          <cell r="G127" t="str">
            <v>75020 Paris</v>
          </cell>
          <cell r="H127">
            <v>30</v>
          </cell>
          <cell r="I127" t="str">
            <v>Camille</v>
          </cell>
        </row>
        <row r="128">
          <cell r="A128" t="str">
            <v>PUZZLE IT YOURSELF</v>
          </cell>
          <cell r="B128">
            <v>5</v>
          </cell>
          <cell r="C128" t="str">
            <v>17, rue Eugène Sue</v>
          </cell>
          <cell r="D128" t="str">
            <v>75018 Paris</v>
          </cell>
          <cell r="E128" t="str">
            <v>AQUARIUM DE PARIS</v>
          </cell>
          <cell r="F128" t="str">
            <v>5, av. Albert de Mun</v>
          </cell>
          <cell r="G128" t="str">
            <v>75016 Paris</v>
          </cell>
          <cell r="H128">
            <v>30</v>
          </cell>
          <cell r="I128" t="str">
            <v>Maïté GALOU</v>
          </cell>
        </row>
        <row r="129">
          <cell r="A129" t="str">
            <v>PYTHON (Le)</v>
          </cell>
          <cell r="B129">
            <v>5</v>
          </cell>
          <cell r="C129" t="str">
            <v>86, av. Denfert Rochereau</v>
          </cell>
          <cell r="D129" t="str">
            <v>75014 Paris</v>
          </cell>
          <cell r="E129" t="str">
            <v>PYTHON (Le)</v>
          </cell>
          <cell r="F129" t="str">
            <v>86, av. Denfert Rochereau</v>
          </cell>
          <cell r="G129" t="str">
            <v>75014 Paris</v>
          </cell>
          <cell r="H129">
            <v>30</v>
          </cell>
          <cell r="I129" t="str">
            <v>Margaux LATOUR</v>
          </cell>
        </row>
        <row r="130">
          <cell r="A130" t="str">
            <v>QUALTECH</v>
          </cell>
          <cell r="B130">
            <v>5</v>
          </cell>
          <cell r="C130" t="str">
            <v>26, rue Gallieni</v>
          </cell>
          <cell r="D130" t="str">
            <v>92100 Boulogne-Billancourt</v>
          </cell>
          <cell r="E130" t="str">
            <v>QUALTECH</v>
          </cell>
          <cell r="F130" t="str">
            <v>26, rue Gallieni</v>
          </cell>
          <cell r="G130" t="str">
            <v>92100 Boulogne-Billancourt</v>
          </cell>
          <cell r="H130">
            <v>30</v>
          </cell>
          <cell r="I130" t="str">
            <v>-</v>
          </cell>
        </row>
        <row r="131">
          <cell r="A131" t="str">
            <v>QUELLE BIERE</v>
          </cell>
          <cell r="B131">
            <v>5</v>
          </cell>
          <cell r="C131" t="str">
            <v>15, rue Parrot</v>
          </cell>
          <cell r="D131" t="str">
            <v>75012 Paris</v>
          </cell>
          <cell r="E131" t="str">
            <v>QUELLE BIERE</v>
          </cell>
          <cell r="F131" t="str">
            <v>15, rue Parrot</v>
          </cell>
          <cell r="G131" t="str">
            <v>75012 Paris</v>
          </cell>
          <cell r="H131">
            <v>30</v>
          </cell>
          <cell r="I131" t="str">
            <v>Guillaume / Florian</v>
          </cell>
        </row>
        <row r="132">
          <cell r="A132" t="str">
            <v>QUI PLUME LA LUNE</v>
          </cell>
          <cell r="B132">
            <v>5</v>
          </cell>
          <cell r="C132" t="str">
            <v>50, rue Amelot</v>
          </cell>
          <cell r="D132" t="str">
            <v>75011 Paris</v>
          </cell>
          <cell r="E132" t="str">
            <v>QUI PLUME LA LUNE</v>
          </cell>
          <cell r="F132" t="str">
            <v>50, rue Amelot</v>
          </cell>
          <cell r="G132" t="str">
            <v>75011 Paris</v>
          </cell>
          <cell r="H132">
            <v>30</v>
          </cell>
          <cell r="I132" t="str">
            <v>Elisabeth / Pierre</v>
          </cell>
        </row>
        <row r="133">
          <cell r="A133" t="str">
            <v>RELAIS PANTIN (Le)</v>
          </cell>
          <cell r="B133">
            <v>5</v>
          </cell>
          <cell r="C133" t="str">
            <v>61, rue Victor Hugo</v>
          </cell>
          <cell r="D133" t="str">
            <v>93500 Pantin</v>
          </cell>
          <cell r="E133" t="str">
            <v>RELAIS PANTIN (Le)</v>
          </cell>
          <cell r="F133" t="str">
            <v>61, rue Victor Hugo</v>
          </cell>
          <cell r="G133" t="str">
            <v>93500 Pantin</v>
          </cell>
          <cell r="H133">
            <v>30</v>
          </cell>
          <cell r="I133" t="str">
            <v xml:space="preserve">Mohand </v>
          </cell>
        </row>
        <row r="134">
          <cell r="A134" t="str">
            <v>REPAIRE DE BACCHUS (Le)</v>
          </cell>
          <cell r="B134">
            <v>5</v>
          </cell>
          <cell r="C134" t="str">
            <v>16, rue du Nouveau Bercy</v>
          </cell>
          <cell r="D134" t="str">
            <v>94220 Charenton le Pont</v>
          </cell>
          <cell r="E134" t="str">
            <v>REPAIRE DE BACCHUS (Le)</v>
          </cell>
          <cell r="F134" t="str">
            <v>16, rue du Nouveau Bercy</v>
          </cell>
          <cell r="G134" t="str">
            <v>94220 Charenton le Pont</v>
          </cell>
          <cell r="H134">
            <v>30</v>
          </cell>
          <cell r="I134" t="str">
            <v>Paolo BOUCAa NOVA / Bernard VIDAL</v>
          </cell>
        </row>
        <row r="135">
          <cell r="A135" t="str">
            <v>RESIDENCE INTERNAT. DE PARIS</v>
          </cell>
          <cell r="B135">
            <v>5</v>
          </cell>
          <cell r="C135" t="str">
            <v>44, rue Louis Lumière</v>
          </cell>
          <cell r="D135" t="str">
            <v>75020 Paris</v>
          </cell>
          <cell r="E135" t="str">
            <v>RESIDENCE INTERNAT. DE PARIS</v>
          </cell>
          <cell r="F135" t="str">
            <v>44, rue Louis Lumière</v>
          </cell>
          <cell r="G135" t="str">
            <v>75020 Paris</v>
          </cell>
          <cell r="H135">
            <v>30</v>
          </cell>
          <cell r="I135" t="str">
            <v>Mathieu DUBARRY</v>
          </cell>
        </row>
        <row r="136">
          <cell r="A136" t="str">
            <v>RÊVONS LA CULTURE</v>
          </cell>
          <cell r="B136">
            <v>5</v>
          </cell>
          <cell r="C136" t="str">
            <v>46bis, Bd de la République</v>
          </cell>
          <cell r="D136" t="str">
            <v>93130 Noisy le Sec</v>
          </cell>
          <cell r="E136" t="str">
            <v>RÊVONS LA CULTURE</v>
          </cell>
          <cell r="F136" t="str">
            <v>46bis, Bd de la République</v>
          </cell>
          <cell r="G136" t="str">
            <v>93130 Noisy le Sec</v>
          </cell>
          <cell r="H136">
            <v>30</v>
          </cell>
          <cell r="I136" t="str">
            <v>Anne DEO</v>
          </cell>
        </row>
        <row r="137">
          <cell r="A137" t="str">
            <v>SAMOVAR (Le)</v>
          </cell>
          <cell r="B137">
            <v>5</v>
          </cell>
          <cell r="C137" t="str">
            <v>165, av. Pasteur</v>
          </cell>
          <cell r="D137" t="str">
            <v>93170 Bagnolet</v>
          </cell>
          <cell r="E137" t="str">
            <v>SAMOVAR (Le)</v>
          </cell>
          <cell r="F137" t="str">
            <v>165, av. Pasteur</v>
          </cell>
          <cell r="G137" t="str">
            <v>93170 Bagnolet</v>
          </cell>
          <cell r="H137">
            <v>30</v>
          </cell>
          <cell r="I137" t="str">
            <v>Cécile</v>
          </cell>
        </row>
        <row r="138">
          <cell r="A138" t="str">
            <v>SELLAE</v>
          </cell>
          <cell r="B138">
            <v>5</v>
          </cell>
          <cell r="C138" t="str">
            <v>18, rue des Wallons</v>
          </cell>
          <cell r="D138" t="str">
            <v>75013 Paris</v>
          </cell>
          <cell r="E138" t="str">
            <v>SELLAE</v>
          </cell>
          <cell r="F138" t="str">
            <v>18, rue des Wallons</v>
          </cell>
          <cell r="G138" t="str">
            <v>75013 Paris</v>
          </cell>
          <cell r="H138">
            <v>30</v>
          </cell>
          <cell r="I138" t="str">
            <v>AXEL</v>
          </cell>
        </row>
        <row r="139">
          <cell r="A139" t="str">
            <v>SIFFLEUR DE BALLONS (Le)</v>
          </cell>
          <cell r="B139">
            <v>5</v>
          </cell>
          <cell r="C139" t="str">
            <v>34, rue de Citeaux</v>
          </cell>
          <cell r="D139" t="str">
            <v>75012 Paris</v>
          </cell>
          <cell r="E139" t="str">
            <v>SIFFLEUR DE BALLONS (Le)</v>
          </cell>
          <cell r="F139" t="str">
            <v>34, rue de Citeaux</v>
          </cell>
          <cell r="G139" t="str">
            <v>75012 Paris</v>
          </cell>
          <cell r="H139">
            <v>30</v>
          </cell>
          <cell r="I139" t="str">
            <v>Ludovic</v>
          </cell>
        </row>
        <row r="140">
          <cell r="A140" t="str">
            <v>SOLIANE PICARD</v>
          </cell>
          <cell r="B140">
            <v>5</v>
          </cell>
          <cell r="C140" t="str">
            <v>63, boulevard Raspail</v>
          </cell>
          <cell r="D140" t="str">
            <v>75006 Paris</v>
          </cell>
          <cell r="E140" t="str">
            <v>SOLIANE PICARD</v>
          </cell>
          <cell r="F140" t="str">
            <v>63, boulevard Raspail</v>
          </cell>
          <cell r="G140" t="str">
            <v>75006 Paris</v>
          </cell>
          <cell r="H140">
            <v>30</v>
          </cell>
          <cell r="I140" t="str">
            <v>Soliane PICARD</v>
          </cell>
        </row>
        <row r="141">
          <cell r="A141" t="str">
            <v>STEPH'RUITS</v>
          </cell>
          <cell r="B141">
            <v>5</v>
          </cell>
          <cell r="C141" t="str">
            <v>120, av. de Gambetta</v>
          </cell>
          <cell r="D141" t="str">
            <v>93170 Bagnolet</v>
          </cell>
          <cell r="E141" t="str">
            <v>STEPH'RUITS</v>
          </cell>
          <cell r="F141" t="str">
            <v>120, av. de Gambetta</v>
          </cell>
          <cell r="G141" t="str">
            <v>93170 Bagnolet</v>
          </cell>
          <cell r="H141">
            <v>30</v>
          </cell>
          <cell r="I141" t="str">
            <v>-</v>
          </cell>
        </row>
        <row r="142">
          <cell r="A142" t="str">
            <v>SUPERETTE ERARD</v>
          </cell>
          <cell r="B142">
            <v>5</v>
          </cell>
          <cell r="C142" t="str">
            <v>9, rue Erard</v>
          </cell>
          <cell r="D142" t="str">
            <v>75012 Paris</v>
          </cell>
          <cell r="E142" t="str">
            <v>SUPERETTE ERARD</v>
          </cell>
          <cell r="F142" t="str">
            <v>9, rue Erard</v>
          </cell>
          <cell r="G142" t="str">
            <v>75012 Paris</v>
          </cell>
          <cell r="H142">
            <v>30</v>
          </cell>
          <cell r="I142" t="str">
            <v>-</v>
          </cell>
        </row>
        <row r="143">
          <cell r="A143" t="str">
            <v>TABLIERS VOLANTS (Les)</v>
          </cell>
          <cell r="B143">
            <v>5</v>
          </cell>
          <cell r="C143" t="str">
            <v>56, rue Robespierre</v>
          </cell>
          <cell r="D143" t="str">
            <v>93100 Montreuil</v>
          </cell>
          <cell r="E143" t="str">
            <v>TABLIERS VOLANTS (Les)</v>
          </cell>
          <cell r="F143" t="str">
            <v>56, rue Robespierre</v>
          </cell>
          <cell r="G143" t="str">
            <v>93100 Montreuil</v>
          </cell>
          <cell r="H143">
            <v>30</v>
          </cell>
          <cell r="I143" t="str">
            <v>Nils LORET</v>
          </cell>
        </row>
        <row r="144">
          <cell r="A144" t="str">
            <v>TALENT I.O</v>
          </cell>
          <cell r="B144">
            <v>5</v>
          </cell>
          <cell r="C144" t="str">
            <v>86/90, rue Notre Dame de Nazareth</v>
          </cell>
          <cell r="D144" t="str">
            <v>75002 Paris</v>
          </cell>
          <cell r="E144" t="str">
            <v>TALENT I.O</v>
          </cell>
          <cell r="F144" t="str">
            <v>86/90, rue Notre Dame de Nazareth</v>
          </cell>
          <cell r="G144" t="str">
            <v>75002 Paris</v>
          </cell>
          <cell r="H144">
            <v>30</v>
          </cell>
          <cell r="I144" t="str">
            <v>Florian BACHELOT</v>
          </cell>
        </row>
        <row r="145">
          <cell r="A145" t="str">
            <v>TASTE 'N BREWS</v>
          </cell>
          <cell r="B145">
            <v>5</v>
          </cell>
          <cell r="C145" t="str">
            <v>348, rue du Menin</v>
          </cell>
          <cell r="D145" t="str">
            <v>59700 Marcq en Baroeul</v>
          </cell>
          <cell r="E145" t="str">
            <v>TASTE 'N BREWS</v>
          </cell>
          <cell r="F145" t="str">
            <v>348, rue du Menin</v>
          </cell>
          <cell r="G145" t="str">
            <v>59700 Marcq en Baroeul</v>
          </cell>
          <cell r="H145">
            <v>30</v>
          </cell>
          <cell r="I145" t="str">
            <v>Sébastien FAUQUEMBERGUE</v>
          </cell>
        </row>
        <row r="146">
          <cell r="A146" t="str">
            <v>TERRASSE (La)</v>
          </cell>
          <cell r="B146">
            <v>5</v>
          </cell>
          <cell r="C146" t="str">
            <v>6, rue du Général Marbot</v>
          </cell>
          <cell r="D146" t="str">
            <v>93000 Créteil</v>
          </cell>
          <cell r="E146" t="str">
            <v>TERRASSE (La)</v>
          </cell>
          <cell r="F146" t="str">
            <v>6, rue du Général Marbot</v>
          </cell>
          <cell r="G146" t="str">
            <v>93000 Créteil</v>
          </cell>
          <cell r="H146">
            <v>30</v>
          </cell>
          <cell r="I146" t="str">
            <v>Marine / Agathe</v>
          </cell>
        </row>
        <row r="147">
          <cell r="A147" t="str">
            <v>THEÂTRE 13</v>
          </cell>
          <cell r="B147">
            <v>5</v>
          </cell>
          <cell r="C147" t="str">
            <v>30, rue Chevaleret</v>
          </cell>
          <cell r="D147" t="str">
            <v>75013Paris</v>
          </cell>
          <cell r="E147" t="str">
            <v>THEÂTRE 13</v>
          </cell>
          <cell r="F147" t="str">
            <v>30, rue Chevaleret</v>
          </cell>
          <cell r="G147" t="str">
            <v>75013Paris</v>
          </cell>
          <cell r="H147">
            <v>30</v>
          </cell>
          <cell r="I147" t="str">
            <v>F . CHAPPUIS</v>
          </cell>
        </row>
        <row r="148">
          <cell r="A148" t="str">
            <v>THEATRE DE LA REINE BLANCHE</v>
          </cell>
          <cell r="B148">
            <v>5</v>
          </cell>
          <cell r="C148" t="str">
            <v>2 bis, passage de la ruelle</v>
          </cell>
          <cell r="D148" t="str">
            <v>75018 Paris</v>
          </cell>
          <cell r="E148" t="str">
            <v>THEATRE DE LA REINE BLANCHE</v>
          </cell>
          <cell r="F148" t="str">
            <v>2 bis, passage de la ruelle</v>
          </cell>
          <cell r="G148" t="str">
            <v>75018 Paris</v>
          </cell>
          <cell r="H148">
            <v>30</v>
          </cell>
          <cell r="I148" t="str">
            <v>Adrien</v>
          </cell>
        </row>
        <row r="149">
          <cell r="A149" t="str">
            <v>THEATRE DE L'ECHANGEUR</v>
          </cell>
          <cell r="B149">
            <v>5</v>
          </cell>
          <cell r="C149" t="str">
            <v>59, av. du Gal. De Gaulle</v>
          </cell>
          <cell r="D149" t="str">
            <v>93170 Bagnolet</v>
          </cell>
          <cell r="E149" t="str">
            <v>COMPAGNIE PUBLIC CHERI</v>
          </cell>
          <cell r="F149" t="str">
            <v>59, Av. du Gal. De Gaulle</v>
          </cell>
          <cell r="G149" t="str">
            <v>93170 Bagnolet</v>
          </cell>
          <cell r="H149">
            <v>30</v>
          </cell>
          <cell r="I149" t="str">
            <v>Amandine</v>
          </cell>
        </row>
        <row r="150">
          <cell r="A150" t="str">
            <v>THEÂTRE JARDIN</v>
          </cell>
          <cell r="B150">
            <v>5</v>
          </cell>
          <cell r="C150" t="str">
            <v>24, rue Daviel</v>
          </cell>
          <cell r="D150" t="str">
            <v>75013Paris</v>
          </cell>
          <cell r="E150" t="str">
            <v>THEÂTRE JARDIN</v>
          </cell>
          <cell r="F150" t="str">
            <v>24, rue Daviel</v>
          </cell>
          <cell r="G150" t="str">
            <v>75013Paris</v>
          </cell>
          <cell r="H150">
            <v>30</v>
          </cell>
          <cell r="I150" t="str">
            <v>F . CHAPPUIS</v>
          </cell>
        </row>
        <row r="151">
          <cell r="A151" t="str">
            <v>TONTONS BRINGUEURS (Les)</v>
          </cell>
          <cell r="B151">
            <v>5</v>
          </cell>
          <cell r="C151" t="str">
            <v>1, rue Boyer</v>
          </cell>
          <cell r="D151" t="str">
            <v>75020 Paris</v>
          </cell>
          <cell r="E151" t="str">
            <v>TONTONS BRINGUEURS (Les)</v>
          </cell>
          <cell r="F151" t="str">
            <v>1, rue Boyer</v>
          </cell>
          <cell r="G151" t="str">
            <v>75020 Paris</v>
          </cell>
          <cell r="H151">
            <v>30</v>
          </cell>
          <cell r="I151" t="str">
            <v>Yves/Peggy</v>
          </cell>
        </row>
        <row r="152">
          <cell r="A152" t="str">
            <v>TOPAGER (Sas)</v>
          </cell>
          <cell r="B152">
            <v>5</v>
          </cell>
          <cell r="C152" t="str">
            <v>11,bd Dubreuil</v>
          </cell>
          <cell r="D152" t="str">
            <v>91400 Orsay</v>
          </cell>
          <cell r="E152" t="str">
            <v>TOPAGER (Sas)</v>
          </cell>
          <cell r="F152" t="str">
            <v>11,bd Dubreuil</v>
          </cell>
          <cell r="G152" t="str">
            <v>91400 Orsay</v>
          </cell>
          <cell r="H152">
            <v>30</v>
          </cell>
          <cell r="I152" t="str">
            <v>Lucie</v>
          </cell>
        </row>
        <row r="153">
          <cell r="A153" t="str">
            <v>TOUPINOUCHE</v>
          </cell>
          <cell r="B153">
            <v>5</v>
          </cell>
          <cell r="C153" t="str">
            <v>145/147, Grande Rue</v>
          </cell>
          <cell r="D153" t="str">
            <v>92380 Garches</v>
          </cell>
          <cell r="E153" t="str">
            <v>TOUPINOUCHE</v>
          </cell>
          <cell r="F153" t="str">
            <v>145/147, Grande Rue</v>
          </cell>
          <cell r="G153" t="str">
            <v>92380 Garches</v>
          </cell>
          <cell r="H153">
            <v>30</v>
          </cell>
          <cell r="I153" t="str">
            <v>Richard OCHSNER</v>
          </cell>
        </row>
        <row r="154">
          <cell r="A154" t="str">
            <v>TROLL CAFE</v>
          </cell>
          <cell r="B154">
            <v>5</v>
          </cell>
          <cell r="C154" t="str">
            <v>27, rue de Cotte</v>
          </cell>
          <cell r="D154" t="str">
            <v>75012 Paris</v>
          </cell>
          <cell r="E154" t="str">
            <v>TROLL CAFE</v>
          </cell>
          <cell r="F154" t="str">
            <v>27, rue de Cotte</v>
          </cell>
          <cell r="G154" t="str">
            <v>75012 Paris</v>
          </cell>
          <cell r="H154">
            <v>30</v>
          </cell>
          <cell r="I154" t="str">
            <v>Dominique de LAMBERT</v>
          </cell>
        </row>
        <row r="155">
          <cell r="A155" t="str">
            <v>UC-61</v>
          </cell>
          <cell r="B155">
            <v>5</v>
          </cell>
          <cell r="C155" t="str">
            <v>4, rue de l'Arc de Triomphe</v>
          </cell>
          <cell r="D155" t="str">
            <v>75017 Paris</v>
          </cell>
          <cell r="E155" t="str">
            <v>UC-61</v>
          </cell>
          <cell r="F155" t="str">
            <v>4, rue de l'Arc de Triomphe</v>
          </cell>
          <cell r="G155" t="str">
            <v>75017 Paris</v>
          </cell>
          <cell r="H155">
            <v>30</v>
          </cell>
          <cell r="I155" t="str">
            <v>Quentin VALLOIS</v>
          </cell>
        </row>
        <row r="156">
          <cell r="A156" t="str">
            <v>VESTIAIRE GENERAL</v>
          </cell>
          <cell r="B156">
            <v>5</v>
          </cell>
          <cell r="C156" t="str">
            <v>3, rue Victor Massé</v>
          </cell>
          <cell r="D156" t="str">
            <v>75009 Paris</v>
          </cell>
          <cell r="E156" t="str">
            <v>VESTIAIRE GENERAL</v>
          </cell>
          <cell r="F156" t="str">
            <v>3, rue Victor Massé</v>
          </cell>
          <cell r="G156" t="str">
            <v>75009 Paris</v>
          </cell>
          <cell r="H156">
            <v>30</v>
          </cell>
          <cell r="I156" t="str">
            <v>Vincent TERRIEN</v>
          </cell>
        </row>
        <row r="157">
          <cell r="A157" t="str">
            <v xml:space="preserve">VIVRE </v>
          </cell>
          <cell r="B157">
            <v>5</v>
          </cell>
          <cell r="C157" t="str">
            <v>3, rue de la Michodière</v>
          </cell>
          <cell r="D157" t="str">
            <v>75002 Paris</v>
          </cell>
          <cell r="E157" t="str">
            <v xml:space="preserve">VIVRE </v>
          </cell>
          <cell r="F157" t="str">
            <v>3, rue de la Michodière</v>
          </cell>
          <cell r="G157" t="str">
            <v>75002 Paris</v>
          </cell>
          <cell r="H157">
            <v>30</v>
          </cell>
          <cell r="I157" t="str">
            <v>Bruno</v>
          </cell>
        </row>
        <row r="158">
          <cell r="A158" t="str">
            <v>WARM TV</v>
          </cell>
          <cell r="B158">
            <v>5</v>
          </cell>
          <cell r="C158" t="str">
            <v>26, rue de Vence</v>
          </cell>
          <cell r="D158" t="str">
            <v>59146 Pecquencourt</v>
          </cell>
          <cell r="E158" t="str">
            <v>WARM TV</v>
          </cell>
          <cell r="F158" t="str">
            <v>26, rue de Vence</v>
          </cell>
          <cell r="G158" t="str">
            <v>59146 Pecquencourt</v>
          </cell>
          <cell r="H158">
            <v>30</v>
          </cell>
          <cell r="I158" t="str">
            <v>Erwan MEUNIER</v>
          </cell>
        </row>
        <row r="159">
          <cell r="A159" t="str">
            <v>WEMANITY</v>
          </cell>
          <cell r="B159">
            <v>5</v>
          </cell>
          <cell r="C159" t="str">
            <v>17, rue Bouchardon</v>
          </cell>
          <cell r="D159" t="str">
            <v>75010 Paris</v>
          </cell>
          <cell r="E159" t="str">
            <v>WEMANITY</v>
          </cell>
          <cell r="F159" t="str">
            <v>17, rue Bouchardon</v>
          </cell>
          <cell r="G159" t="str">
            <v>75010 Paris</v>
          </cell>
          <cell r="H159">
            <v>30</v>
          </cell>
          <cell r="I159" t="str">
            <v>Rachel HIPSZMAN</v>
          </cell>
        </row>
        <row r="160">
          <cell r="A160"/>
          <cell r="B160"/>
          <cell r="C160"/>
          <cell r="D160"/>
          <cell r="E160"/>
          <cell r="F160"/>
          <cell r="G160"/>
          <cell r="H160">
            <v>30</v>
          </cell>
          <cell r="I160"/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JANVIER</v>
          </cell>
        </row>
        <row r="3">
          <cell r="A3" t="str">
            <v>FEVRIER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AOUT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DECEMBRE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PROD"/>
      <sheetName val="SaisieVentesParticul"/>
      <sheetName val="SaisieVentesLaRuche"/>
      <sheetName val="SaisieValoEchantillonnage"/>
      <sheetName val="Tarifs"/>
      <sheetName val=" SaisieEntréesMagPF"/>
      <sheetName val="ProductionConsommation"/>
      <sheetName val="SaisieEntréesSortiesMat"/>
      <sheetName val="DRM"/>
      <sheetName val="DAI"/>
      <sheetName val="DAP"/>
      <sheetName val="PrixRevient"/>
      <sheetName val="Marges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JANV.</v>
          </cell>
        </row>
        <row r="3">
          <cell r="A3" t="str">
            <v>FEVR.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JUILL.</v>
          </cell>
        </row>
        <row r="9">
          <cell r="A9" t="str">
            <v>AOUT</v>
          </cell>
        </row>
        <row r="10">
          <cell r="A10" t="str">
            <v>SEPT.</v>
          </cell>
        </row>
        <row r="11">
          <cell r="A11" t="str">
            <v>OCT.</v>
          </cell>
        </row>
        <row r="12">
          <cell r="A12" t="str">
            <v>NOV.</v>
          </cell>
        </row>
        <row r="13">
          <cell r="A13" t="str">
            <v>DEC.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0"/>
  <sheetViews>
    <sheetView showGridLines="0" tabSelected="1" zoomScale="85" zoomScaleNormal="85" workbookViewId="0">
      <selection activeCell="D24" sqref="D24"/>
    </sheetView>
  </sheetViews>
  <sheetFormatPr baseColWidth="10" defaultRowHeight="15" x14ac:dyDescent="0.25"/>
  <cols>
    <col min="1" max="1" width="9.85546875" customWidth="1"/>
    <col min="2" max="2" width="2.7109375" style="73" customWidth="1"/>
    <col min="3" max="3" width="22.7109375" customWidth="1"/>
    <col min="4" max="4" width="13.7109375" customWidth="1"/>
    <col min="5" max="5" width="8.7109375" style="73" customWidth="1"/>
    <col min="6" max="6" width="13.7109375" customWidth="1"/>
    <col min="7" max="7" width="15.7109375" customWidth="1"/>
    <col min="8" max="8" width="14.5703125" customWidth="1"/>
    <col min="9" max="9" width="25.5703125" customWidth="1"/>
    <col min="10" max="10" width="3.28515625" customWidth="1"/>
    <col min="11" max="11" width="9.85546875" customWidth="1"/>
    <col min="12" max="12" width="13.28515625" customWidth="1"/>
    <col min="13" max="13" width="13.85546875" customWidth="1"/>
  </cols>
  <sheetData>
    <row r="1" spans="1:13" ht="0.75" customHeight="1" thickBot="1" x14ac:dyDescent="0.3">
      <c r="A1" s="85"/>
      <c r="B1" s="85"/>
      <c r="C1" s="85"/>
      <c r="D1" s="85"/>
      <c r="E1" s="85"/>
      <c r="F1" s="85"/>
      <c r="G1" s="85"/>
    </row>
    <row r="2" spans="1:13" ht="24" customHeight="1" thickBot="1" x14ac:dyDescent="0.4">
      <c r="A2" s="118" t="s">
        <v>0</v>
      </c>
      <c r="B2" s="119"/>
      <c r="C2" s="119"/>
      <c r="D2" s="1">
        <f ca="1">TODAY()</f>
        <v>43670</v>
      </c>
      <c r="E2" s="2">
        <v>101</v>
      </c>
      <c r="F2" s="3" t="s">
        <v>1</v>
      </c>
      <c r="G2" s="4">
        <f ca="1">TODAY()</f>
        <v>43670</v>
      </c>
      <c r="I2" s="120"/>
      <c r="J2" s="121"/>
      <c r="K2" s="121"/>
      <c r="L2" s="121"/>
      <c r="M2" s="121"/>
    </row>
    <row r="3" spans="1:13" ht="18" customHeight="1" thickBot="1" x14ac:dyDescent="0.3">
      <c r="A3" s="89"/>
      <c r="B3" s="89"/>
      <c r="C3" s="89"/>
      <c r="D3" s="89"/>
      <c r="E3" s="89"/>
      <c r="F3" s="89"/>
      <c r="G3" s="89"/>
      <c r="I3" s="122"/>
      <c r="J3" s="123"/>
      <c r="K3" s="123"/>
      <c r="L3" s="123"/>
      <c r="M3" s="123"/>
    </row>
    <row r="4" spans="1:13" ht="18" customHeight="1" x14ac:dyDescent="0.25">
      <c r="A4" s="110" t="s">
        <v>2</v>
      </c>
      <c r="B4" s="111"/>
      <c r="C4" s="111"/>
      <c r="D4" s="112"/>
      <c r="E4" s="111" t="s">
        <v>3</v>
      </c>
      <c r="F4" s="111"/>
      <c r="G4" s="113"/>
      <c r="I4" s="82" t="s">
        <v>38</v>
      </c>
      <c r="J4" s="80"/>
      <c r="K4" s="81"/>
      <c r="L4" s="81"/>
      <c r="M4" s="81"/>
    </row>
    <row r="5" spans="1:13" ht="15" customHeight="1" x14ac:dyDescent="0.25">
      <c r="A5" s="5" t="s">
        <v>6</v>
      </c>
      <c r="B5" s="6">
        <v>2</v>
      </c>
      <c r="C5" s="102" t="s">
        <v>7</v>
      </c>
      <c r="D5" s="103"/>
      <c r="E5" s="104" t="str">
        <f>VLOOKUP(C5,[1]ListeClients!A5:I160,5)</f>
        <v>PERES POPULAIRES</v>
      </c>
      <c r="F5" s="104"/>
      <c r="G5" s="105"/>
      <c r="I5" s="78" t="s">
        <v>4</v>
      </c>
      <c r="J5" s="79" t="s">
        <v>5</v>
      </c>
      <c r="K5" s="79" t="s">
        <v>23</v>
      </c>
      <c r="L5" s="79" t="s">
        <v>39</v>
      </c>
      <c r="M5" s="79" t="s">
        <v>26</v>
      </c>
    </row>
    <row r="6" spans="1:13" ht="15" customHeight="1" x14ac:dyDescent="0.25">
      <c r="A6" s="7" t="s">
        <v>8</v>
      </c>
      <c r="B6" s="106" t="str">
        <f>VLOOKUP(C5,[1]ListeClients!A5:I160,3)</f>
        <v>46, rue de Buzenval</v>
      </c>
      <c r="C6" s="107"/>
      <c r="D6" s="108"/>
      <c r="E6" s="107" t="str">
        <f>VLOOKUP(C5,[1]ListeClients!A5:I160,6)</f>
        <v>46, rue de Buzenval</v>
      </c>
      <c r="F6" s="107"/>
      <c r="G6" s="109"/>
      <c r="H6">
        <v>6</v>
      </c>
      <c r="I6" s="8" t="s">
        <v>37</v>
      </c>
      <c r="J6" s="9">
        <v>1</v>
      </c>
      <c r="K6" s="10">
        <v>2.08</v>
      </c>
      <c r="L6" s="11"/>
      <c r="M6" s="12">
        <v>62</v>
      </c>
    </row>
    <row r="7" spans="1:13" ht="15" customHeight="1" x14ac:dyDescent="0.25">
      <c r="A7" s="13"/>
      <c r="B7" s="14"/>
      <c r="C7" s="15"/>
      <c r="D7" s="16"/>
      <c r="E7" s="17"/>
      <c r="F7" s="15"/>
      <c r="G7" s="18"/>
      <c r="H7">
        <v>7</v>
      </c>
      <c r="I7" s="8" t="s">
        <v>36</v>
      </c>
      <c r="J7" s="9">
        <v>2</v>
      </c>
      <c r="K7" s="10">
        <v>2.25</v>
      </c>
      <c r="L7" s="11"/>
      <c r="M7" s="12">
        <v>68</v>
      </c>
    </row>
    <row r="8" spans="1:13" ht="15" customHeight="1" x14ac:dyDescent="0.25">
      <c r="A8" s="13" t="s">
        <v>9</v>
      </c>
      <c r="B8" s="106" t="str">
        <f>VLOOKUP(C5,[1]ListeClients!A5:I160,4)</f>
        <v>75020 Paris</v>
      </c>
      <c r="C8" s="107"/>
      <c r="D8" s="108"/>
      <c r="E8" s="107" t="str">
        <f>VLOOKUP(C5,[1]ListeClients!A5:I160,7)</f>
        <v>75020 Paris</v>
      </c>
      <c r="F8" s="107"/>
      <c r="G8" s="109"/>
      <c r="H8">
        <v>8</v>
      </c>
      <c r="I8" s="8" t="s">
        <v>10</v>
      </c>
      <c r="J8" s="9">
        <v>3</v>
      </c>
      <c r="K8" s="10">
        <v>1.7</v>
      </c>
      <c r="L8" s="11"/>
      <c r="M8" s="12">
        <v>62</v>
      </c>
    </row>
    <row r="9" spans="1:13" ht="15" customHeight="1" x14ac:dyDescent="0.25">
      <c r="A9" s="19"/>
      <c r="B9" s="20"/>
      <c r="C9" s="21"/>
      <c r="D9" s="22"/>
      <c r="E9" s="114"/>
      <c r="F9" s="114"/>
      <c r="G9" s="115"/>
      <c r="H9">
        <v>9</v>
      </c>
      <c r="I9" s="8" t="s">
        <v>11</v>
      </c>
      <c r="J9" s="9">
        <v>4</v>
      </c>
      <c r="K9" s="10">
        <v>1.6</v>
      </c>
      <c r="L9" s="11"/>
      <c r="M9" s="12">
        <v>62</v>
      </c>
    </row>
    <row r="10" spans="1:13" ht="15" customHeight="1" thickBot="1" x14ac:dyDescent="0.3">
      <c r="A10" s="23" t="s">
        <v>12</v>
      </c>
      <c r="B10" s="24"/>
      <c r="C10" s="25" t="s">
        <v>13</v>
      </c>
      <c r="D10" s="26" t="str">
        <f>IF(B10=1,G2,IF(B10=2,G2+10,IF(B10=3,G2+30,IF(B10=4,G2+60,""))))</f>
        <v/>
      </c>
      <c r="E10" s="27" t="s">
        <v>14</v>
      </c>
      <c r="F10" s="116"/>
      <c r="G10" s="117"/>
      <c r="H10">
        <v>10</v>
      </c>
      <c r="I10" s="8" t="s">
        <v>15</v>
      </c>
      <c r="J10" s="9">
        <v>5</v>
      </c>
      <c r="K10" s="10">
        <v>1.5</v>
      </c>
      <c r="L10" s="11"/>
      <c r="M10" s="12">
        <v>62</v>
      </c>
    </row>
    <row r="11" spans="1:13" ht="18" customHeight="1" thickBot="1" x14ac:dyDescent="0.3">
      <c r="A11" s="89"/>
      <c r="B11" s="89"/>
      <c r="C11" s="89"/>
      <c r="D11" s="89"/>
      <c r="E11" s="89"/>
      <c r="F11" s="89"/>
      <c r="G11" s="89"/>
      <c r="H11">
        <v>11</v>
      </c>
      <c r="I11" s="28" t="s">
        <v>34</v>
      </c>
      <c r="J11" s="29">
        <v>6</v>
      </c>
      <c r="K11" s="30">
        <v>1.4570000000000001</v>
      </c>
      <c r="L11" s="31"/>
      <c r="M11" s="31"/>
    </row>
    <row r="12" spans="1:13" ht="24" customHeight="1" x14ac:dyDescent="0.25">
      <c r="A12" s="32" t="s">
        <v>16</v>
      </c>
      <c r="B12" s="33"/>
      <c r="C12" s="33"/>
      <c r="D12" s="34" t="s">
        <v>17</v>
      </c>
      <c r="E12" s="35" t="s">
        <v>18</v>
      </c>
      <c r="F12" s="35" t="s">
        <v>19</v>
      </c>
      <c r="G12" s="36" t="s">
        <v>20</v>
      </c>
      <c r="H12">
        <v>12</v>
      </c>
      <c r="I12" s="8" t="s">
        <v>21</v>
      </c>
      <c r="J12" s="9">
        <v>7</v>
      </c>
      <c r="K12" s="37">
        <v>1.4</v>
      </c>
      <c r="L12" s="31"/>
      <c r="M12" s="31"/>
    </row>
    <row r="13" spans="1:13" ht="24" customHeight="1" x14ac:dyDescent="0.25">
      <c r="A13" s="91" t="s">
        <v>22</v>
      </c>
      <c r="B13" s="92"/>
      <c r="C13" s="92"/>
      <c r="D13" s="38" t="s">
        <v>23</v>
      </c>
      <c r="E13" s="39">
        <v>1000</v>
      </c>
      <c r="F13" s="124">
        <f>INDEX($K$6:$M$13,MATCH($B$5,$J$6:$J$15,1),MATCH(D13,$K$5:$M$5,1))</f>
        <v>2.25</v>
      </c>
      <c r="G13" s="40">
        <f>E13*F13</f>
        <v>2250</v>
      </c>
      <c r="H13">
        <v>13</v>
      </c>
      <c r="I13" s="41" t="s">
        <v>24</v>
      </c>
      <c r="J13" s="29">
        <v>8</v>
      </c>
      <c r="K13" s="42">
        <v>1.4</v>
      </c>
      <c r="L13" s="42">
        <v>2.8</v>
      </c>
      <c r="M13" s="43"/>
    </row>
    <row r="14" spans="1:13" ht="24" customHeight="1" x14ac:dyDescent="0.25">
      <c r="A14" s="91" t="s">
        <v>25</v>
      </c>
      <c r="B14" s="92"/>
      <c r="C14" s="92"/>
      <c r="D14" s="38" t="s">
        <v>26</v>
      </c>
      <c r="E14" s="39">
        <v>50</v>
      </c>
      <c r="F14" s="124">
        <f>INDEX($K$6:$M$13,MATCH($B$5,$J$6:$J$15,1),MATCH(D14,$K$5:$M$5,1))</f>
        <v>68</v>
      </c>
      <c r="G14" s="44">
        <f t="shared" ref="G14:G22" si="0">IF(E14="","",E14*F14)</f>
        <v>3400</v>
      </c>
      <c r="H14">
        <v>14</v>
      </c>
      <c r="I14" s="45" t="s">
        <v>27</v>
      </c>
      <c r="J14" s="46">
        <v>9</v>
      </c>
      <c r="K14" s="93" t="s">
        <v>28</v>
      </c>
      <c r="L14" s="94"/>
      <c r="M14" s="94"/>
    </row>
    <row r="15" spans="1:13" ht="24" customHeight="1" thickBot="1" x14ac:dyDescent="0.3">
      <c r="A15" s="95"/>
      <c r="B15" s="96"/>
      <c r="C15" s="96"/>
      <c r="D15" s="47"/>
      <c r="E15" s="48"/>
      <c r="F15" s="49"/>
      <c r="G15" s="44" t="str">
        <f t="shared" si="0"/>
        <v/>
      </c>
      <c r="H15">
        <v>15</v>
      </c>
      <c r="I15" s="50" t="s">
        <v>35</v>
      </c>
      <c r="J15" s="51">
        <v>10</v>
      </c>
      <c r="K15" s="97" t="s">
        <v>29</v>
      </c>
      <c r="L15" s="98"/>
      <c r="M15" s="98"/>
    </row>
    <row r="16" spans="1:13" ht="24" customHeight="1" x14ac:dyDescent="0.25">
      <c r="A16" s="95"/>
      <c r="B16" s="96"/>
      <c r="C16" s="96"/>
      <c r="D16" s="47"/>
      <c r="E16" s="52"/>
      <c r="F16" s="53"/>
      <c r="G16" s="40" t="str">
        <f t="shared" si="0"/>
        <v/>
      </c>
      <c r="I16" s="54"/>
      <c r="J16" s="55"/>
      <c r="K16" s="56"/>
      <c r="L16" s="56"/>
      <c r="M16" s="56"/>
    </row>
    <row r="17" spans="1:13" ht="24" customHeight="1" x14ac:dyDescent="0.25">
      <c r="A17" s="95"/>
      <c r="B17" s="96"/>
      <c r="C17" s="96"/>
      <c r="D17" s="47"/>
      <c r="E17" s="57"/>
      <c r="F17" s="49"/>
      <c r="G17" s="44" t="str">
        <f t="shared" si="0"/>
        <v/>
      </c>
      <c r="I17" s="99"/>
      <c r="J17" s="99"/>
      <c r="K17" s="99"/>
      <c r="L17" s="99"/>
      <c r="M17" s="99"/>
    </row>
    <row r="18" spans="1:13" ht="24" customHeight="1" x14ac:dyDescent="0.25">
      <c r="A18" s="95"/>
      <c r="B18" s="96"/>
      <c r="C18" s="96"/>
      <c r="D18" s="47"/>
      <c r="E18" s="58"/>
      <c r="F18" s="53"/>
      <c r="G18" s="40" t="str">
        <f t="shared" si="0"/>
        <v/>
      </c>
      <c r="I18" s="99"/>
      <c r="J18" s="99"/>
      <c r="K18" s="99"/>
      <c r="L18" s="99"/>
      <c r="M18" s="99"/>
    </row>
    <row r="19" spans="1:13" ht="24" customHeight="1" x14ac:dyDescent="0.25">
      <c r="A19" s="95"/>
      <c r="B19" s="96"/>
      <c r="C19" s="96"/>
      <c r="D19" s="47"/>
      <c r="E19" s="57"/>
      <c r="F19" s="49"/>
      <c r="G19" s="44" t="str">
        <f t="shared" si="0"/>
        <v/>
      </c>
    </row>
    <row r="20" spans="1:13" ht="24" customHeight="1" x14ac:dyDescent="0.25">
      <c r="A20" s="95"/>
      <c r="B20" s="96"/>
      <c r="C20" s="96"/>
      <c r="D20" s="47"/>
      <c r="E20" s="58"/>
      <c r="F20" s="53"/>
      <c r="G20" s="40" t="str">
        <f t="shared" si="0"/>
        <v/>
      </c>
    </row>
    <row r="21" spans="1:13" ht="24" customHeight="1" x14ac:dyDescent="0.25">
      <c r="A21" s="95"/>
      <c r="B21" s="96"/>
      <c r="C21" s="96"/>
      <c r="D21" s="47"/>
      <c r="E21" s="57"/>
      <c r="F21" s="49"/>
      <c r="G21" s="44" t="str">
        <f t="shared" si="0"/>
        <v/>
      </c>
    </row>
    <row r="22" spans="1:13" ht="24" customHeight="1" thickBot="1" x14ac:dyDescent="0.3">
      <c r="A22" s="100"/>
      <c r="B22" s="101"/>
      <c r="C22" s="101"/>
      <c r="D22" s="59"/>
      <c r="E22" s="60"/>
      <c r="F22" s="61"/>
      <c r="G22" s="62" t="str">
        <f t="shared" si="0"/>
        <v/>
      </c>
    </row>
    <row r="23" spans="1:13" ht="24" customHeight="1" x14ac:dyDescent="0.25">
      <c r="A23" s="63"/>
      <c r="B23" s="63"/>
      <c r="C23" s="63"/>
      <c r="D23" s="64"/>
      <c r="E23" s="90" t="s">
        <v>30</v>
      </c>
      <c r="F23" s="88"/>
      <c r="G23" s="65">
        <f>SUM(G13:G22)</f>
        <v>5650</v>
      </c>
    </row>
    <row r="24" spans="1:13" ht="24" customHeight="1" x14ac:dyDescent="0.25">
      <c r="A24" s="63"/>
      <c r="B24" s="63"/>
      <c r="C24" s="63"/>
      <c r="D24" s="64"/>
      <c r="E24" s="90" t="s">
        <v>31</v>
      </c>
      <c r="F24" s="88"/>
      <c r="G24" s="66"/>
    </row>
    <row r="25" spans="1:13" ht="24" customHeight="1" x14ac:dyDescent="0.25">
      <c r="A25" s="63"/>
      <c r="B25" s="63"/>
      <c r="C25" s="63"/>
      <c r="D25" s="64"/>
      <c r="E25" s="67" t="s">
        <v>32</v>
      </c>
      <c r="F25" s="125"/>
      <c r="G25" s="68">
        <f>(G23+G24)*F25</f>
        <v>0</v>
      </c>
    </row>
    <row r="26" spans="1:13" ht="24" customHeight="1" thickBot="1" x14ac:dyDescent="0.3">
      <c r="A26" s="63"/>
      <c r="B26" s="63"/>
      <c r="C26" s="63"/>
      <c r="D26" s="64"/>
      <c r="E26" s="87" t="s">
        <v>33</v>
      </c>
      <c r="F26" s="88"/>
      <c r="G26" s="69">
        <f>SUM(G23:G25)</f>
        <v>5650</v>
      </c>
    </row>
    <row r="27" spans="1:13" ht="19.5" customHeight="1" x14ac:dyDescent="0.25">
      <c r="A27" s="86"/>
      <c r="B27" s="86"/>
      <c r="C27" s="86"/>
      <c r="D27" s="86"/>
      <c r="E27" s="86"/>
      <c r="F27" s="86"/>
      <c r="G27" s="86"/>
    </row>
    <row r="28" spans="1:13" ht="12" customHeight="1" x14ac:dyDescent="0.25">
      <c r="A28" s="83"/>
      <c r="B28" s="83"/>
      <c r="C28" s="83"/>
      <c r="D28" s="83"/>
      <c r="E28" s="83"/>
      <c r="F28" s="83"/>
      <c r="G28" s="83"/>
    </row>
    <row r="29" spans="1:13" ht="12" customHeight="1" x14ac:dyDescent="0.25">
      <c r="A29" s="83"/>
      <c r="B29" s="83"/>
      <c r="C29" s="83"/>
      <c r="D29" s="83"/>
      <c r="E29" s="83"/>
      <c r="F29" s="83"/>
      <c r="G29" s="83"/>
    </row>
    <row r="30" spans="1:13" ht="12" customHeight="1" x14ac:dyDescent="0.25">
      <c r="A30" s="83"/>
      <c r="B30" s="83"/>
      <c r="C30" s="83"/>
      <c r="D30" s="83"/>
      <c r="E30" s="83"/>
      <c r="F30" s="83"/>
      <c r="G30" s="83"/>
    </row>
    <row r="31" spans="1:13" ht="12" customHeight="1" x14ac:dyDescent="0.25">
      <c r="A31" s="83"/>
      <c r="B31" s="83"/>
      <c r="C31" s="83"/>
      <c r="D31" s="83"/>
      <c r="E31" s="83"/>
      <c r="F31" s="83"/>
      <c r="G31" s="83"/>
    </row>
    <row r="32" spans="1:13" ht="12" customHeight="1" x14ac:dyDescent="0.25">
      <c r="A32" s="83"/>
      <c r="B32" s="83"/>
      <c r="C32" s="83"/>
      <c r="D32" s="83"/>
      <c r="E32" s="83"/>
      <c r="F32" s="83"/>
      <c r="G32" s="83"/>
    </row>
    <row r="33" spans="1:11" ht="12" customHeight="1" x14ac:dyDescent="0.25">
      <c r="A33" s="84"/>
      <c r="B33" s="84"/>
      <c r="C33" s="84"/>
      <c r="D33" s="84"/>
      <c r="E33" s="84"/>
      <c r="F33" s="84"/>
      <c r="G33" s="84"/>
    </row>
    <row r="34" spans="1:11" ht="12" customHeight="1" x14ac:dyDescent="0.25">
      <c r="A34" s="70"/>
      <c r="B34" s="70"/>
      <c r="C34" s="70"/>
      <c r="D34" s="70"/>
      <c r="E34" s="70"/>
      <c r="F34" s="70"/>
      <c r="G34" s="70"/>
    </row>
    <row r="35" spans="1:11" ht="12" customHeight="1" x14ac:dyDescent="0.25">
      <c r="A35" s="70"/>
      <c r="B35" s="70"/>
      <c r="C35" s="70"/>
      <c r="D35" s="70"/>
      <c r="E35" s="70"/>
      <c r="F35" s="70"/>
      <c r="G35" s="70"/>
      <c r="H35" s="71"/>
      <c r="I35" s="71"/>
      <c r="J35" s="71"/>
      <c r="K35" s="71"/>
    </row>
    <row r="36" spans="1:11" ht="12" customHeight="1" x14ac:dyDescent="0.25">
      <c r="A36" s="70"/>
      <c r="B36" s="70"/>
      <c r="C36" s="70"/>
      <c r="D36" s="70"/>
      <c r="E36" s="70"/>
      <c r="F36" s="70"/>
      <c r="G36" s="70"/>
      <c r="H36" s="71"/>
      <c r="I36" s="71"/>
      <c r="J36" s="71"/>
      <c r="K36" s="71"/>
    </row>
    <row r="37" spans="1:11" ht="17.25" customHeight="1" x14ac:dyDescent="0.25">
      <c r="A37" s="70"/>
      <c r="B37" s="70"/>
      <c r="C37" s="70"/>
      <c r="D37" s="70"/>
      <c r="E37" s="70"/>
      <c r="F37" s="70"/>
      <c r="G37" s="70"/>
      <c r="H37" s="85"/>
      <c r="I37" s="85"/>
      <c r="J37" s="85"/>
      <c r="K37" s="85"/>
    </row>
    <row r="38" spans="1:11" ht="15.75" customHeight="1" x14ac:dyDescent="0.25">
      <c r="A38" s="86"/>
      <c r="B38" s="86"/>
      <c r="C38" s="86"/>
      <c r="D38" s="86"/>
      <c r="E38" s="86"/>
      <c r="F38" s="86"/>
      <c r="G38" s="85"/>
      <c r="H38" s="72"/>
      <c r="I38" s="72"/>
      <c r="J38" s="72"/>
      <c r="K38" s="72"/>
    </row>
    <row r="39" spans="1:11" x14ac:dyDescent="0.25">
      <c r="H39" s="72"/>
      <c r="I39" s="72"/>
      <c r="J39" s="71"/>
      <c r="K39" s="71"/>
    </row>
    <row r="40" spans="1:11" x14ac:dyDescent="0.25">
      <c r="H40" s="74"/>
      <c r="I40" s="74"/>
      <c r="J40" s="75"/>
      <c r="K40" s="76"/>
    </row>
    <row r="41" spans="1:11" x14ac:dyDescent="0.25">
      <c r="H41" s="74"/>
      <c r="I41" s="74"/>
      <c r="J41" s="75"/>
      <c r="K41" s="76"/>
    </row>
    <row r="42" spans="1:11" x14ac:dyDescent="0.25">
      <c r="H42" s="74"/>
      <c r="I42" s="74"/>
      <c r="J42" s="75"/>
      <c r="K42" s="76"/>
    </row>
    <row r="43" spans="1:11" x14ac:dyDescent="0.25">
      <c r="H43" s="74"/>
      <c r="I43" s="74"/>
      <c r="J43" s="75"/>
      <c r="K43" s="76"/>
    </row>
    <row r="44" spans="1:11" x14ac:dyDescent="0.25">
      <c r="H44" s="74"/>
      <c r="I44" s="74"/>
      <c r="J44" s="75"/>
      <c r="K44" s="75"/>
    </row>
    <row r="45" spans="1:11" x14ac:dyDescent="0.25">
      <c r="H45" s="74"/>
      <c r="I45" s="74"/>
      <c r="J45" s="75"/>
      <c r="K45" s="71"/>
    </row>
    <row r="46" spans="1:11" x14ac:dyDescent="0.25">
      <c r="H46" s="74"/>
      <c r="I46" s="71"/>
      <c r="J46" s="75"/>
      <c r="K46" s="71"/>
    </row>
    <row r="47" spans="1:11" x14ac:dyDescent="0.25">
      <c r="H47" s="74"/>
      <c r="I47" s="75"/>
      <c r="J47" s="71"/>
      <c r="K47" s="71"/>
    </row>
    <row r="48" spans="1:11" x14ac:dyDescent="0.25">
      <c r="H48" s="74"/>
      <c r="I48" s="75"/>
      <c r="J48" s="75"/>
      <c r="K48" s="71"/>
    </row>
    <row r="49" spans="8:11" customFormat="1" x14ac:dyDescent="0.25">
      <c r="H49" s="74"/>
      <c r="I49" s="74"/>
      <c r="J49" s="75"/>
      <c r="K49" s="71"/>
    </row>
    <row r="50" spans="8:11" customFormat="1" x14ac:dyDescent="0.25">
      <c r="H50" s="77"/>
      <c r="I50" s="71"/>
      <c r="J50" s="71"/>
      <c r="K50" s="71"/>
    </row>
    <row r="51" spans="8:11" customFormat="1" x14ac:dyDescent="0.25">
      <c r="H51" s="74"/>
      <c r="I51" s="74"/>
      <c r="J51" s="71"/>
      <c r="K51" s="71"/>
    </row>
    <row r="52" spans="8:11" customFormat="1" x14ac:dyDescent="0.25">
      <c r="H52" s="74"/>
      <c r="I52" s="74"/>
      <c r="J52" s="71"/>
      <c r="K52" s="71"/>
    </row>
    <row r="53" spans="8:11" customFormat="1" x14ac:dyDescent="0.25">
      <c r="H53" s="74"/>
      <c r="I53" s="74"/>
      <c r="J53" s="71"/>
      <c r="K53" s="71"/>
    </row>
    <row r="54" spans="8:11" customFormat="1" x14ac:dyDescent="0.25">
      <c r="H54" s="71"/>
      <c r="I54" s="74"/>
      <c r="J54" s="71"/>
      <c r="K54" s="71"/>
    </row>
    <row r="55" spans="8:11" customFormat="1" x14ac:dyDescent="0.25">
      <c r="I55" s="74"/>
    </row>
    <row r="56" spans="8:11" customFormat="1" x14ac:dyDescent="0.25">
      <c r="I56" s="74"/>
    </row>
    <row r="57" spans="8:11" customFormat="1" x14ac:dyDescent="0.25">
      <c r="I57" s="74"/>
    </row>
    <row r="58" spans="8:11" customFormat="1" x14ac:dyDescent="0.25">
      <c r="I58" s="77"/>
    </row>
    <row r="59" spans="8:11" customFormat="1" x14ac:dyDescent="0.25">
      <c r="I59" s="77"/>
    </row>
    <row r="60" spans="8:11" customFormat="1" x14ac:dyDescent="0.25">
      <c r="I60" s="77"/>
    </row>
    <row r="61" spans="8:11" customFormat="1" x14ac:dyDescent="0.25">
      <c r="I61" s="74"/>
    </row>
    <row r="62" spans="8:11" customFormat="1" x14ac:dyDescent="0.25">
      <c r="I62" s="74"/>
    </row>
    <row r="63" spans="8:11" customFormat="1" x14ac:dyDescent="0.25">
      <c r="I63" s="74"/>
    </row>
    <row r="64" spans="8:11" customFormat="1" x14ac:dyDescent="0.25">
      <c r="I64" s="74"/>
    </row>
    <row r="65" spans="9:9" customFormat="1" x14ac:dyDescent="0.25">
      <c r="I65" s="74"/>
    </row>
    <row r="66" spans="9:9" customFormat="1" x14ac:dyDescent="0.25">
      <c r="I66" s="74"/>
    </row>
    <row r="67" spans="9:9" customFormat="1" x14ac:dyDescent="0.25">
      <c r="I67" s="74"/>
    </row>
    <row r="68" spans="9:9" customFormat="1" x14ac:dyDescent="0.25">
      <c r="I68" s="74"/>
    </row>
    <row r="69" spans="9:9" customFormat="1" x14ac:dyDescent="0.25">
      <c r="I69" s="74"/>
    </row>
    <row r="70" spans="9:9" customFormat="1" x14ac:dyDescent="0.25"/>
  </sheetData>
  <mergeCells count="41">
    <mergeCell ref="I2:M2"/>
    <mergeCell ref="A3:G3"/>
    <mergeCell ref="I3:M3"/>
    <mergeCell ref="B8:D8"/>
    <mergeCell ref="E8:G8"/>
    <mergeCell ref="E9:G9"/>
    <mergeCell ref="F10:G10"/>
    <mergeCell ref="A1:G1"/>
    <mergeCell ref="A2:C2"/>
    <mergeCell ref="C5:D5"/>
    <mergeCell ref="E5:G5"/>
    <mergeCell ref="B6:D6"/>
    <mergeCell ref="E6:G6"/>
    <mergeCell ref="A4:D4"/>
    <mergeCell ref="E4:G4"/>
    <mergeCell ref="A11:G11"/>
    <mergeCell ref="E24:F24"/>
    <mergeCell ref="A14:C14"/>
    <mergeCell ref="K14:M14"/>
    <mergeCell ref="A15:C15"/>
    <mergeCell ref="K15:M15"/>
    <mergeCell ref="A16:C16"/>
    <mergeCell ref="A17:C17"/>
    <mergeCell ref="I17:M18"/>
    <mergeCell ref="A18:C18"/>
    <mergeCell ref="A19:C19"/>
    <mergeCell ref="A20:C20"/>
    <mergeCell ref="A21:C21"/>
    <mergeCell ref="A22:C22"/>
    <mergeCell ref="E23:F23"/>
    <mergeCell ref="A13:C13"/>
    <mergeCell ref="A32:G32"/>
    <mergeCell ref="A33:G33"/>
    <mergeCell ref="H37:K37"/>
    <mergeCell ref="A38:G38"/>
    <mergeCell ref="E26:F26"/>
    <mergeCell ref="A27:G27"/>
    <mergeCell ref="A28:G28"/>
    <mergeCell ref="A29:G29"/>
    <mergeCell ref="A30:G30"/>
    <mergeCell ref="A31:G31"/>
  </mergeCells>
  <dataValidations disablePrompts="1" count="4">
    <dataValidation type="list" allowBlank="1" showInputMessage="1" showErrorMessage="1" sqref="D13:D14 K5 M5" xr:uid="{00000000-0002-0000-0000-000000000000}">
      <formula1>$I$40:$I$41</formula1>
    </dataValidation>
    <dataValidation type="list" allowBlank="1" showInputMessage="1" showErrorMessage="1" sqref="A2" xr:uid="{00000000-0002-0000-0000-000001000000}">
      <formula1>$I$47:$I$48</formula1>
    </dataValidation>
    <dataValidation type="list" allowBlank="1" showInputMessage="1" showErrorMessage="1" sqref="B10" xr:uid="{00000000-0002-0000-0000-000002000000}">
      <formula1>$J$40:$J$43</formula1>
    </dataValidation>
    <dataValidation type="list" allowBlank="1" showInputMessage="1" showErrorMessage="1" sqref="A13:A22" xr:uid="{00000000-0002-0000-0000-000003000000}">
      <formula1>$H$39:$H$54</formula1>
    </dataValidation>
  </dataValidations>
  <printOptions horizontalCentered="1" verticalCentered="1"/>
  <pageMargins left="0.70866141732283472" right="0.70866141732283472" top="0.55118110236220474" bottom="0.74803149606299213" header="0.31496062992125984" footer="0.31496062992125984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4000000}">
          <x14:formula1>
            <xm:f>'C:\Users\trea\AppData\Local\Temp\Baleine\[SuiviProd1906.xlsx]ListeClients'!#REF!</xm:f>
          </x14:formula1>
          <xm:sqref>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</dc:creator>
  <cp:lastModifiedBy>trea</cp:lastModifiedBy>
  <dcterms:created xsi:type="dcterms:W3CDTF">2019-07-23T22:57:58Z</dcterms:created>
  <dcterms:modified xsi:type="dcterms:W3CDTF">2019-07-24T13:54:32Z</dcterms:modified>
</cp:coreProperties>
</file>