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65" yWindow="0" windowWidth="19425" windowHeight="8340" activeTab="2"/>
  </bookViews>
  <sheets>
    <sheet name="Feuil1" sheetId="1" r:id="rId1"/>
    <sheet name="Feuil2" sheetId="2" r:id="rId2"/>
    <sheet name="Feuil3" sheetId="3" r:id="rId3"/>
  </sheets>
  <definedNames>
    <definedName name="activite">Feuil2!$B$2:$B$4</definedName>
    <definedName name="Activité">Feuil2!$B$2:$B$4</definedName>
    <definedName name="Matiere">Feuil2!$A$2:$A$4</definedName>
    <definedName name="Matieres">Feuil2!$A$2:$A$4</definedName>
  </definedNames>
  <calcPr calcId="152511"/>
  <pivotCaches>
    <pivotCache cacheId="16" r:id="rId4"/>
  </pivotCaches>
</workbook>
</file>

<file path=xl/calcChain.xml><?xml version="1.0" encoding="utf-8"?>
<calcChain xmlns="http://schemas.openxmlformats.org/spreadsheetml/2006/main">
  <c r="I8" i="3" l="1"/>
  <c r="I3" i="3"/>
  <c r="E2" i="3"/>
  <c r="F3" i="3"/>
  <c r="F4" i="3"/>
  <c r="F5" i="3"/>
  <c r="F6" i="3"/>
  <c r="F7" i="3"/>
  <c r="F8" i="3"/>
  <c r="F9" i="3"/>
  <c r="F10" i="3"/>
  <c r="F2" i="3"/>
  <c r="E3" i="3"/>
  <c r="E4" i="3"/>
  <c r="E5" i="3"/>
  <c r="E6" i="3"/>
  <c r="E7" i="3"/>
  <c r="E8" i="3"/>
  <c r="E9" i="3"/>
  <c r="E10" i="3"/>
  <c r="A13" i="1"/>
  <c r="I4" i="1" l="1"/>
  <c r="I12" i="1" s="1"/>
  <c r="M4" i="1"/>
  <c r="M12" i="1" s="1"/>
  <c r="AR4" i="1"/>
  <c r="AR12" i="1" s="1"/>
  <c r="AB4" i="1"/>
  <c r="AB12" i="1" s="1"/>
  <c r="L4" i="1"/>
  <c r="L12" i="1" s="1"/>
  <c r="AG4" i="1"/>
  <c r="AG12" i="1" s="1"/>
  <c r="Q4" i="1"/>
  <c r="Q12" i="1" s="1"/>
  <c r="AJ4" i="1"/>
  <c r="AJ12" i="1" s="1"/>
  <c r="T4" i="1"/>
  <c r="T12" i="1" s="1"/>
  <c r="AO4" i="1"/>
  <c r="AO12" i="1" s="1"/>
  <c r="Y4" i="1"/>
  <c r="Y12" i="1" s="1"/>
  <c r="H4" i="1"/>
  <c r="H12" i="1" s="1"/>
  <c r="AN4" i="1"/>
  <c r="AN12" i="1" s="1"/>
  <c r="AF4" i="1"/>
  <c r="AF12" i="1" s="1"/>
  <c r="X4" i="1"/>
  <c r="X12" i="1" s="1"/>
  <c r="P4" i="1"/>
  <c r="P12" i="1" s="1"/>
  <c r="E4" i="1"/>
  <c r="E12" i="1" s="1"/>
  <c r="D4" i="1"/>
  <c r="D12" i="1" s="1"/>
  <c r="AK4" i="1"/>
  <c r="AK12" i="1" s="1"/>
  <c r="AC4" i="1"/>
  <c r="AC12" i="1" s="1"/>
  <c r="U4" i="1"/>
  <c r="U12" i="1" s="1"/>
  <c r="AP4" i="1"/>
  <c r="AP12" i="1" s="1"/>
  <c r="AL4" i="1"/>
  <c r="AL12" i="1" s="1"/>
  <c r="AH4" i="1"/>
  <c r="AH12" i="1" s="1"/>
  <c r="AD4" i="1"/>
  <c r="AD12" i="1" s="1"/>
  <c r="Z4" i="1"/>
  <c r="Z12" i="1" s="1"/>
  <c r="V4" i="1"/>
  <c r="V12" i="1" s="1"/>
  <c r="R4" i="1"/>
  <c r="R12" i="1" s="1"/>
  <c r="N4" i="1"/>
  <c r="N12" i="1" s="1"/>
  <c r="J4" i="1"/>
  <c r="J12" i="1" s="1"/>
  <c r="F4" i="1"/>
  <c r="F12" i="1" s="1"/>
  <c r="AQ4" i="1"/>
  <c r="AQ12" i="1" s="1"/>
  <c r="AM4" i="1"/>
  <c r="AM12" i="1" s="1"/>
  <c r="AI4" i="1"/>
  <c r="AI12" i="1" s="1"/>
  <c r="AE4" i="1"/>
  <c r="AE12" i="1" s="1"/>
  <c r="AA4" i="1"/>
  <c r="AA12" i="1" s="1"/>
  <c r="W4" i="1"/>
  <c r="W12" i="1" s="1"/>
  <c r="S4" i="1"/>
  <c r="S12" i="1" s="1"/>
  <c r="O4" i="1"/>
  <c r="O12" i="1" s="1"/>
  <c r="K4" i="1"/>
  <c r="K12" i="1" s="1"/>
  <c r="G4" i="1"/>
  <c r="G12" i="1" s="1"/>
  <c r="C12" i="1"/>
</calcChain>
</file>

<file path=xl/sharedStrings.xml><?xml version="1.0" encoding="utf-8"?>
<sst xmlns="http://schemas.openxmlformats.org/spreadsheetml/2006/main" count="54" uniqueCount="29">
  <si>
    <t>MATIERES</t>
  </si>
  <si>
    <t>ACTIVITE</t>
  </si>
  <si>
    <t>LM360T</t>
  </si>
  <si>
    <t>LM360CD</t>
  </si>
  <si>
    <t>LM364</t>
  </si>
  <si>
    <t>Cours</t>
  </si>
  <si>
    <t>Exos/TD</t>
  </si>
  <si>
    <t>Annales</t>
  </si>
  <si>
    <t>Lundi</t>
  </si>
  <si>
    <t>Mardi</t>
  </si>
  <si>
    <t>Mercredi</t>
  </si>
  <si>
    <t>Jeudi</t>
  </si>
  <si>
    <t>Vendredi</t>
  </si>
  <si>
    <t>Samedi</t>
  </si>
  <si>
    <t>Dimanche</t>
  </si>
  <si>
    <t>MARS</t>
  </si>
  <si>
    <t>Matieres</t>
  </si>
  <si>
    <t>Activite</t>
  </si>
  <si>
    <t>Temps</t>
  </si>
  <si>
    <t>Date</t>
  </si>
  <si>
    <t>SEMAINE</t>
  </si>
  <si>
    <t>Tot/Sem</t>
  </si>
  <si>
    <t>SOMMEPROD((JOURSEM(Feuil3!$A$2:$A$1000;2))=Feuil1!$B4)*(Feuil1!C$2= ENT(MOD(ENT((Feuil3!A2)/7)+0,6;52+5/28))+1)*(Feuil3!$D$2:$D$1000))</t>
  </si>
  <si>
    <t>semaine</t>
  </si>
  <si>
    <t>Jour</t>
  </si>
  <si>
    <t>Étiquettes de colonnes</t>
  </si>
  <si>
    <t>Total général</t>
  </si>
  <si>
    <t>Étiquettes de lignes</t>
  </si>
  <si>
    <t>Somme de 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</si>
</sst>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"/>
    <numFmt numFmtId="166" formatCode="[$-F800]dddd\,\ mmmm\ dd\,\ yyyy"/>
    <numFmt numFmtId="172" formatCode="[$-F400]h:mm:ss\ AM/PM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b/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6" fontId="0" fillId="0" borderId="0" xfId="0" applyNumberFormat="1" applyAlignment="1">
      <alignment horizontal="center"/>
    </xf>
    <xf numFmtId="0" fontId="0" fillId="0" borderId="2" xfId="0" applyBorder="1" applyAlignment="1">
      <alignment horizontal="center"/>
    </xf>
    <xf numFmtId="20" fontId="0" fillId="0" borderId="2" xfId="0" applyNumberFormat="1" applyBorder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2" fillId="0" borderId="0" xfId="0" applyFont="1"/>
    <xf numFmtId="0" fontId="4" fillId="0" borderId="0" xfId="0" applyFont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0" xfId="0" applyFill="1"/>
    <xf numFmtId="166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 vertical="center"/>
    </xf>
    <xf numFmtId="1" fontId="0" fillId="2" borderId="5" xfId="0" applyNumberFormat="1" applyFill="1" applyBorder="1" applyAlignment="1">
      <alignment horizontal="center" vertical="center"/>
    </xf>
    <xf numFmtId="1" fontId="3" fillId="2" borderId="0" xfId="0" applyNumberFormat="1" applyFont="1" applyFill="1" applyAlignment="1">
      <alignment horizontal="center" vertical="center"/>
    </xf>
    <xf numFmtId="0" fontId="0" fillId="0" borderId="0" xfId="0" pivotButton="1"/>
    <xf numFmtId="1" fontId="0" fillId="0" borderId="0" xfId="0" applyNumberFormat="1" applyAlignment="1">
      <alignment horizontal="left"/>
    </xf>
    <xf numFmtId="172" fontId="0" fillId="0" borderId="0" xfId="0" applyNumberFormat="1"/>
    <xf numFmtId="0" fontId="0" fillId="0" borderId="0" xfId="0" applyAlignment="1">
      <alignment horizontal="left" indent="1"/>
    </xf>
    <xf numFmtId="0" fontId="2" fillId="3" borderId="0" xfId="0" applyFont="1" applyFill="1" applyAlignment="1">
      <alignment horizontal="center" vertical="top"/>
    </xf>
    <xf numFmtId="1" fontId="2" fillId="3" borderId="0" xfId="0" applyNumberFormat="1" applyFont="1" applyFill="1" applyAlignment="1">
      <alignment horizontal="center" vertical="top"/>
    </xf>
    <xf numFmtId="0" fontId="5" fillId="3" borderId="0" xfId="0" applyFont="1" applyFill="1" applyAlignment="1">
      <alignment horizontal="center" vertical="top"/>
    </xf>
    <xf numFmtId="172" fontId="2" fillId="3" borderId="0" xfId="0" applyNumberFormat="1" applyFont="1" applyFill="1" applyAlignment="1">
      <alignment horizontal="center" vertical="top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00B0F0"/>
        </patternFill>
      </fill>
    </dxf>
    <dxf>
      <numFmt numFmtId="25" formatCode="hh:mm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6" formatCode="[$-F800]dddd\,\ mmmm\ dd\,\ yyyy"/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452.634051388886" createdVersion="5" refreshedVersion="5" minRefreshableVersion="3" recordCount="9">
  <cacheSource type="worksheet">
    <worksheetSource ref="A1:F10" sheet="Feuil3"/>
  </cacheSource>
  <cacheFields count="6">
    <cacheField name="Date" numFmtId="166">
      <sharedItems containsSemiMixedTypes="0" containsNonDate="0" containsDate="1" containsString="0" minDate="2016-03-14T00:00:00" maxDate="2016-03-24T00:00:00"/>
    </cacheField>
    <cacheField name="Matieres" numFmtId="0">
      <sharedItems count="1">
        <s v="LM360T"/>
      </sharedItems>
    </cacheField>
    <cacheField name="Activite" numFmtId="0">
      <sharedItems/>
    </cacheField>
    <cacheField name="Temps" numFmtId="20">
      <sharedItems containsSemiMixedTypes="0" containsNonDate="0" containsDate="1" containsString="0" minDate="1899-12-30T00:15:00" maxDate="1899-12-30T01:25:00"/>
    </cacheField>
    <cacheField name="semaine" numFmtId="0">
      <sharedItems containsSemiMixedTypes="0" containsString="0" containsNumber="1" containsInteger="1" minValue="11" maxValue="12" count="2">
        <n v="11"/>
        <n v="12"/>
      </sharedItems>
    </cacheField>
    <cacheField name="Jour" numFmtId="1">
      <sharedItems containsSemiMixedTypes="0" containsString="0" containsNumber="1" containsInteger="1" minValue="0" maxValue="6" count="6">
        <n v="1"/>
        <n v="2"/>
        <n v="3"/>
        <n v="4"/>
        <n v="6"/>
        <n v="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d v="2016-03-14T00:00:00"/>
    <x v="0"/>
    <s v="Cours"/>
    <d v="1899-12-30T00:45:00"/>
    <x v="0"/>
    <x v="0"/>
  </r>
  <r>
    <d v="2016-03-15T00:00:00"/>
    <x v="0"/>
    <s v="Cours"/>
    <d v="1899-12-30T00:15:00"/>
    <x v="0"/>
    <x v="1"/>
  </r>
  <r>
    <d v="2016-03-16T00:00:00"/>
    <x v="0"/>
    <s v="Cours"/>
    <d v="1899-12-30T00:30:00"/>
    <x v="0"/>
    <x v="2"/>
  </r>
  <r>
    <d v="2016-03-17T00:00:00"/>
    <x v="0"/>
    <s v="Cours"/>
    <d v="1899-12-30T00:40:00"/>
    <x v="0"/>
    <x v="3"/>
  </r>
  <r>
    <d v="2016-03-19T00:00:00"/>
    <x v="0"/>
    <s v="Cours"/>
    <d v="1899-12-30T00:40:00"/>
    <x v="0"/>
    <x v="4"/>
  </r>
  <r>
    <d v="2016-03-20T00:00:00"/>
    <x v="0"/>
    <s v="Cours"/>
    <d v="1899-12-30T01:25:00"/>
    <x v="0"/>
    <x v="5"/>
  </r>
  <r>
    <d v="2016-03-21T00:00:00"/>
    <x v="0"/>
    <s v="Cours"/>
    <d v="1899-12-30T00:40:00"/>
    <x v="1"/>
    <x v="0"/>
  </r>
  <r>
    <d v="2016-03-21T00:00:00"/>
    <x v="0"/>
    <s v="Exos/TD"/>
    <d v="1899-12-30T00:30:00"/>
    <x v="1"/>
    <x v="0"/>
  </r>
  <r>
    <d v="2016-03-23T00:00:00"/>
    <x v="0"/>
    <s v="Cours"/>
    <d v="1899-12-30T00:30:00"/>
    <x v="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H12:K26" firstHeaderRow="1" firstDataRow="2" firstDataCol="1"/>
  <pivotFields count="6">
    <pivotField numFmtId="166" showAll="0"/>
    <pivotField axis="axisRow" showAll="0">
      <items count="2">
        <item x="0"/>
        <item t="default"/>
      </items>
    </pivotField>
    <pivotField showAll="0"/>
    <pivotField dataField="1" numFmtId="20" showAll="0"/>
    <pivotField axis="axisCol" showAll="0">
      <items count="3">
        <item x="0"/>
        <item x="1"/>
        <item t="default"/>
      </items>
    </pivotField>
    <pivotField axis="axisRow" numFmtId="1" showAll="0">
      <items count="7">
        <item x="5"/>
        <item x="0"/>
        <item x="1"/>
        <item x="2"/>
        <item x="3"/>
        <item x="4"/>
        <item t="default"/>
      </items>
    </pivotField>
  </pivotFields>
  <rowFields count="2">
    <field x="5"/>
    <field x="1"/>
  </rowFields>
  <rowItems count="13">
    <i>
      <x/>
    </i>
    <i r="1">
      <x/>
    </i>
    <i>
      <x v="1"/>
    </i>
    <i r="1">
      <x/>
    </i>
    <i>
      <x v="2"/>
    </i>
    <i r="1">
      <x/>
    </i>
    <i>
      <x v="3"/>
    </i>
    <i r="1">
      <x/>
    </i>
    <i>
      <x v="4"/>
    </i>
    <i r="1">
      <x/>
    </i>
    <i>
      <x v="5"/>
    </i>
    <i r="1">
      <x/>
    </i>
    <i t="grand">
      <x/>
    </i>
  </rowItems>
  <colFields count="1">
    <field x="4"/>
  </colFields>
  <colItems count="3">
    <i>
      <x/>
    </i>
    <i>
      <x v="1"/>
    </i>
    <i t="grand">
      <x/>
    </i>
  </colItems>
  <dataFields count="1">
    <dataField name="Somme de Temps" fld="3" baseField="5" baseItem="0" numFmtId="17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10" totalsRowShown="0">
  <autoFilter ref="A1:F10"/>
  <tableColumns count="6">
    <tableColumn id="1" name="Date" dataDxfId="5"/>
    <tableColumn id="2" name="Matieres" dataDxfId="4"/>
    <tableColumn id="3" name="Activite" dataDxfId="3"/>
    <tableColumn id="4" name="Temps" dataDxfId="2"/>
    <tableColumn id="5" name="semaine" dataDxfId="1">
      <calculatedColumnFormula>_xlfn.ISOWEEKNUM(A2)</calculatedColumnFormula>
    </tableColumn>
    <tableColumn id="6" name="Jour" dataDxfId="0">
      <calculatedColumnFormula>WEEKDAY(A2)-1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22"/>
  <sheetViews>
    <sheetView workbookViewId="0">
      <selection activeCell="C4" sqref="C4"/>
    </sheetView>
  </sheetViews>
  <sheetFormatPr baseColWidth="10" defaultRowHeight="15" x14ac:dyDescent="0.25"/>
  <cols>
    <col min="1" max="1" width="11.42578125" style="1"/>
    <col min="2" max="2" width="11.42578125" style="8"/>
    <col min="3" max="5" width="9.5703125" style="1" bestFit="1" customWidth="1"/>
    <col min="6" max="44" width="4.28515625" style="1" customWidth="1"/>
    <col min="45" max="16384" width="11.42578125" style="1"/>
  </cols>
  <sheetData>
    <row r="1" spans="1:44" ht="15.75" thickBot="1" x14ac:dyDescent="0.3">
      <c r="C1" s="17" t="s">
        <v>15</v>
      </c>
      <c r="D1" s="18"/>
    </row>
    <row r="2" spans="1:44" x14ac:dyDescent="0.25">
      <c r="A2" s="8" t="s">
        <v>20</v>
      </c>
      <c r="C2" s="1">
        <v>11</v>
      </c>
      <c r="D2" s="1">
        <v>12</v>
      </c>
      <c r="E2" s="8">
        <v>13</v>
      </c>
      <c r="F2" s="8">
        <v>14</v>
      </c>
      <c r="G2" s="8">
        <v>15</v>
      </c>
      <c r="H2" s="8">
        <v>16</v>
      </c>
      <c r="I2" s="8">
        <v>17</v>
      </c>
      <c r="J2" s="8">
        <v>18</v>
      </c>
      <c r="K2" s="8">
        <v>19</v>
      </c>
      <c r="L2" s="8">
        <v>20</v>
      </c>
      <c r="M2" s="8">
        <v>21</v>
      </c>
      <c r="N2" s="8">
        <v>22</v>
      </c>
      <c r="O2" s="8">
        <v>23</v>
      </c>
      <c r="P2" s="8">
        <v>24</v>
      </c>
      <c r="Q2" s="8">
        <v>25</v>
      </c>
      <c r="R2" s="8">
        <v>26</v>
      </c>
      <c r="S2" s="8">
        <v>27</v>
      </c>
      <c r="T2" s="8">
        <v>28</v>
      </c>
      <c r="U2" s="8">
        <v>29</v>
      </c>
      <c r="V2" s="8">
        <v>30</v>
      </c>
      <c r="W2" s="8">
        <v>31</v>
      </c>
      <c r="X2" s="8">
        <v>32</v>
      </c>
      <c r="Y2" s="8">
        <v>33</v>
      </c>
      <c r="Z2" s="8">
        <v>34</v>
      </c>
      <c r="AA2" s="8">
        <v>35</v>
      </c>
      <c r="AB2" s="8">
        <v>36</v>
      </c>
      <c r="AC2" s="8">
        <v>37</v>
      </c>
      <c r="AD2" s="8">
        <v>38</v>
      </c>
      <c r="AE2" s="8">
        <v>39</v>
      </c>
      <c r="AF2" s="8">
        <v>40</v>
      </c>
      <c r="AG2" s="8">
        <v>41</v>
      </c>
      <c r="AH2" s="8">
        <v>42</v>
      </c>
      <c r="AI2" s="8">
        <v>43</v>
      </c>
      <c r="AJ2" s="8">
        <v>44</v>
      </c>
      <c r="AK2" s="8">
        <v>45</v>
      </c>
      <c r="AL2" s="8">
        <v>46</v>
      </c>
      <c r="AM2" s="8">
        <v>47</v>
      </c>
      <c r="AN2" s="8">
        <v>48</v>
      </c>
      <c r="AO2" s="8">
        <v>49</v>
      </c>
      <c r="AP2" s="8">
        <v>50</v>
      </c>
      <c r="AQ2" s="8">
        <v>51</v>
      </c>
      <c r="AR2" s="8">
        <v>52</v>
      </c>
    </row>
    <row r="4" spans="1:44" x14ac:dyDescent="0.25">
      <c r="A4" s="1" t="s">
        <v>8</v>
      </c>
      <c r="B4" s="8">
        <v>1</v>
      </c>
      <c r="C4" s="16" t="s">
        <v>22</v>
      </c>
      <c r="D4" s="11">
        <f>SUMIF(Feuil3!$E$2:$E$1000,Feuil1!$C$2:$AR$2,Feuil3!$D$2:$D$1000)</f>
        <v>6.9444444444444434E-2</v>
      </c>
      <c r="E4" s="11">
        <f>SUMIF(Feuil3!$E$2:$E$1000,Feuil1!$C$2:$AR$2,Feuil3!$D$2:$D$1000)</f>
        <v>0</v>
      </c>
      <c r="F4" s="11">
        <f>SUMIF(Feuil3!$E$2:$E$1000,Feuil1!$C$2:$AR$2,Feuil3!$D$2:$D$1000)</f>
        <v>0</v>
      </c>
      <c r="G4" s="11">
        <f>SUMIF(Feuil3!$E$2:$E$1000,Feuil1!$C$2:$AR$2,Feuil3!$D$2:$D$1000)</f>
        <v>0</v>
      </c>
      <c r="H4" s="11">
        <f>SUMIF(Feuil3!$E$2:$E$1000,Feuil1!$C$2:$AR$2,Feuil3!$D$2:$D$1000)</f>
        <v>0</v>
      </c>
      <c r="I4" s="11">
        <f>SUMIF(Feuil3!$E$2:$E$1000,Feuil1!$C$2:$AR$2,Feuil3!$D$2:$D$1000)</f>
        <v>0</v>
      </c>
      <c r="J4" s="11">
        <f>SUMIF(Feuil3!$E$2:$E$1000,Feuil1!$C$2:$AR$2,Feuil3!$D$2:$D$1000)</f>
        <v>0</v>
      </c>
      <c r="K4" s="11">
        <f>SUMIF(Feuil3!$E$2:$E$1000,Feuil1!$C$2:$AR$2,Feuil3!$D$2:$D$1000)</f>
        <v>0</v>
      </c>
      <c r="L4" s="11">
        <f>SUMIF(Feuil3!$E$2:$E$1000,Feuil1!$C$2:$AR$2,Feuil3!$D$2:$D$1000)</f>
        <v>0</v>
      </c>
      <c r="M4" s="11">
        <f>SUMIF(Feuil3!$E$2:$E$1000,Feuil1!$C$2:$AR$2,Feuil3!$D$2:$D$1000)</f>
        <v>0</v>
      </c>
      <c r="N4" s="11">
        <f>SUMIF(Feuil3!$E$2:$E$1000,Feuil1!$C$2:$AR$2,Feuil3!$D$2:$D$1000)</f>
        <v>0</v>
      </c>
      <c r="O4" s="11">
        <f>SUMIF(Feuil3!$E$2:$E$1000,Feuil1!$C$2:$AR$2,Feuil3!$D$2:$D$1000)</f>
        <v>0</v>
      </c>
      <c r="P4" s="11">
        <f>SUMIF(Feuil3!$E$2:$E$1000,Feuil1!$C$2:$AR$2,Feuil3!$D$2:$D$1000)</f>
        <v>0</v>
      </c>
      <c r="Q4" s="11">
        <f>SUMIF(Feuil3!$E$2:$E$1000,Feuil1!$C$2:$AR$2,Feuil3!$D$2:$D$1000)</f>
        <v>0</v>
      </c>
      <c r="R4" s="11">
        <f>SUMIF(Feuil3!$E$2:$E$1000,Feuil1!$C$2:$AR$2,Feuil3!$D$2:$D$1000)</f>
        <v>0</v>
      </c>
      <c r="S4" s="11">
        <f>SUMIF(Feuil3!$E$2:$E$1000,Feuil1!$C$2:$AR$2,Feuil3!$D$2:$D$1000)</f>
        <v>0</v>
      </c>
      <c r="T4" s="11">
        <f>SUMIF(Feuil3!$E$2:$E$1000,Feuil1!$C$2:$AR$2,Feuil3!$D$2:$D$1000)</f>
        <v>0</v>
      </c>
      <c r="U4" s="11">
        <f>SUMIF(Feuil3!$E$2:$E$1000,Feuil1!$C$2:$AR$2,Feuil3!$D$2:$D$1000)</f>
        <v>0</v>
      </c>
      <c r="V4" s="11">
        <f>SUMIF(Feuil3!$E$2:$E$1000,Feuil1!$C$2:$AR$2,Feuil3!$D$2:$D$1000)</f>
        <v>0</v>
      </c>
      <c r="W4" s="11">
        <f>SUMIF(Feuil3!$E$2:$E$1000,Feuil1!$C$2:$AR$2,Feuil3!$D$2:$D$1000)</f>
        <v>0</v>
      </c>
      <c r="X4" s="11">
        <f>SUMIF(Feuil3!$E$2:$E$1000,Feuil1!$C$2:$AR$2,Feuil3!$D$2:$D$1000)</f>
        <v>0</v>
      </c>
      <c r="Y4" s="11">
        <f>SUMIF(Feuil3!$E$2:$E$1000,Feuil1!$C$2:$AR$2,Feuil3!$D$2:$D$1000)</f>
        <v>0</v>
      </c>
      <c r="Z4" s="11">
        <f>SUMIF(Feuil3!$E$2:$E$1000,Feuil1!$C$2:$AR$2,Feuil3!$D$2:$D$1000)</f>
        <v>0</v>
      </c>
      <c r="AA4" s="11">
        <f>SUMIF(Feuil3!$E$2:$E$1000,Feuil1!$C$2:$AR$2,Feuil3!$D$2:$D$1000)</f>
        <v>0</v>
      </c>
      <c r="AB4" s="11">
        <f>SUMIF(Feuil3!$E$2:$E$1000,Feuil1!$C$2:$AR$2,Feuil3!$D$2:$D$1000)</f>
        <v>0</v>
      </c>
      <c r="AC4" s="11">
        <f>SUMIF(Feuil3!$E$2:$E$1000,Feuil1!$C$2:$AR$2,Feuil3!$D$2:$D$1000)</f>
        <v>0</v>
      </c>
      <c r="AD4" s="11">
        <f>SUMIF(Feuil3!$E$2:$E$1000,Feuil1!$C$2:$AR$2,Feuil3!$D$2:$D$1000)</f>
        <v>0</v>
      </c>
      <c r="AE4" s="11">
        <f>SUMIF(Feuil3!$E$2:$E$1000,Feuil1!$C$2:$AR$2,Feuil3!$D$2:$D$1000)</f>
        <v>0</v>
      </c>
      <c r="AF4" s="11">
        <f>SUMIF(Feuil3!$E$2:$E$1000,Feuil1!$C$2:$AR$2,Feuil3!$D$2:$D$1000)</f>
        <v>0</v>
      </c>
      <c r="AG4" s="11">
        <f>SUMIF(Feuil3!$E$2:$E$1000,Feuil1!$C$2:$AR$2,Feuil3!$D$2:$D$1000)</f>
        <v>0</v>
      </c>
      <c r="AH4" s="11">
        <f>SUMIF(Feuil3!$E$2:$E$1000,Feuil1!$C$2:$AR$2,Feuil3!$D$2:$D$1000)</f>
        <v>0</v>
      </c>
      <c r="AI4" s="11">
        <f>SUMIF(Feuil3!$E$2:$E$1000,Feuil1!$C$2:$AR$2,Feuil3!$D$2:$D$1000)</f>
        <v>0</v>
      </c>
      <c r="AJ4" s="11">
        <f>SUMIF(Feuil3!$E$2:$E$1000,Feuil1!$C$2:$AR$2,Feuil3!$D$2:$D$1000)</f>
        <v>0</v>
      </c>
      <c r="AK4" s="11">
        <f>SUMIF(Feuil3!$E$2:$E$1000,Feuil1!$C$2:$AR$2,Feuil3!$D$2:$D$1000)</f>
        <v>0</v>
      </c>
      <c r="AL4" s="11">
        <f>SUMIF(Feuil3!$E$2:$E$1000,Feuil1!$C$2:$AR$2,Feuil3!$D$2:$D$1000)</f>
        <v>0</v>
      </c>
      <c r="AM4" s="11">
        <f>SUMIF(Feuil3!$E$2:$E$1000,Feuil1!$C$2:$AR$2,Feuil3!$D$2:$D$1000)</f>
        <v>0</v>
      </c>
      <c r="AN4" s="11">
        <f>SUMIF(Feuil3!$E$2:$E$1000,Feuil1!$C$2:$AR$2,Feuil3!$D$2:$D$1000)</f>
        <v>0</v>
      </c>
      <c r="AO4" s="11">
        <f>SUMIF(Feuil3!$E$2:$E$1000,Feuil1!$C$2:$AR$2,Feuil3!$D$2:$D$1000)</f>
        <v>0</v>
      </c>
      <c r="AP4" s="11">
        <f>SUMIF(Feuil3!$E$2:$E$1000,Feuil1!$C$2:$AR$2,Feuil3!$D$2:$D$1000)</f>
        <v>0</v>
      </c>
      <c r="AQ4" s="11">
        <f>SUMIF(Feuil3!$E$2:$E$1000,Feuil1!$C$2:$AR$2,Feuil3!$D$2:$D$1000)</f>
        <v>0</v>
      </c>
      <c r="AR4" s="11">
        <f>SUMIF(Feuil3!$E$2:$E$1000,Feuil1!$C$2:$AR$2,Feuil3!$D$2:$D$1000)</f>
        <v>0</v>
      </c>
    </row>
    <row r="5" spans="1:44" x14ac:dyDescent="0.25">
      <c r="A5" s="1" t="s">
        <v>9</v>
      </c>
      <c r="B5" s="8">
        <v>2</v>
      </c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</row>
    <row r="6" spans="1:44" x14ac:dyDescent="0.25">
      <c r="A6" s="1" t="s">
        <v>10</v>
      </c>
      <c r="B6" s="8">
        <v>3</v>
      </c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</row>
    <row r="7" spans="1:44" x14ac:dyDescent="0.25">
      <c r="A7" s="1" t="s">
        <v>11</v>
      </c>
      <c r="B7" s="8">
        <v>4</v>
      </c>
      <c r="C7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</row>
    <row r="8" spans="1:44" x14ac:dyDescent="0.25">
      <c r="A8" s="1" t="s">
        <v>12</v>
      </c>
      <c r="B8" s="8">
        <v>5</v>
      </c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</row>
    <row r="9" spans="1:44" x14ac:dyDescent="0.25">
      <c r="A9" s="1" t="s">
        <v>13</v>
      </c>
      <c r="B9" s="8">
        <v>6</v>
      </c>
      <c r="C9" s="15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</row>
    <row r="10" spans="1:44" x14ac:dyDescent="0.25">
      <c r="A10" s="1" t="s">
        <v>14</v>
      </c>
      <c r="B10" s="8">
        <v>7</v>
      </c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</row>
    <row r="11" spans="1:44" x14ac:dyDescent="0.25"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</row>
    <row r="12" spans="1:44" x14ac:dyDescent="0.25">
      <c r="A12" s="2" t="s">
        <v>21</v>
      </c>
      <c r="B12" s="13"/>
      <c r="C12" s="12">
        <f>SUM(C4:C10)</f>
        <v>0</v>
      </c>
      <c r="D12" s="12">
        <f t="shared" ref="D12:AR12" si="0">SUM(D4:D10)</f>
        <v>6.9444444444444434E-2</v>
      </c>
      <c r="E12" s="12">
        <f t="shared" si="0"/>
        <v>0</v>
      </c>
      <c r="F12" s="12">
        <f t="shared" si="0"/>
        <v>0</v>
      </c>
      <c r="G12" s="12">
        <f t="shared" si="0"/>
        <v>0</v>
      </c>
      <c r="H12" s="12">
        <f t="shared" si="0"/>
        <v>0</v>
      </c>
      <c r="I12" s="12">
        <f t="shared" si="0"/>
        <v>0</v>
      </c>
      <c r="J12" s="12">
        <f t="shared" si="0"/>
        <v>0</v>
      </c>
      <c r="K12" s="12">
        <f t="shared" si="0"/>
        <v>0</v>
      </c>
      <c r="L12" s="12">
        <f t="shared" si="0"/>
        <v>0</v>
      </c>
      <c r="M12" s="12">
        <f t="shared" si="0"/>
        <v>0</v>
      </c>
      <c r="N12" s="12">
        <f t="shared" si="0"/>
        <v>0</v>
      </c>
      <c r="O12" s="12">
        <f t="shared" si="0"/>
        <v>0</v>
      </c>
      <c r="P12" s="12">
        <f t="shared" si="0"/>
        <v>0</v>
      </c>
      <c r="Q12" s="12">
        <f t="shared" si="0"/>
        <v>0</v>
      </c>
      <c r="R12" s="12">
        <f t="shared" si="0"/>
        <v>0</v>
      </c>
      <c r="S12" s="12">
        <f t="shared" si="0"/>
        <v>0</v>
      </c>
      <c r="T12" s="12">
        <f t="shared" si="0"/>
        <v>0</v>
      </c>
      <c r="U12" s="12">
        <f t="shared" si="0"/>
        <v>0</v>
      </c>
      <c r="V12" s="12">
        <f t="shared" si="0"/>
        <v>0</v>
      </c>
      <c r="W12" s="12">
        <f t="shared" si="0"/>
        <v>0</v>
      </c>
      <c r="X12" s="12">
        <f t="shared" si="0"/>
        <v>0</v>
      </c>
      <c r="Y12" s="12">
        <f t="shared" si="0"/>
        <v>0</v>
      </c>
      <c r="Z12" s="12">
        <f t="shared" si="0"/>
        <v>0</v>
      </c>
      <c r="AA12" s="12">
        <f t="shared" si="0"/>
        <v>0</v>
      </c>
      <c r="AB12" s="12">
        <f t="shared" si="0"/>
        <v>0</v>
      </c>
      <c r="AC12" s="12">
        <f t="shared" si="0"/>
        <v>0</v>
      </c>
      <c r="AD12" s="12">
        <f t="shared" si="0"/>
        <v>0</v>
      </c>
      <c r="AE12" s="12">
        <f t="shared" si="0"/>
        <v>0</v>
      </c>
      <c r="AF12" s="12">
        <f t="shared" si="0"/>
        <v>0</v>
      </c>
      <c r="AG12" s="12">
        <f t="shared" si="0"/>
        <v>0</v>
      </c>
      <c r="AH12" s="12">
        <f t="shared" si="0"/>
        <v>0</v>
      </c>
      <c r="AI12" s="12">
        <f t="shared" si="0"/>
        <v>0</v>
      </c>
      <c r="AJ12" s="12">
        <f t="shared" si="0"/>
        <v>0</v>
      </c>
      <c r="AK12" s="12">
        <f t="shared" si="0"/>
        <v>0</v>
      </c>
      <c r="AL12" s="12">
        <f t="shared" si="0"/>
        <v>0</v>
      </c>
      <c r="AM12" s="12">
        <f t="shared" si="0"/>
        <v>0</v>
      </c>
      <c r="AN12" s="12">
        <f t="shared" si="0"/>
        <v>0</v>
      </c>
      <c r="AO12" s="12">
        <f t="shared" si="0"/>
        <v>0</v>
      </c>
      <c r="AP12" s="12">
        <f t="shared" si="0"/>
        <v>0</v>
      </c>
      <c r="AQ12" s="12">
        <f t="shared" si="0"/>
        <v>0</v>
      </c>
      <c r="AR12" s="12">
        <f t="shared" si="0"/>
        <v>0</v>
      </c>
    </row>
    <row r="13" spans="1:44" x14ac:dyDescent="0.25">
      <c r="A13" s="10">
        <f>SUM(Feuil3!D2:D1000)</f>
        <v>0.24652777777777779</v>
      </c>
      <c r="B13" s="14"/>
      <c r="C13" s="6"/>
    </row>
    <row r="16" spans="1:44" x14ac:dyDescent="0.25"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</row>
    <row r="17" spans="3:20" x14ac:dyDescent="0.25"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</row>
    <row r="18" spans="3:20" x14ac:dyDescent="0.25">
      <c r="I18" s="19"/>
      <c r="J18" s="19"/>
      <c r="K18" s="19"/>
      <c r="L18" s="19"/>
      <c r="M18" s="19"/>
      <c r="N18" s="19"/>
      <c r="O18" s="19"/>
      <c r="P18" s="19"/>
      <c r="Q18" s="19"/>
    </row>
    <row r="19" spans="3:20" x14ac:dyDescent="0.25">
      <c r="C19" s="9"/>
      <c r="D19" s="9"/>
    </row>
    <row r="20" spans="3:20" x14ac:dyDescent="0.25">
      <c r="C20" s="9"/>
      <c r="D20" s="3"/>
      <c r="E20" s="9"/>
    </row>
    <row r="21" spans="3:20" x14ac:dyDescent="0.25">
      <c r="C21" s="6"/>
      <c r="H21" s="8"/>
    </row>
    <row r="22" spans="3:20" x14ac:dyDescent="0.25">
      <c r="D22" s="3"/>
    </row>
  </sheetData>
  <mergeCells count="4">
    <mergeCell ref="C1:D1"/>
    <mergeCell ref="F16:T16"/>
    <mergeCell ref="F17:T17"/>
    <mergeCell ref="I18:Q18"/>
  </mergeCells>
  <phoneticPr fontId="1" type="noConversion"/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A29" sqref="A29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 t="s">
        <v>5</v>
      </c>
    </row>
    <row r="3" spans="1:2" x14ac:dyDescent="0.25">
      <c r="A3" t="s">
        <v>3</v>
      </c>
      <c r="B3" t="s">
        <v>6</v>
      </c>
    </row>
    <row r="4" spans="1:2" x14ac:dyDescent="0.25">
      <c r="A4" t="s">
        <v>4</v>
      </c>
      <c r="B4" t="s">
        <v>7</v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zoomScale="85" zoomScaleNormal="85" workbookViewId="0">
      <selection activeCell="F16" sqref="F16"/>
    </sheetView>
  </sheetViews>
  <sheetFormatPr baseColWidth="10" defaultRowHeight="15" x14ac:dyDescent="0.25"/>
  <cols>
    <col min="1" max="1" width="23.28515625" style="1" customWidth="1"/>
    <col min="2" max="3" width="11.42578125" style="1"/>
    <col min="4" max="4" width="11.42578125" style="6"/>
    <col min="5" max="5" width="11.28515625" customWidth="1"/>
    <col min="6" max="6" width="6.85546875" style="23" customWidth="1"/>
    <col min="7" max="7" width="5.140625" customWidth="1"/>
    <col min="8" max="8" width="21" customWidth="1"/>
    <col min="9" max="9" width="23.85546875" bestFit="1" customWidth="1"/>
    <col min="10" max="10" width="8.140625" customWidth="1"/>
    <col min="11" max="11" width="12.5703125" bestFit="1" customWidth="1"/>
  </cols>
  <sheetData>
    <row r="1" spans="1:11" ht="16.5" thickTop="1" thickBot="1" x14ac:dyDescent="0.3">
      <c r="A1" s="4" t="s">
        <v>19</v>
      </c>
      <c r="B1" s="4" t="s">
        <v>16</v>
      </c>
      <c r="C1" s="4" t="s">
        <v>17</v>
      </c>
      <c r="D1" s="5" t="s">
        <v>18</v>
      </c>
      <c r="E1" s="20" t="s">
        <v>23</v>
      </c>
      <c r="F1" s="24" t="s">
        <v>24</v>
      </c>
    </row>
    <row r="2" spans="1:11" ht="15.75" thickTop="1" x14ac:dyDescent="0.25">
      <c r="A2" s="22">
        <v>42443</v>
      </c>
      <c r="B2" s="1" t="s">
        <v>2</v>
      </c>
      <c r="C2" s="1" t="s">
        <v>5</v>
      </c>
      <c r="D2" s="6">
        <v>3.125E-2</v>
      </c>
      <c r="E2" s="21">
        <f>A18</f>
        <v>0</v>
      </c>
      <c r="F2" s="25">
        <f>WEEKDAY(A2)-1</f>
        <v>1</v>
      </c>
      <c r="H2" s="30"/>
      <c r="I2" s="30">
        <v>11</v>
      </c>
      <c r="J2" s="30">
        <v>12</v>
      </c>
    </row>
    <row r="3" spans="1:11" x14ac:dyDescent="0.25">
      <c r="A3" s="22">
        <v>42444</v>
      </c>
      <c r="B3" s="1" t="s">
        <v>2</v>
      </c>
      <c r="C3" s="1" t="s">
        <v>5</v>
      </c>
      <c r="D3" s="6">
        <v>1.0416666666666666E-2</v>
      </c>
      <c r="E3" s="21">
        <f t="shared" ref="E3:E10" si="0">_xlfn.ISOWEEKNUM(A3)</f>
        <v>11</v>
      </c>
      <c r="F3" s="25">
        <f t="shared" ref="F3:F10" si="1">WEEKDAY(A3)-1</f>
        <v>2</v>
      </c>
      <c r="H3" s="30">
        <v>1</v>
      </c>
      <c r="I3" s="33">
        <f>+SUMPRODUCT((Tableau1[semaine]=I2)*(H3=Tableau1[Jour])*(Tableau1[Temps]))</f>
        <v>0</v>
      </c>
      <c r="J3" s="30"/>
    </row>
    <row r="4" spans="1:11" x14ac:dyDescent="0.25">
      <c r="A4" s="22">
        <v>42445</v>
      </c>
      <c r="B4" s="1" t="s">
        <v>2</v>
      </c>
      <c r="C4" s="1" t="s">
        <v>5</v>
      </c>
      <c r="D4" s="6">
        <v>2.0833333333333332E-2</v>
      </c>
      <c r="E4" s="21">
        <f t="shared" si="0"/>
        <v>11</v>
      </c>
      <c r="F4" s="25">
        <f t="shared" si="1"/>
        <v>3</v>
      </c>
      <c r="H4" s="31">
        <v>2</v>
      </c>
      <c r="I4" s="30"/>
      <c r="J4" s="30"/>
    </row>
    <row r="5" spans="1:11" x14ac:dyDescent="0.25">
      <c r="A5" s="22">
        <v>42446</v>
      </c>
      <c r="B5" s="1" t="s">
        <v>2</v>
      </c>
      <c r="C5" s="1" t="s">
        <v>5</v>
      </c>
      <c r="D5" s="6">
        <v>2.7777777777777776E-2</v>
      </c>
      <c r="E5" s="21">
        <f t="shared" si="0"/>
        <v>11</v>
      </c>
      <c r="F5" s="25">
        <f t="shared" si="1"/>
        <v>4</v>
      </c>
      <c r="H5" s="30">
        <v>3</v>
      </c>
      <c r="I5" s="32"/>
      <c r="J5" s="30"/>
    </row>
    <row r="6" spans="1:11" x14ac:dyDescent="0.25">
      <c r="A6" s="22">
        <v>42448</v>
      </c>
      <c r="B6" s="1" t="s">
        <v>2</v>
      </c>
      <c r="C6" s="1" t="s">
        <v>5</v>
      </c>
      <c r="D6" s="6">
        <v>2.7777777777777776E-2</v>
      </c>
      <c r="E6" s="21">
        <f t="shared" si="0"/>
        <v>11</v>
      </c>
      <c r="F6" s="25">
        <f t="shared" si="1"/>
        <v>6</v>
      </c>
      <c r="H6" s="31">
        <v>4</v>
      </c>
      <c r="I6" s="32"/>
      <c r="J6" s="30"/>
    </row>
    <row r="7" spans="1:11" x14ac:dyDescent="0.25">
      <c r="A7" s="22">
        <v>42449</v>
      </c>
      <c r="B7" s="1" t="s">
        <v>2</v>
      </c>
      <c r="C7" s="1" t="s">
        <v>5</v>
      </c>
      <c r="D7" s="6">
        <v>5.9027777777777783E-2</v>
      </c>
      <c r="E7" s="21">
        <f t="shared" si="0"/>
        <v>11</v>
      </c>
      <c r="F7" s="25">
        <f t="shared" si="1"/>
        <v>0</v>
      </c>
      <c r="H7" s="30">
        <v>5</v>
      </c>
      <c r="I7" s="32"/>
      <c r="J7" s="30"/>
    </row>
    <row r="8" spans="1:11" x14ac:dyDescent="0.25">
      <c r="A8" s="22">
        <v>42450</v>
      </c>
      <c r="B8" s="7" t="s">
        <v>2</v>
      </c>
      <c r="C8" s="7" t="s">
        <v>5</v>
      </c>
      <c r="D8" s="6">
        <v>2.7777777777777776E-2</v>
      </c>
      <c r="E8" s="21">
        <f t="shared" si="0"/>
        <v>12</v>
      </c>
      <c r="F8" s="25">
        <f t="shared" si="1"/>
        <v>1</v>
      </c>
      <c r="H8" s="31">
        <v>6</v>
      </c>
      <c r="I8" s="33">
        <f>+SUMPRODUCT((Tableau1[semaine]=I2)*(H8=Tableau1[Jour])*(Tableau1[Temps]))</f>
        <v>2.7777777777777776E-2</v>
      </c>
      <c r="J8" s="30"/>
    </row>
    <row r="9" spans="1:11" x14ac:dyDescent="0.25">
      <c r="A9" s="22">
        <v>42450</v>
      </c>
      <c r="B9" s="7" t="s">
        <v>2</v>
      </c>
      <c r="C9" s="1" t="s">
        <v>6</v>
      </c>
      <c r="D9" s="6">
        <v>2.0833333333333332E-2</v>
      </c>
      <c r="E9" s="21">
        <f t="shared" si="0"/>
        <v>12</v>
      </c>
      <c r="F9" s="25">
        <f t="shared" si="1"/>
        <v>1</v>
      </c>
      <c r="H9" s="30">
        <v>7</v>
      </c>
      <c r="I9" s="30"/>
      <c r="J9" s="30"/>
    </row>
    <row r="10" spans="1:11" x14ac:dyDescent="0.25">
      <c r="A10" s="22">
        <v>42452</v>
      </c>
      <c r="B10" s="9" t="s">
        <v>2</v>
      </c>
      <c r="C10" s="9" t="s">
        <v>5</v>
      </c>
      <c r="D10" s="6">
        <v>2.0833333333333332E-2</v>
      </c>
      <c r="E10" s="21">
        <f t="shared" si="0"/>
        <v>12</v>
      </c>
      <c r="F10" s="25">
        <f t="shared" si="1"/>
        <v>3</v>
      </c>
      <c r="H10" s="31">
        <v>8</v>
      </c>
      <c r="I10" s="30"/>
      <c r="J10" s="30"/>
    </row>
    <row r="12" spans="1:11" x14ac:dyDescent="0.25">
      <c r="A12" s="3"/>
      <c r="H12" s="26" t="s">
        <v>28</v>
      </c>
      <c r="I12" s="26" t="s">
        <v>25</v>
      </c>
    </row>
    <row r="13" spans="1:11" x14ac:dyDescent="0.25">
      <c r="A13" s="3"/>
      <c r="H13" s="26" t="s">
        <v>27</v>
      </c>
      <c r="I13">
        <v>11</v>
      </c>
      <c r="J13">
        <v>12</v>
      </c>
      <c r="K13" t="s">
        <v>26</v>
      </c>
    </row>
    <row r="14" spans="1:11" x14ac:dyDescent="0.25">
      <c r="H14" s="27">
        <v>0</v>
      </c>
      <c r="I14" s="28">
        <v>5.9027777777777783E-2</v>
      </c>
      <c r="J14" s="28"/>
      <c r="K14" s="28">
        <v>5.9027777777777783E-2</v>
      </c>
    </row>
    <row r="15" spans="1:11" x14ac:dyDescent="0.25">
      <c r="H15" s="29" t="s">
        <v>2</v>
      </c>
      <c r="I15" s="28">
        <v>5.9027777777777783E-2</v>
      </c>
      <c r="J15" s="28"/>
      <c r="K15" s="28">
        <v>5.9027777777777783E-2</v>
      </c>
    </row>
    <row r="16" spans="1:11" x14ac:dyDescent="0.25">
      <c r="H16" s="27">
        <v>1</v>
      </c>
      <c r="I16" s="28">
        <v>3.125E-2</v>
      </c>
      <c r="J16" s="28">
        <v>4.8611111111111105E-2</v>
      </c>
      <c r="K16" s="28">
        <v>7.9861111111111105E-2</v>
      </c>
    </row>
    <row r="17" spans="8:11" x14ac:dyDescent="0.25">
      <c r="H17" s="29" t="s">
        <v>2</v>
      </c>
      <c r="I17" s="28">
        <v>3.125E-2</v>
      </c>
      <c r="J17" s="28">
        <v>4.8611111111111105E-2</v>
      </c>
      <c r="K17" s="28">
        <v>7.9861111111111105E-2</v>
      </c>
    </row>
    <row r="18" spans="8:11" x14ac:dyDescent="0.25">
      <c r="H18" s="27">
        <v>2</v>
      </c>
      <c r="I18" s="28">
        <v>1.0416666666666666E-2</v>
      </c>
      <c r="J18" s="28"/>
      <c r="K18" s="28">
        <v>1.0416666666666666E-2</v>
      </c>
    </row>
    <row r="19" spans="8:11" x14ac:dyDescent="0.25">
      <c r="H19" s="29" t="s">
        <v>2</v>
      </c>
      <c r="I19" s="28">
        <v>1.0416666666666666E-2</v>
      </c>
      <c r="J19" s="28"/>
      <c r="K19" s="28">
        <v>1.0416666666666666E-2</v>
      </c>
    </row>
    <row r="20" spans="8:11" x14ac:dyDescent="0.25">
      <c r="H20" s="27">
        <v>3</v>
      </c>
      <c r="I20" s="28">
        <v>2.0833333333333332E-2</v>
      </c>
      <c r="J20" s="28">
        <v>2.0833333333333332E-2</v>
      </c>
      <c r="K20" s="28">
        <v>4.1666666666666664E-2</v>
      </c>
    </row>
    <row r="21" spans="8:11" x14ac:dyDescent="0.25">
      <c r="H21" s="29" t="s">
        <v>2</v>
      </c>
      <c r="I21" s="28">
        <v>2.0833333333333332E-2</v>
      </c>
      <c r="J21" s="28">
        <v>2.0833333333333332E-2</v>
      </c>
      <c r="K21" s="28">
        <v>4.1666666666666664E-2</v>
      </c>
    </row>
    <row r="22" spans="8:11" x14ac:dyDescent="0.25">
      <c r="H22" s="27">
        <v>4</v>
      </c>
      <c r="I22" s="28">
        <v>2.7777777777777776E-2</v>
      </c>
      <c r="J22" s="28"/>
      <c r="K22" s="28">
        <v>2.7777777777777776E-2</v>
      </c>
    </row>
    <row r="23" spans="8:11" x14ac:dyDescent="0.25">
      <c r="H23" s="29" t="s">
        <v>2</v>
      </c>
      <c r="I23" s="28">
        <v>2.7777777777777776E-2</v>
      </c>
      <c r="J23" s="28"/>
      <c r="K23" s="28">
        <v>2.7777777777777776E-2</v>
      </c>
    </row>
    <row r="24" spans="8:11" x14ac:dyDescent="0.25">
      <c r="H24" s="27">
        <v>6</v>
      </c>
      <c r="I24" s="28">
        <v>2.7777777777777776E-2</v>
      </c>
      <c r="J24" s="28"/>
      <c r="K24" s="28">
        <v>2.7777777777777776E-2</v>
      </c>
    </row>
    <row r="25" spans="8:11" x14ac:dyDescent="0.25">
      <c r="H25" s="29" t="s">
        <v>2</v>
      </c>
      <c r="I25" s="28">
        <v>2.7777777777777776E-2</v>
      </c>
      <c r="J25" s="28"/>
      <c r="K25" s="28">
        <v>2.7777777777777776E-2</v>
      </c>
    </row>
    <row r="26" spans="8:11" x14ac:dyDescent="0.25">
      <c r="H26" s="27" t="s">
        <v>26</v>
      </c>
      <c r="I26" s="28">
        <v>0.17708333333333337</v>
      </c>
      <c r="J26" s="28">
        <v>6.9444444444444434E-2</v>
      </c>
      <c r="K26" s="28">
        <v>0.24652777777777779</v>
      </c>
    </row>
  </sheetData>
  <phoneticPr fontId="1" type="noConversion"/>
  <dataValidations count="2">
    <dataValidation type="list" allowBlank="1" showInputMessage="1" showErrorMessage="1" sqref="B2:B43">
      <formula1>Matieres</formula1>
    </dataValidation>
    <dataValidation type="list" allowBlank="1" showInputMessage="1" showErrorMessage="1" sqref="C2:C43">
      <formula1>activite</formula1>
    </dataValidation>
  </dataValidations>
  <pageMargins left="0.7" right="0.7" top="0.75" bottom="0.75" header="0.3" footer="0.3"/>
  <pageSetup paperSize="0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activite</vt:lpstr>
      <vt:lpstr>Activité</vt:lpstr>
      <vt:lpstr>Matiere</vt:lpstr>
      <vt:lpstr>Matieres</vt:lpstr>
    </vt:vector>
  </TitlesOfParts>
  <Company>ORANGE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zare6363</dc:creator>
  <cp:lastModifiedBy>rtyui</cp:lastModifiedBy>
  <dcterms:created xsi:type="dcterms:W3CDTF">2016-03-14T16:19:21Z</dcterms:created>
  <dcterms:modified xsi:type="dcterms:W3CDTF">2016-03-23T16:04:21Z</dcterms:modified>
</cp:coreProperties>
</file>