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definedNames>
    <definedName name="_xlnm._FilterDatabase" localSheetId="1" hidden="1">Feuil1!$A$1:$I$111</definedName>
    <definedName name="Commune">Feuil1!$C$2:$C$111</definedName>
    <definedName name="Livraison">Feuil1!$G$2:$G$111</definedName>
    <definedName name="N_lgts">Feuil1!$D$2:$D$111</definedName>
    <definedName name="OS">Feuil1!$E$2:$E$111</definedName>
    <definedName name="Prog">Feuil1!$B$2:$B$111</definedName>
    <definedName name="Retard">Feuil1!$I$2:$I$111</definedName>
  </definedNames>
  <calcPr calcId="171027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1" i="1" l="1"/>
  <c r="I111" i="1" s="1"/>
  <c r="H110" i="1"/>
  <c r="I110" i="1" s="1"/>
  <c r="H109" i="1"/>
  <c r="I109" i="1" s="1"/>
  <c r="H108" i="1"/>
  <c r="I108" i="1" s="1"/>
  <c r="H105" i="1"/>
  <c r="I105" i="1" s="1"/>
  <c r="H104" i="1"/>
  <c r="I104" i="1" s="1"/>
  <c r="H38" i="1"/>
  <c r="I38" i="1" s="1"/>
  <c r="H37" i="1"/>
  <c r="I37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H2" i="1"/>
  <c r="G107" i="1"/>
  <c r="H107" i="1" s="1"/>
  <c r="I107" i="1" s="1"/>
  <c r="G106" i="1"/>
  <c r="H106" i="1" s="1"/>
  <c r="I106" i="1" s="1"/>
  <c r="G103" i="1"/>
  <c r="H103" i="1" s="1"/>
  <c r="I103" i="1" s="1"/>
  <c r="G102" i="1"/>
  <c r="H102" i="1" s="1"/>
  <c r="I102" i="1" s="1"/>
  <c r="G101" i="1"/>
  <c r="H101" i="1" s="1"/>
  <c r="I101" i="1" s="1"/>
  <c r="G100" i="1"/>
  <c r="H100" i="1" s="1"/>
  <c r="I100" i="1" s="1"/>
  <c r="G99" i="1"/>
  <c r="H99" i="1" s="1"/>
  <c r="I99" i="1" s="1"/>
  <c r="G98" i="1"/>
  <c r="H98" i="1" s="1"/>
  <c r="I98" i="1" s="1"/>
  <c r="G97" i="1"/>
  <c r="H97" i="1" s="1"/>
  <c r="I97" i="1" s="1"/>
  <c r="G96" i="1"/>
  <c r="H96" i="1" s="1"/>
  <c r="I96" i="1" s="1"/>
  <c r="G95" i="1"/>
  <c r="H95" i="1" s="1"/>
  <c r="I95" i="1" s="1"/>
  <c r="G94" i="1"/>
  <c r="H94" i="1" s="1"/>
  <c r="I94" i="1" s="1"/>
  <c r="G93" i="1"/>
  <c r="H93" i="1" s="1"/>
  <c r="I93" i="1" s="1"/>
  <c r="G92" i="1"/>
  <c r="H92" i="1" s="1"/>
  <c r="I92" i="1" s="1"/>
  <c r="G91" i="1"/>
  <c r="H91" i="1" s="1"/>
  <c r="I91" i="1" s="1"/>
  <c r="G90" i="1"/>
  <c r="H90" i="1" s="1"/>
  <c r="I90" i="1" s="1"/>
  <c r="G89" i="1"/>
  <c r="H89" i="1" s="1"/>
  <c r="I89" i="1" s="1"/>
  <c r="G88" i="1"/>
  <c r="H88" i="1" s="1"/>
  <c r="I88" i="1" s="1"/>
  <c r="G87" i="1"/>
  <c r="H87" i="1" s="1"/>
  <c r="I87" i="1" s="1"/>
  <c r="G86" i="1"/>
  <c r="H86" i="1" s="1"/>
  <c r="I86" i="1" s="1"/>
  <c r="G85" i="1"/>
  <c r="H85" i="1" s="1"/>
  <c r="I85" i="1" s="1"/>
  <c r="G84" i="1"/>
  <c r="H84" i="1" s="1"/>
  <c r="I84" i="1" s="1"/>
  <c r="G83" i="1"/>
  <c r="H83" i="1" s="1"/>
  <c r="I83" i="1" s="1"/>
  <c r="G82" i="1"/>
  <c r="H82" i="1" s="1"/>
  <c r="I82" i="1" s="1"/>
  <c r="G81" i="1"/>
  <c r="H81" i="1" s="1"/>
  <c r="I81" i="1" s="1"/>
  <c r="G80" i="1"/>
  <c r="H80" i="1" s="1"/>
  <c r="I80" i="1" s="1"/>
  <c r="G79" i="1"/>
  <c r="H79" i="1" s="1"/>
  <c r="I79" i="1" s="1"/>
  <c r="G78" i="1"/>
  <c r="H78" i="1" s="1"/>
  <c r="I78" i="1" s="1"/>
  <c r="G77" i="1"/>
  <c r="H77" i="1" s="1"/>
  <c r="I77" i="1" s="1"/>
  <c r="G76" i="1"/>
  <c r="H76" i="1" s="1"/>
  <c r="I76" i="1" s="1"/>
  <c r="G75" i="1"/>
  <c r="H75" i="1" s="1"/>
  <c r="I75" i="1" s="1"/>
  <c r="G74" i="1"/>
  <c r="H74" i="1" s="1"/>
  <c r="I74" i="1" s="1"/>
  <c r="G73" i="1"/>
  <c r="H73" i="1" s="1"/>
  <c r="I73" i="1" s="1"/>
  <c r="G72" i="1"/>
  <c r="H72" i="1" s="1"/>
  <c r="I72" i="1" s="1"/>
  <c r="G71" i="1"/>
  <c r="H71" i="1" s="1"/>
  <c r="I71" i="1" s="1"/>
  <c r="G70" i="1"/>
  <c r="H70" i="1" s="1"/>
  <c r="I70" i="1" s="1"/>
  <c r="G69" i="1"/>
  <c r="H69" i="1" s="1"/>
  <c r="I69" i="1" s="1"/>
  <c r="G68" i="1"/>
  <c r="H68" i="1" s="1"/>
  <c r="I68" i="1" s="1"/>
  <c r="G67" i="1"/>
  <c r="H67" i="1" s="1"/>
  <c r="I67" i="1" s="1"/>
  <c r="G66" i="1"/>
  <c r="H66" i="1" s="1"/>
  <c r="I66" i="1" s="1"/>
  <c r="G65" i="1"/>
  <c r="H65" i="1" s="1"/>
  <c r="I65" i="1" s="1"/>
  <c r="G64" i="1"/>
  <c r="H64" i="1" s="1"/>
  <c r="I64" i="1" s="1"/>
  <c r="G63" i="1"/>
  <c r="H63" i="1" s="1"/>
  <c r="I63" i="1" s="1"/>
  <c r="G62" i="1"/>
  <c r="H62" i="1" s="1"/>
  <c r="I62" i="1" s="1"/>
  <c r="G61" i="1"/>
  <c r="H61" i="1" s="1"/>
  <c r="I61" i="1" s="1"/>
  <c r="G60" i="1"/>
  <c r="H60" i="1" s="1"/>
  <c r="I60" i="1" s="1"/>
  <c r="G59" i="1"/>
  <c r="H59" i="1" s="1"/>
  <c r="I59" i="1" s="1"/>
  <c r="G58" i="1"/>
  <c r="H58" i="1" s="1"/>
  <c r="I58" i="1" s="1"/>
  <c r="G57" i="1"/>
  <c r="H57" i="1" s="1"/>
  <c r="I57" i="1" s="1"/>
  <c r="G56" i="1"/>
  <c r="H56" i="1" s="1"/>
  <c r="I56" i="1" s="1"/>
  <c r="G55" i="1"/>
  <c r="H55" i="1" s="1"/>
  <c r="I55" i="1" s="1"/>
  <c r="G54" i="1"/>
  <c r="H54" i="1" s="1"/>
  <c r="I54" i="1" s="1"/>
  <c r="G53" i="1"/>
  <c r="H53" i="1" s="1"/>
  <c r="I53" i="1" s="1"/>
  <c r="G52" i="1"/>
  <c r="H52" i="1" s="1"/>
  <c r="I52" i="1" s="1"/>
  <c r="G51" i="1"/>
  <c r="H51" i="1" s="1"/>
  <c r="I51" i="1" s="1"/>
  <c r="G50" i="1"/>
  <c r="H50" i="1" s="1"/>
  <c r="I50" i="1" s="1"/>
  <c r="G49" i="1"/>
  <c r="H49" i="1" s="1"/>
  <c r="I49" i="1" s="1"/>
  <c r="G48" i="1"/>
  <c r="H48" i="1" s="1"/>
  <c r="I48" i="1" s="1"/>
  <c r="G47" i="1"/>
  <c r="H47" i="1" s="1"/>
  <c r="I47" i="1" s="1"/>
  <c r="G46" i="1"/>
  <c r="H46" i="1" s="1"/>
  <c r="I46" i="1" s="1"/>
  <c r="G45" i="1"/>
  <c r="H45" i="1" s="1"/>
  <c r="I45" i="1" s="1"/>
  <c r="G44" i="1"/>
  <c r="H44" i="1" s="1"/>
  <c r="I44" i="1" s="1"/>
  <c r="G43" i="1"/>
  <c r="H43" i="1" s="1"/>
  <c r="I43" i="1" s="1"/>
  <c r="G42" i="1"/>
  <c r="H42" i="1" s="1"/>
  <c r="I42" i="1" s="1"/>
  <c r="G41" i="1"/>
  <c r="H41" i="1" s="1"/>
  <c r="I41" i="1" s="1"/>
  <c r="G40" i="1"/>
  <c r="H40" i="1" s="1"/>
  <c r="I40" i="1" s="1"/>
  <c r="G39" i="1"/>
  <c r="H39" i="1" s="1"/>
  <c r="I39" i="1" s="1"/>
  <c r="G36" i="1"/>
  <c r="H36" i="1" s="1"/>
  <c r="I36" i="1" s="1"/>
  <c r="G26" i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H26" i="1" l="1"/>
  <c r="I26" i="1" s="1"/>
  <c r="I2" i="1"/>
</calcChain>
</file>

<file path=xl/sharedStrings.xml><?xml version="1.0" encoding="utf-8"?>
<sst xmlns="http://schemas.openxmlformats.org/spreadsheetml/2006/main" count="311" uniqueCount="146">
  <si>
    <t>OPERATION</t>
  </si>
  <si>
    <t>DESIRE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</si>
  <si>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</si>
  <si>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</si>
  <si>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</si>
  <si>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</si>
  <si>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P'titCanal         LLTS</t>
  </si>
  <si>
    <t xml:space="preserve">P'titCanal  LLS       </t>
  </si>
  <si>
    <t>JULES VIENNE</t>
  </si>
  <si>
    <t xml:space="preserve">Lavoir </t>
  </si>
  <si>
    <t xml:space="preserve">Laurency </t>
  </si>
  <si>
    <t xml:space="preserve">Sceau de Salomon </t>
  </si>
  <si>
    <t xml:space="preserve">Avenue Raymond Barre </t>
  </si>
  <si>
    <t>Harry PAYET (Les Mimosas)</t>
  </si>
  <si>
    <t>Max GOBETTI (AUBEPINES)</t>
  </si>
  <si>
    <t>Poker d'As LLS</t>
  </si>
  <si>
    <t>Poker d'As LLTS</t>
  </si>
  <si>
    <t>Bouton d'Or (Tampon 15e km)</t>
  </si>
  <si>
    <t>Desiré 2</t>
  </si>
  <si>
    <t>Jules Arlandas (Alamandas)</t>
  </si>
  <si>
    <t>Paille en Queue</t>
  </si>
  <si>
    <t>Le Cap (BH 228)</t>
  </si>
  <si>
    <t>Coco Huet (Parc à Moutons)</t>
  </si>
  <si>
    <t>Rue de l'Eglise</t>
  </si>
  <si>
    <t>Lié ETHEVE (Poker As 2)</t>
  </si>
  <si>
    <t>PIVET-VELIN</t>
  </si>
  <si>
    <t>Tamariniers LLS</t>
  </si>
  <si>
    <t>Tamariniers LLTS</t>
  </si>
  <si>
    <t>Takamaka</t>
  </si>
  <si>
    <t>FANFAN</t>
  </si>
  <si>
    <t>Jean MOREL (Amaryllis)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</si>
  <si>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</si>
  <si>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Barrage LLS</t>
  </si>
  <si>
    <t>Barrage LLTS</t>
  </si>
  <si>
    <t>Josepha Fontaine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</si>
  <si>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</si>
  <si>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Verveine des Indes (Ilôt 5.1)</t>
  </si>
  <si>
    <t>Z'ambaville (AX 18)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</si>
  <si>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</si>
  <si>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</si>
  <si>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Fleurs jaunes (Ilôt 6.1)</t>
  </si>
  <si>
    <t>Plaine St Paul</t>
  </si>
  <si>
    <t>FAHAM (Ilôt 5.6)</t>
  </si>
  <si>
    <t>Amata (HE 168)</t>
  </si>
  <si>
    <t>Lacaussade 3</t>
  </si>
  <si>
    <t xml:space="preserve">Manapany </t>
  </si>
  <si>
    <t>RPA mixte St Philippe</t>
  </si>
  <si>
    <t>Ilot 6.2</t>
  </si>
  <si>
    <r>
      <t xml:space="preserve">VEFA </t>
    </r>
    <r>
      <rPr>
        <b/>
        <sz val="11"/>
        <rFont val="Calibri"/>
        <family val="2"/>
        <scheme val="minor"/>
      </rPr>
      <t>Paule &amp; Gaston</t>
    </r>
  </si>
  <si>
    <t>CD 61 Rue Bertaut LLS</t>
  </si>
  <si>
    <t>CD 61 Rue Bertaut LLTS</t>
  </si>
  <si>
    <t xml:space="preserve">Hortensias </t>
  </si>
  <si>
    <t>Les Kakis</t>
  </si>
  <si>
    <t xml:space="preserve">Les Platanes </t>
  </si>
  <si>
    <t>Palissandre</t>
  </si>
  <si>
    <t>100 marches</t>
  </si>
  <si>
    <t>Bougainvillées</t>
  </si>
  <si>
    <t>Bras des Etangs</t>
  </si>
  <si>
    <t>Caramboles</t>
  </si>
  <si>
    <t>Citronnelles</t>
  </si>
  <si>
    <t>CROUS St Pierre</t>
  </si>
  <si>
    <t>CROUS Tampon</t>
  </si>
  <si>
    <t>Hubert Delisle</t>
  </si>
  <si>
    <t>RPA Du Parc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</si>
  <si>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Ancien Hopital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</si>
  <si>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</si>
  <si>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Californie</t>
  </si>
  <si>
    <t>INDIGO Tranche 1</t>
  </si>
  <si>
    <t>Bras de la Plaine</t>
  </si>
  <si>
    <t xml:space="preserve">Dakota </t>
  </si>
  <si>
    <t>Les Fourragères (Odyssée)</t>
  </si>
  <si>
    <t>Bellevue A-B-C</t>
  </si>
  <si>
    <t>Canal Lilis</t>
  </si>
  <si>
    <t>La Cure</t>
  </si>
  <si>
    <t>Poinsétias</t>
  </si>
  <si>
    <t xml:space="preserve">Bras Moutons </t>
  </si>
  <si>
    <t>BRAS CANOT</t>
  </si>
  <si>
    <t>BY 100</t>
  </si>
  <si>
    <t>Galien</t>
  </si>
  <si>
    <t>Jamalac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</si>
  <si>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APAYA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</si>
  <si>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EPERON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</si>
  <si>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PISCINE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</si>
  <si>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TRISCOTTE</t>
    </r>
  </si>
  <si>
    <t>Arizona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</si>
  <si>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ANTARES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</si>
  <si>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ELISA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</si>
  <si>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LES SERINS</t>
    </r>
  </si>
  <si>
    <t>INDIGO LLS</t>
  </si>
  <si>
    <t>INDIGO LLTS</t>
  </si>
  <si>
    <t>Casabianca</t>
  </si>
  <si>
    <t>Chapelle</t>
  </si>
  <si>
    <t>Chemin Galet 1</t>
  </si>
  <si>
    <t>Chemin Galet 2</t>
  </si>
  <si>
    <t>La Cure 2</t>
  </si>
  <si>
    <t>Le Choka Bleu</t>
  </si>
  <si>
    <t>Les Orchidées</t>
  </si>
  <si>
    <t>Terrain Michel CV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</si>
  <si>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Galabert</t>
    </r>
  </si>
  <si>
    <t>3 MARES</t>
  </si>
  <si>
    <t>CESARIA</t>
  </si>
  <si>
    <t>Chataigners</t>
  </si>
  <si>
    <t>Opale (ILOT 9)</t>
  </si>
  <si>
    <t>CANNELLE (BOIS DE NEFLES)</t>
  </si>
  <si>
    <t>CAPRICORNE</t>
  </si>
  <si>
    <t>Chemin EDF</t>
  </si>
  <si>
    <t>EO 516</t>
  </si>
  <si>
    <t>PAPYRUS (DESCHENEZ)</t>
  </si>
  <si>
    <t>SAFER</t>
  </si>
  <si>
    <t>TURPIN LES COCOS</t>
  </si>
  <si>
    <t>Prog</t>
  </si>
  <si>
    <t>OS démarrage</t>
  </si>
  <si>
    <t>Date inauguration / livraison</t>
  </si>
  <si>
    <t>Délai chantier initial</t>
  </si>
  <si>
    <t>Délai chantier réel</t>
  </si>
  <si>
    <t>Mois de retard</t>
  </si>
  <si>
    <t>Petite-Ile</t>
  </si>
  <si>
    <t>Tampon</t>
  </si>
  <si>
    <t>St Pierre</t>
  </si>
  <si>
    <t>St Leu</t>
  </si>
  <si>
    <t>Etang-Salé</t>
  </si>
  <si>
    <t>St Joseph</t>
  </si>
  <si>
    <t>Entre-Deux</t>
  </si>
  <si>
    <t>St Philippe</t>
  </si>
  <si>
    <t>Trois Bassins</t>
  </si>
  <si>
    <t>St Paul</t>
  </si>
  <si>
    <t>Avirons</t>
  </si>
  <si>
    <t>St Louis</t>
  </si>
  <si>
    <t>Cilaos</t>
  </si>
  <si>
    <t>Commune</t>
  </si>
  <si>
    <t>Répartition des livraisons prévues par commune</t>
  </si>
  <si>
    <t>N lgts</t>
  </si>
  <si>
    <t>Étiquettes de lignes</t>
  </si>
  <si>
    <t>VEFA Ancien Hopital</t>
  </si>
  <si>
    <t>VEFA EQUILIBRE</t>
  </si>
  <si>
    <t>VEFA LOULOU PITOU (LA SAFRANIERE)</t>
  </si>
  <si>
    <t>VEFA Maurice Lebon</t>
  </si>
  <si>
    <t>VEFA Paule &amp; Gaston</t>
  </si>
  <si>
    <t>VEFA Petunias</t>
  </si>
  <si>
    <t>Total général</t>
  </si>
  <si>
    <t>Étiquettes de colonnes</t>
  </si>
  <si>
    <t>2015</t>
  </si>
  <si>
    <t>2016</t>
  </si>
  <si>
    <t>2017</t>
  </si>
  <si>
    <t>2018</t>
  </si>
  <si>
    <t>Somme de N lgts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</si>
</sst>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4" borderId="2" xfId="1" applyNumberFormat="1" applyFont="1" applyFill="1" applyBorder="1" applyAlignment="1">
      <alignment horizontal="center" vertical="center" wrapText="1"/>
    </xf>
    <xf numFmtId="164" fontId="0" fillId="5" borderId="3" xfId="0" applyNumberFormat="1" applyFont="1" applyFill="1" applyBorder="1" applyAlignment="1">
      <alignment horizontal="center" vertical="center"/>
    </xf>
    <xf numFmtId="164" fontId="6" fillId="6" borderId="3" xfId="1" applyNumberFormat="1" applyFont="1" applyFill="1" applyBorder="1" applyAlignment="1">
      <alignment horizontal="center" vertical="center"/>
    </xf>
    <xf numFmtId="164" fontId="6" fillId="5" borderId="3" xfId="1" applyNumberFormat="1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 wrapText="1"/>
    </xf>
    <xf numFmtId="164" fontId="0" fillId="5" borderId="1" xfId="1" applyNumberFormat="1" applyFont="1" applyFill="1" applyBorder="1" applyAlignment="1">
      <alignment horizontal="center" vertical="center"/>
    </xf>
    <xf numFmtId="164" fontId="6" fillId="5" borderId="1" xfId="1" applyNumberFormat="1" applyFont="1" applyFill="1" applyBorder="1" applyAlignment="1">
      <alignment horizontal="center" vertical="center" wrapText="1"/>
    </xf>
    <xf numFmtId="164" fontId="6" fillId="5" borderId="1" xfId="1" applyNumberFormat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6" fillId="6" borderId="1" xfId="1" applyNumberFormat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>
      <alignment horizontal="center" vertical="center"/>
    </xf>
    <xf numFmtId="1" fontId="6" fillId="6" borderId="1" xfId="1" applyNumberFormat="1" applyFont="1" applyFill="1" applyBorder="1" applyAlignment="1">
      <alignment horizontal="center" vertical="center"/>
    </xf>
    <xf numFmtId="1" fontId="6" fillId="5" borderId="1" xfId="1" applyNumberFormat="1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1" fontId="1" fillId="6" borderId="1" xfId="1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7" fillId="2" borderId="1" xfId="2" applyNumberFormat="1" applyFont="1" applyFill="1" applyBorder="1" applyAlignment="1">
      <alignment horizontal="center" vertical="center"/>
    </xf>
    <xf numFmtId="1" fontId="2" fillId="5" borderId="1" xfId="1" applyNumberFormat="1" applyFont="1" applyFill="1" applyBorder="1" applyAlignment="1">
      <alignment horizontal="center" vertical="center"/>
    </xf>
    <xf numFmtId="1" fontId="7" fillId="2" borderId="1" xfId="1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7" xfId="1" applyNumberFormat="1" applyFont="1" applyFill="1" applyBorder="1" applyAlignment="1">
      <alignment horizontal="center" vertical="center" wrapText="1"/>
    </xf>
    <xf numFmtId="1" fontId="0" fillId="5" borderId="7" xfId="0" applyNumberFormat="1" applyFont="1" applyFill="1" applyBorder="1" applyAlignment="1">
      <alignment horizontal="center" vertical="center"/>
    </xf>
    <xf numFmtId="1" fontId="6" fillId="5" borderId="7" xfId="1" applyNumberFormat="1" applyFont="1" applyFill="1" applyBorder="1" applyAlignment="1">
      <alignment horizontal="center" vertical="center"/>
    </xf>
    <xf numFmtId="1" fontId="6" fillId="6" borderId="7" xfId="0" applyNumberFormat="1" applyFont="1" applyFill="1" applyBorder="1" applyAlignment="1">
      <alignment horizontal="center" vertical="center"/>
    </xf>
    <xf numFmtId="1" fontId="2" fillId="5" borderId="7" xfId="1" applyNumberFormat="1" applyFont="1" applyFill="1" applyBorder="1" applyAlignment="1">
      <alignment horizontal="center" vertical="center"/>
    </xf>
    <xf numFmtId="1" fontId="6" fillId="6" borderId="7" xfId="1" applyNumberFormat="1" applyFont="1" applyFill="1" applyBorder="1" applyAlignment="1">
      <alignment horizontal="center" vertical="center"/>
    </xf>
    <xf numFmtId="1" fontId="7" fillId="2" borderId="7" xfId="1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64" fontId="7" fillId="2" borderId="11" xfId="0" applyNumberFormat="1" applyFont="1" applyFill="1" applyBorder="1" applyAlignment="1">
      <alignment horizontal="center" vertical="center"/>
    </xf>
    <xf numFmtId="1" fontId="7" fillId="2" borderId="9" xfId="0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" fontId="7" fillId="2" borderId="9" xfId="1" applyNumberFormat="1" applyFont="1" applyFill="1" applyBorder="1" applyAlignment="1">
      <alignment horizontal="center" vertical="center"/>
    </xf>
    <xf numFmtId="1" fontId="7" fillId="2" borderId="12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61.608738194445" createdVersion="6" refreshedVersion="6" minRefreshableVersion="3" recordCount="110">
  <cacheSource type="worksheet">
    <worksheetSource name="Tableau1"/>
  </cacheSource>
  <cacheFields count="11">
    <cacheField name="OPERATION" numFmtId="0">
      <sharedItems count="108">
        <s v="DESIRE"/>
        <s v="VEFA LLS  Les Rosiers "/>
        <s v="VEFA LLTS Les Rosiers "/>
        <s v="VEFA Oiseaux du Paradis "/>
        <s v="VEFA Les Pechers "/>
        <s v="P'titCanal         LLTS"/>
        <s v="P'titCanal  LLS       "/>
        <s v="JULES VIENNE"/>
        <s v="Lavoir "/>
        <s v="Laurency "/>
        <s v="Sceau de Salomon "/>
        <s v="Avenue Raymond Barre "/>
        <s v="Harry PAYET (Les Mimosas)"/>
        <s v="Max GOBETTI (AUBEPINES)"/>
        <s v="Poker d'As LLS"/>
        <s v="Poker d'As LLTS"/>
        <s v="Bouton d'Or (Tampon 15e km)"/>
        <s v="Desiré 2"/>
        <s v="Jules Arlandas (Alamandas)"/>
        <s v="Paille en Queue"/>
        <s v="Le Cap (BH 228)"/>
        <s v="Coco Huet (Parc à Moutons)"/>
        <s v="Rue de l'Eglise"/>
        <s v="Lié ETHEVE (Poker As 2)"/>
        <s v="PIVET-VELIN"/>
        <s v="Tamariniers LLS"/>
        <s v="Tamariniers LLTS"/>
        <s v="Takamaka"/>
        <s v="FANFAN"/>
        <s v="Jean MOREL (Amaryllis)"/>
        <s v="VEFA LOULOU PITOU (LA SAFRANIERE)"/>
        <s v="Barrage LLS"/>
        <s v="Barrage LLTS"/>
        <s v="Josepha Fontaine"/>
        <s v="VEFA Petunias"/>
        <s v="Verveine des Indes (Ilôt 5.1)"/>
        <s v="Z'ambaville (AX 18)"/>
        <s v="VEFA Paule &amp; Gaston"/>
        <s v="VEFA Maurice Lebon"/>
        <s v="Fleurs jaunes (Ilôt 6.1)"/>
        <s v="Plaine St Paul"/>
        <s v="FAHAM (Ilôt 5.6)"/>
        <s v="Amata (HE 168)"/>
        <s v="Lacaussade 3"/>
        <s v="Manapany "/>
        <s v="RPA mixte St Philippe"/>
        <s v="Ilot 6.2"/>
        <s v="CD 61 Rue Bertaut LLS"/>
        <s v="CD 61 Rue Bertaut LLTS"/>
        <s v="Hortensias "/>
        <s v="Les Kakis"/>
        <s v="Les Platanes "/>
        <s v="Palissandre"/>
        <s v="100 marches"/>
        <s v="Bougainvillées"/>
        <s v="Bras des Etangs"/>
        <s v="Caramboles"/>
        <s v="Citronnelles"/>
        <s v="CROUS St Pierre"/>
        <s v="CROUS Tampon"/>
        <s v="Hubert Delisle"/>
        <s v="RPA Du Parc"/>
        <s v="VEFA Ancien Hopital"/>
        <s v="VEFA EQUILIBRE"/>
        <s v="Californie"/>
        <s v="INDIGO Tranche 1"/>
        <s v="Bras de la Plaine"/>
        <s v="Dakota "/>
        <s v="Les Fourragères (Odyssée)"/>
        <s v="Bellevue A-B-C"/>
        <s v="Canal Lilis"/>
        <s v="La Cure"/>
        <s v="Poinsétias"/>
        <s v="Bras Moutons "/>
        <s v="BRAS CANOT"/>
        <s v="BY 100"/>
        <s v="Galien"/>
        <s v="Jamalac"/>
        <s v="VEFA APAYA"/>
        <s v="VEFA EPERON"/>
        <s v="VEFA PISCINE"/>
        <s v="VEFA TRISCOTTE"/>
        <s v="Arizona"/>
        <s v="VEFA ANTARES"/>
        <s v="VEFA ELISA"/>
        <s v="VEFA LES SERINS"/>
        <s v="INDIGO LLS"/>
        <s v="INDIGO LLTS"/>
        <s v="Casabianca"/>
        <s v="Chapelle"/>
        <s v="Chemin Galet 1"/>
        <s v="Chemin Galet 2"/>
        <s v="La Cure 2"/>
        <s v="Le Choka Bleu"/>
        <s v="Les Orchidées"/>
        <s v="Terrain Michel CV"/>
        <s v="VEFA Galabert"/>
        <s v="3 MARES"/>
        <s v="CESARIA"/>
        <s v="Chataigners"/>
        <s v="Opale (ILOT 9)"/>
        <s v="CANNELLE (BOIS DE NEFLES)"/>
        <s v="CAPRICORNE"/>
        <s v="Chemin EDF"/>
        <s v="EO 516"/>
        <s v="PAPYRUS (DESCHENEZ)"/>
        <s v="SAFER"/>
        <s v="TURPIN LES COCOS"/>
      </sharedItems>
    </cacheField>
    <cacheField name="Prog" numFmtId="0">
      <sharedItems containsSemiMixedTypes="0" containsString="0" containsNumber="1" containsInteger="1" minValue="2010" maxValue="2019"/>
    </cacheField>
    <cacheField name="Commune" numFmtId="0">
      <sharedItems/>
    </cacheField>
    <cacheField name="N lgts" numFmtId="0">
      <sharedItems containsString="0" containsBlank="1" containsNumber="1" containsInteger="1" minValue="0" maxValue="200"/>
    </cacheField>
    <cacheField name="OS démarrage" numFmtId="164">
      <sharedItems containsNonDate="0" containsDate="1" containsString="0" containsBlank="1" minDate="2011-06-27T00:00:00" maxDate="2020-05-02T00:00:00"/>
    </cacheField>
    <cacheField name="Délai chantier initial" numFmtId="1">
      <sharedItems containsString="0" containsBlank="1" containsNumber="1" containsInteger="1" minValue="10" maxValue="24"/>
    </cacheField>
    <cacheField name="Date inauguration / livraison" numFmtId="164">
      <sharedItems containsNonDate="0" containsDate="1" containsString="0" containsBlank="1" minDate="1899-12-30T00:00:00" maxDate="2020-04-16T00:00:00" count="61">
        <d v="2013-07-26T00:00:00"/>
        <d v="2014-02-13T00:00:00"/>
        <d v="2013-07-31T00:00:00"/>
        <d v="2013-09-12T00:00:00"/>
        <d v="2014-02-26T00:00:00"/>
        <d v="2014-01-24T00:00:00"/>
        <d v="2014-05-15T00:00:00"/>
        <d v="2016-02-09T00:00:00"/>
        <d v="2014-11-12T00:00:00"/>
        <d v="2014-11-04T00:00:00"/>
        <d v="2015-05-27T00:00:00"/>
        <d v="2016-12-22T00:00:00"/>
        <d v="2015-06-03T00:00:00"/>
        <d v="2017-05-24T00:00:00"/>
        <d v="2014-09-12T00:00:00"/>
        <d v="2015-11-24T00:00:00"/>
        <d v="2015-10-09T00:00:00"/>
        <d v="2016-09-14T00:00:00"/>
        <d v="2017-10-30T00:00:00"/>
        <d v="2017-11-30T00:00:00"/>
        <d v="2016-10-28T00:00:00"/>
        <d v="2014-05-20T00:00:00"/>
        <d v="2016-11-30T00:00:00"/>
        <d v="2015-11-05T00:00:00"/>
        <d v="2017-02-08T00:00:00"/>
        <d v="2016-07-26T00:00:00"/>
        <d v="2016-11-08T00:00:00"/>
        <d v="2017-11-15T00:00:00"/>
        <d v="2017-03-20T00:00:00"/>
        <d v="2015-12-10T00:00:00"/>
        <d v="2017-08-10T00:00:00"/>
        <d v="2017-12-01T00:00:00"/>
        <d v="2016-08-01T00:00:00"/>
        <d v="2017-02-01T00:00:00"/>
        <d v="2017-02-06T00:00:00"/>
        <d v="2017-02-14T00:00:00"/>
        <d v="2017-02-16T00:00:00"/>
        <d v="2017-02-20T00:00:00"/>
        <d v="2017-08-17T00:00:00"/>
        <d v="2017-07-31T00:00:00"/>
        <d v="2017-10-15T00:00:00"/>
        <d v="2017-11-20T00:00:00"/>
        <d v="2017-10-20T00:00:00"/>
        <d v="2017-11-01T00:00:00"/>
        <d v="2017-12-15T00:00:00"/>
        <d v="2018-01-15T00:00:00"/>
        <d v="2018-02-01T00:00:00"/>
        <d v="2018-02-15T00:00:00"/>
        <d v="2018-06-01T00:00:00"/>
        <d v="2018-07-01T00:00:00"/>
        <d v="2018-11-15T00:00:00"/>
        <d v="2019-02-15T00:00:00"/>
        <d v="2019-02-01T00:00:00"/>
        <d v="2019-04-15T00:00:00"/>
        <d v="2019-07-01T00:00:00"/>
        <d v="2019-11-15T00:00:00"/>
        <d v="2020-01-15T00:00:00"/>
        <d v="2020-04-15T00:00:00"/>
        <m/>
        <d v="1899-12-30T00:00:00"/>
        <d v="1900-01-30T00:00:00"/>
      </sharedItems>
      <fieldGroup par="10" base="6">
        <rangePr groupBy="months" startDate="1899-12-30T00:00:00" endDate="2020-04-1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4/2020"/>
        </groupItems>
      </fieldGroup>
    </cacheField>
    <cacheField name="Délai chantier réel" numFmtId="1">
      <sharedItems containsMixedTypes="1" containsNumber="1" containsInteger="1" minValue="0" maxValue="51"/>
    </cacheField>
    <cacheField name="Mois de retard" numFmtId="1">
      <sharedItems containsMixedTypes="1" containsNumber="1" containsInteger="1" minValue="-24" maxValue="32"/>
    </cacheField>
    <cacheField name="Trimestres" numFmtId="0" databaseField="0">
      <fieldGroup base="6">
        <rangePr groupBy="quarters" startDate="1899-12-30T00:00:00" endDate="2020-04-16T00:00:00"/>
        <groupItems count="6">
          <s v="&lt;00/01/1900"/>
          <s v="Trimestre1"/>
          <s v="Trimestre2"/>
          <s v="Trimestre3"/>
          <s v="Trimestre4"/>
          <s v="&gt;16/04/2020"/>
        </groupItems>
      </fieldGroup>
    </cacheField>
    <cacheField name="Années" numFmtId="0" databaseField="0">
      <fieldGroup base="6">
        <rangePr groupBy="years" startDate="1899-12-30T00:00:00" endDate="2020-04-16T00:00:00"/>
        <groupItems count="123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16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x v="0"/>
    <n v="2010"/>
    <s v="Petite-Ile"/>
    <n v="27"/>
    <d v="2011-06-27T00:00:00"/>
    <n v="15"/>
    <x v="0"/>
    <n v="24"/>
    <n v="9"/>
  </r>
  <r>
    <x v="1"/>
    <n v="2011"/>
    <s v="Tampon"/>
    <n v="51"/>
    <d v="2011-12-21T00:00:00"/>
    <n v="22"/>
    <x v="1"/>
    <n v="25"/>
    <n v="3"/>
  </r>
  <r>
    <x v="2"/>
    <n v="2011"/>
    <s v="Tampon"/>
    <n v="6"/>
    <d v="2011-12-21T00:00:00"/>
    <n v="22"/>
    <x v="1"/>
    <n v="25"/>
    <n v="3"/>
  </r>
  <r>
    <x v="3"/>
    <n v="2011"/>
    <s v="St Pierre"/>
    <n v="23"/>
    <d v="2011-12-21T00:00:00"/>
    <n v="16"/>
    <x v="2"/>
    <n v="19"/>
    <n v="3"/>
  </r>
  <r>
    <x v="4"/>
    <n v="2011"/>
    <s v="Tampon"/>
    <n v="20"/>
    <d v="2011-12-22T00:00:00"/>
    <n v="15"/>
    <x v="3"/>
    <n v="20"/>
    <n v="5"/>
  </r>
  <r>
    <x v="5"/>
    <n v="2011"/>
    <s v="St Leu"/>
    <n v="16"/>
    <d v="2012-02-01T00:00:00"/>
    <n v="13"/>
    <x v="4"/>
    <n v="24"/>
    <n v="11"/>
  </r>
  <r>
    <x v="6"/>
    <n v="2011"/>
    <s v="St Leu"/>
    <n v="4"/>
    <d v="2012-02-01T00:00:00"/>
    <n v="13"/>
    <x v="4"/>
    <n v="24"/>
    <n v="11"/>
  </r>
  <r>
    <x v="7"/>
    <n v="2010"/>
    <s v="Petite-Ile"/>
    <n v="30"/>
    <d v="2012-02-06T00:00:00"/>
    <n v="15"/>
    <x v="5"/>
    <n v="23"/>
    <n v="8"/>
  </r>
  <r>
    <x v="8"/>
    <n v="2011"/>
    <s v="St Leu"/>
    <n v="14"/>
    <d v="2012-03-02T00:00:00"/>
    <n v="12"/>
    <x v="6"/>
    <n v="26"/>
    <n v="14"/>
  </r>
  <r>
    <x v="9"/>
    <n v="2012"/>
    <s v="St Leu"/>
    <n v="22"/>
    <d v="2013-01-21T00:00:00"/>
    <n v="13"/>
    <x v="7"/>
    <n v="36"/>
    <n v="23"/>
  </r>
  <r>
    <x v="10"/>
    <n v="2012"/>
    <s v="Tampon"/>
    <n v="84"/>
    <d v="2013-01-21T00:00:00"/>
    <n v="19"/>
    <x v="8"/>
    <n v="21"/>
    <n v="2"/>
  </r>
  <r>
    <x v="11"/>
    <n v="2012"/>
    <s v="Etang-Salé"/>
    <n v="14"/>
    <d v="2013-02-04T00:00:00"/>
    <n v="13"/>
    <x v="9"/>
    <n v="21"/>
    <n v="8"/>
  </r>
  <r>
    <x v="12"/>
    <n v="2012"/>
    <s v="Tampon"/>
    <n v="40"/>
    <d v="2013-02-04T00:00:00"/>
    <n v="15"/>
    <x v="10"/>
    <n v="27"/>
    <n v="12"/>
  </r>
  <r>
    <x v="13"/>
    <n v="2012"/>
    <s v="Tampon"/>
    <n v="17"/>
    <d v="2013-02-04T00:00:00"/>
    <n v="14"/>
    <x v="11"/>
    <n v="46"/>
    <n v="32"/>
  </r>
  <r>
    <x v="14"/>
    <n v="2012"/>
    <s v="Tampon"/>
    <n v="29"/>
    <d v="2013-02-04T00:00:00"/>
    <n v="15"/>
    <x v="12"/>
    <n v="27"/>
    <n v="12"/>
  </r>
  <r>
    <x v="15"/>
    <n v="2012"/>
    <s v="Tampon"/>
    <n v="13"/>
    <d v="2013-02-04T00:00:00"/>
    <n v="15"/>
    <x v="12"/>
    <n v="27"/>
    <n v="12"/>
  </r>
  <r>
    <x v="16"/>
    <n v="2012"/>
    <s v="Tampon"/>
    <n v="65"/>
    <d v="2013-02-15T00:00:00"/>
    <n v="21"/>
    <x v="13"/>
    <n v="51"/>
    <n v="30"/>
  </r>
  <r>
    <x v="17"/>
    <n v="2012"/>
    <s v="Petite-Ile"/>
    <n v="7"/>
    <d v="2013-05-06T00:00:00"/>
    <n v="10"/>
    <x v="14"/>
    <n v="16"/>
    <n v="6"/>
  </r>
  <r>
    <x v="18"/>
    <n v="2012"/>
    <s v="Tampon"/>
    <n v="75"/>
    <d v="2013-06-03T00:00:00"/>
    <n v="20"/>
    <x v="15"/>
    <n v="29"/>
    <n v="9"/>
  </r>
  <r>
    <x v="19"/>
    <n v="2012"/>
    <s v="St Leu"/>
    <n v="10"/>
    <d v="2013-06-26T00:00:00"/>
    <n v="14"/>
    <x v="16"/>
    <n v="27"/>
    <n v="13"/>
  </r>
  <r>
    <x v="20"/>
    <n v="2012"/>
    <s v="St Leu"/>
    <n v="24"/>
    <d v="2013-10-25T00:00:00"/>
    <n v="17"/>
    <x v="17"/>
    <n v="34"/>
    <n v="17"/>
  </r>
  <r>
    <x v="21"/>
    <n v="2013"/>
    <s v="St Joseph"/>
    <n v="34"/>
    <d v="2014-03-31T00:00:00"/>
    <n v="18"/>
    <x v="18"/>
    <n v="42"/>
    <n v="24"/>
  </r>
  <r>
    <x v="22"/>
    <n v="2013"/>
    <s v="Entre-Deux"/>
    <n v="18"/>
    <d v="2014-04-22T00:00:00"/>
    <n v="15"/>
    <x v="19"/>
    <n v="43"/>
    <n v="28"/>
  </r>
  <r>
    <x v="23"/>
    <n v="2013"/>
    <s v="Tampon"/>
    <n v="44"/>
    <d v="2014-04-28T00:00:00"/>
    <n v="15"/>
    <x v="20"/>
    <n v="30"/>
    <n v="15"/>
  </r>
  <r>
    <x v="24"/>
    <n v="2013"/>
    <s v="Tampon"/>
    <n v="54"/>
    <d v="2014-05-05T00:00:00"/>
    <n v="15"/>
    <x v="21"/>
    <n v="0"/>
    <n v="-15"/>
  </r>
  <r>
    <x v="25"/>
    <n v="2013"/>
    <s v="St Leu"/>
    <n v="37"/>
    <d v="2014-06-11T00:00:00"/>
    <n v="24"/>
    <x v="22"/>
    <n v="29"/>
    <n v="5"/>
  </r>
  <r>
    <x v="26"/>
    <n v="2013"/>
    <s v="St Leu"/>
    <n v="44"/>
    <d v="2014-06-11T00:00:00"/>
    <n v="24"/>
    <x v="22"/>
    <n v="29"/>
    <n v="5"/>
  </r>
  <r>
    <x v="27"/>
    <n v="2013"/>
    <s v="St Philippe"/>
    <n v="14"/>
    <d v="2014-07-28T00:00:00"/>
    <n v="14"/>
    <x v="23"/>
    <n v="15"/>
    <n v="1"/>
  </r>
  <r>
    <x v="28"/>
    <n v="2013"/>
    <s v="Trois Bassins"/>
    <n v="24"/>
    <d v="2014-08-25T00:00:00"/>
    <n v="14"/>
    <x v="24"/>
    <n v="29"/>
    <n v="15"/>
  </r>
  <r>
    <x v="29"/>
    <n v="2013"/>
    <s v="Tampon"/>
    <n v="9"/>
    <d v="2014-09-18T00:00:00"/>
    <n v="13"/>
    <x v="25"/>
    <n v="22"/>
    <n v="9"/>
  </r>
  <r>
    <x v="30"/>
    <n v="2014"/>
    <s v="Tampon"/>
    <n v="47"/>
    <d v="2015-02-02T00:00:00"/>
    <n v="18"/>
    <x v="26"/>
    <n v="21"/>
    <n v="3"/>
  </r>
  <r>
    <x v="31"/>
    <n v="2013"/>
    <s v="St Paul"/>
    <n v="27"/>
    <d v="2015-05-15T00:00:00"/>
    <n v="24"/>
    <x v="27"/>
    <n v="30"/>
    <n v="6"/>
  </r>
  <r>
    <x v="32"/>
    <n v="2013"/>
    <s v="St Paul"/>
    <n v="83"/>
    <d v="2015-05-15T00:00:00"/>
    <n v="24"/>
    <x v="27"/>
    <n v="30"/>
    <n v="6"/>
  </r>
  <r>
    <x v="33"/>
    <n v="2013"/>
    <s v="St Joseph"/>
    <n v="15"/>
    <d v="2015-12-03T00:00:00"/>
    <n v="13"/>
    <x v="28"/>
    <n v="15"/>
    <n v="2"/>
  </r>
  <r>
    <x v="34"/>
    <n v="2014"/>
    <s v="Tampon"/>
    <n v="50"/>
    <d v="2015-12-10T00:00:00"/>
    <n v="24"/>
    <x v="29"/>
    <n v="0"/>
    <n v="-24"/>
  </r>
  <r>
    <x v="35"/>
    <n v="2014"/>
    <s v="Etang-Salé"/>
    <n v="16"/>
    <d v="2016-04-28T00:00:00"/>
    <n v="13"/>
    <x v="30"/>
    <n v="15"/>
    <n v="2"/>
  </r>
  <r>
    <x v="36"/>
    <n v="2014"/>
    <s v="Etang-Salé"/>
    <n v="9"/>
    <d v="2016-05-10T00:00:00"/>
    <n v="13"/>
    <x v="31"/>
    <n v="18"/>
    <n v="5"/>
  </r>
  <r>
    <x v="37"/>
    <n v="2016"/>
    <s v="Avirons"/>
    <n v="23"/>
    <d v="2016-08-01T00:00:00"/>
    <n v="18"/>
    <x v="32"/>
    <n v="0"/>
    <n v="-18"/>
  </r>
  <r>
    <x v="38"/>
    <n v="2015"/>
    <s v="St Joseph"/>
    <n v="55"/>
    <d v="2017-02-01T00:00:00"/>
    <n v="22"/>
    <x v="33"/>
    <n v="0"/>
    <n v="-22"/>
  </r>
  <r>
    <x v="39"/>
    <n v="2014"/>
    <s v="Etang-Salé"/>
    <n v="30"/>
    <d v="2017-02-06T00:00:00"/>
    <n v="16"/>
    <x v="34"/>
    <n v="0"/>
    <n v="-16"/>
  </r>
  <r>
    <x v="40"/>
    <n v="2015"/>
    <s v="St Paul"/>
    <n v="18"/>
    <d v="2017-02-06T00:00:00"/>
    <n v="16"/>
    <x v="34"/>
    <n v="0"/>
    <n v="-16"/>
  </r>
  <r>
    <x v="41"/>
    <n v="2016"/>
    <s v="Etang-Salé"/>
    <n v="30"/>
    <d v="2017-02-14T00:00:00"/>
    <n v="16"/>
    <x v="35"/>
    <n v="0"/>
    <n v="-16"/>
  </r>
  <r>
    <x v="42"/>
    <n v="2015"/>
    <s v="St Louis"/>
    <n v="12"/>
    <d v="2017-02-16T00:00:00"/>
    <n v="19"/>
    <x v="36"/>
    <n v="0"/>
    <n v="-19"/>
  </r>
  <r>
    <x v="42"/>
    <n v="2015"/>
    <s v="St Louis"/>
    <n v="46"/>
    <d v="2017-02-16T00:00:00"/>
    <n v="19"/>
    <x v="36"/>
    <n v="0"/>
    <n v="-19"/>
  </r>
  <r>
    <x v="43"/>
    <n v="2015"/>
    <s v="St Joseph"/>
    <n v="20"/>
    <d v="2017-02-20T00:00:00"/>
    <n v="14"/>
    <x v="37"/>
    <n v="0"/>
    <n v="-14"/>
  </r>
  <r>
    <x v="44"/>
    <n v="2014"/>
    <s v="St Joseph"/>
    <n v="21"/>
    <d v="2017-07-17T00:00:00"/>
    <n v="15"/>
    <x v="38"/>
    <n v="1"/>
    <n v="-14"/>
  </r>
  <r>
    <x v="45"/>
    <n v="2015"/>
    <s v="St Philippe"/>
    <n v="19"/>
    <d v="2017-07-31T00:00:00"/>
    <n v="15"/>
    <x v="39"/>
    <n v="0"/>
    <n v="-15"/>
  </r>
  <r>
    <x v="46"/>
    <n v="2015"/>
    <s v="Etang-Salé"/>
    <n v="18"/>
    <d v="2017-10-15T00:00:00"/>
    <n v="14"/>
    <x v="40"/>
    <n v="0"/>
    <n v="-14"/>
  </r>
  <r>
    <x v="37"/>
    <n v="2016"/>
    <s v="Avirons"/>
    <n v="23"/>
    <d v="2016-08-01T00:00:00"/>
    <n v="16"/>
    <x v="32"/>
    <n v="0"/>
    <n v="-16"/>
  </r>
  <r>
    <x v="47"/>
    <n v="2015"/>
    <s v="Tampon"/>
    <n v="20"/>
    <d v="2017-10-20T00:00:00"/>
    <n v="24"/>
    <x v="41"/>
    <n v="1"/>
    <n v="-23"/>
  </r>
  <r>
    <x v="48"/>
    <n v="2015"/>
    <s v="Tampon"/>
    <n v="69"/>
    <d v="2017-10-20T00:00:00"/>
    <n v="24"/>
    <x v="42"/>
    <n v="0"/>
    <n v="-24"/>
  </r>
  <r>
    <x v="49"/>
    <n v="2016"/>
    <s v="Tampon"/>
    <n v="22"/>
    <d v="2017-11-01T00:00:00"/>
    <n v="16"/>
    <x v="43"/>
    <n v="0"/>
    <n v="-16"/>
  </r>
  <r>
    <x v="50"/>
    <n v="2016"/>
    <s v="Entre-Deux"/>
    <n v="35"/>
    <d v="2017-11-01T00:00:00"/>
    <n v="16"/>
    <x v="43"/>
    <n v="0"/>
    <n v="-16"/>
  </r>
  <r>
    <x v="51"/>
    <n v="2016"/>
    <s v="Petite-Ile"/>
    <n v="28"/>
    <d v="2017-11-01T00:00:00"/>
    <n v="16"/>
    <x v="43"/>
    <n v="0"/>
    <n v="-16"/>
  </r>
  <r>
    <x v="52"/>
    <n v="2016"/>
    <s v="Tampon"/>
    <n v="30"/>
    <d v="2017-11-01T00:00:00"/>
    <n v="18"/>
    <x v="43"/>
    <n v="0"/>
    <n v="-18"/>
  </r>
  <r>
    <x v="53"/>
    <n v="2017"/>
    <s v="St Joseph"/>
    <n v="10"/>
    <d v="2017-11-15T00:00:00"/>
    <n v="12"/>
    <x v="27"/>
    <n v="0"/>
    <n v="-12"/>
  </r>
  <r>
    <x v="54"/>
    <n v="2017"/>
    <s v="St Joseph"/>
    <n v="26"/>
    <d v="2017-11-15T00:00:00"/>
    <n v="12"/>
    <x v="27"/>
    <n v="0"/>
    <n v="-12"/>
  </r>
  <r>
    <x v="55"/>
    <n v="2017"/>
    <s v="Cilaos"/>
    <n v="31"/>
    <d v="2017-11-15T00:00:00"/>
    <n v="12"/>
    <x v="27"/>
    <n v="0"/>
    <n v="-12"/>
  </r>
  <r>
    <x v="56"/>
    <n v="2017"/>
    <s v="Entre-Deux"/>
    <n v="6"/>
    <d v="2017-11-15T00:00:00"/>
    <n v="12"/>
    <x v="27"/>
    <n v="0"/>
    <n v="-12"/>
  </r>
  <r>
    <x v="57"/>
    <n v="2017"/>
    <s v="Tampon"/>
    <n v="45"/>
    <d v="2017-11-15T00:00:00"/>
    <n v="12"/>
    <x v="27"/>
    <n v="0"/>
    <n v="-12"/>
  </r>
  <r>
    <x v="58"/>
    <n v="2017"/>
    <s v="St Pierre"/>
    <n v="200"/>
    <d v="2017-11-15T00:00:00"/>
    <n v="18"/>
    <x v="44"/>
    <n v="1"/>
    <n v="-17"/>
  </r>
  <r>
    <x v="59"/>
    <n v="2017"/>
    <s v="Tampon"/>
    <n v="100"/>
    <d v="2017-11-15T00:00:00"/>
    <n v="18"/>
    <x v="44"/>
    <n v="1"/>
    <n v="-17"/>
  </r>
  <r>
    <x v="60"/>
    <n v="2017"/>
    <s v="Tampon"/>
    <n v="74"/>
    <d v="2017-11-15T00:00:00"/>
    <n v="12"/>
    <x v="27"/>
    <n v="0"/>
    <n v="-12"/>
  </r>
  <r>
    <x v="61"/>
    <n v="2016"/>
    <s v="St Joseph"/>
    <n v="40"/>
    <d v="2017-11-15T00:00:00"/>
    <n v="16"/>
    <x v="27"/>
    <n v="0"/>
    <n v="-16"/>
  </r>
  <r>
    <x v="62"/>
    <n v="2017"/>
    <s v="St Pierre"/>
    <n v="30"/>
    <d v="2018-01-15T00:00:00"/>
    <n v="16"/>
    <x v="45"/>
    <n v="0"/>
    <n v="-16"/>
  </r>
  <r>
    <x v="63"/>
    <n v="2017"/>
    <s v="St Joseph"/>
    <n v="37"/>
    <d v="2018-01-15T00:00:00"/>
    <n v="16"/>
    <x v="45"/>
    <n v="0"/>
    <n v="-16"/>
  </r>
  <r>
    <x v="64"/>
    <n v="2017"/>
    <s v="Tampon"/>
    <n v="24"/>
    <d v="2018-02-01T00:00:00"/>
    <n v="14"/>
    <x v="46"/>
    <n v="0"/>
    <n v="-14"/>
  </r>
  <r>
    <x v="65"/>
    <n v="2017"/>
    <s v="St Leu"/>
    <n v="84"/>
    <d v="2018-02-15T00:00:00"/>
    <n v="22"/>
    <x v="47"/>
    <n v="0"/>
    <n v="-22"/>
  </r>
  <r>
    <x v="66"/>
    <n v="2016"/>
    <s v="Entre-Deux"/>
    <n v="18"/>
    <d v="2018-06-01T00:00:00"/>
    <n v="16"/>
    <x v="48"/>
    <n v="0"/>
    <n v="-16"/>
  </r>
  <r>
    <x v="67"/>
    <n v="2017"/>
    <s v="Tampon"/>
    <n v="26"/>
    <d v="2018-07-01T00:00:00"/>
    <n v="16"/>
    <x v="49"/>
    <n v="0"/>
    <n v="-16"/>
  </r>
  <r>
    <x v="68"/>
    <n v="2017"/>
    <s v="Avirons"/>
    <n v="21"/>
    <d v="2018-07-01T00:00:00"/>
    <n v="16"/>
    <x v="49"/>
    <n v="0"/>
    <n v="-16"/>
  </r>
  <r>
    <x v="69"/>
    <n v="2018"/>
    <s v="Tampon"/>
    <n v="128"/>
    <d v="2018-10-15T00:00:00"/>
    <n v="12"/>
    <x v="50"/>
    <n v="1"/>
    <n v="-11"/>
  </r>
  <r>
    <x v="70"/>
    <n v="2018"/>
    <s v="St Joseph"/>
    <n v="23"/>
    <d v="2018-10-15T00:00:00"/>
    <n v="12"/>
    <x v="50"/>
    <n v="1"/>
    <n v="-11"/>
  </r>
  <r>
    <x v="71"/>
    <n v="2018"/>
    <s v="St Joseph"/>
    <n v="30"/>
    <d v="2018-10-15T00:00:00"/>
    <n v="12"/>
    <x v="50"/>
    <n v="1"/>
    <n v="-11"/>
  </r>
  <r>
    <x v="72"/>
    <n v="2018"/>
    <s v="Entre-Deux"/>
    <n v="34"/>
    <d v="2018-10-15T00:00:00"/>
    <n v="12"/>
    <x v="50"/>
    <n v="1"/>
    <n v="-11"/>
  </r>
  <r>
    <x v="73"/>
    <n v="2017"/>
    <s v="St Leu"/>
    <n v="19"/>
    <d v="2019-01-15T00:00:00"/>
    <n v="18"/>
    <x v="51"/>
    <n v="1"/>
    <n v="-17"/>
  </r>
  <r>
    <x v="74"/>
    <n v="2019"/>
    <s v="St Paul"/>
    <n v="0"/>
    <d v="2019-02-01T00:00:00"/>
    <n v="16"/>
    <x v="52"/>
    <n v="0"/>
    <n v="-16"/>
  </r>
  <r>
    <x v="75"/>
    <n v="2019"/>
    <s v="Tampon"/>
    <n v="78"/>
    <d v="2019-02-01T00:00:00"/>
    <n v="24"/>
    <x v="52"/>
    <n v="0"/>
    <n v="-24"/>
  </r>
  <r>
    <x v="76"/>
    <n v="2018"/>
    <s v="St Philippe"/>
    <n v="19"/>
    <d v="2019-02-01T00:00:00"/>
    <n v="14"/>
    <x v="52"/>
    <n v="0"/>
    <n v="-14"/>
  </r>
  <r>
    <x v="77"/>
    <n v="2019"/>
    <s v="St Pierre"/>
    <n v="50"/>
    <d v="2019-02-01T00:00:00"/>
    <n v="16"/>
    <x v="52"/>
    <n v="0"/>
    <n v="-16"/>
  </r>
  <r>
    <x v="78"/>
    <n v="2019"/>
    <s v="St Leu"/>
    <n v="49"/>
    <d v="2019-02-01T00:00:00"/>
    <n v="16"/>
    <x v="52"/>
    <n v="0"/>
    <n v="-16"/>
  </r>
  <r>
    <x v="79"/>
    <n v="2019"/>
    <s v="St Paul"/>
    <n v="47"/>
    <d v="2019-02-01T00:00:00"/>
    <n v="16"/>
    <x v="52"/>
    <n v="0"/>
    <n v="-16"/>
  </r>
  <r>
    <x v="80"/>
    <n v="2019"/>
    <s v="St Louis"/>
    <n v="0"/>
    <d v="2019-02-01T00:00:00"/>
    <n v="16"/>
    <x v="52"/>
    <n v="0"/>
    <n v="-16"/>
  </r>
  <r>
    <x v="81"/>
    <n v="2019"/>
    <s v="St Louis"/>
    <n v="0"/>
    <d v="2019-02-01T00:00:00"/>
    <n v="16"/>
    <x v="52"/>
    <n v="0"/>
    <n v="-16"/>
  </r>
  <r>
    <x v="82"/>
    <n v="2019"/>
    <s v="Tampon"/>
    <n v="29"/>
    <d v="2019-03-15T00:00:00"/>
    <n v="18"/>
    <x v="53"/>
    <n v="1"/>
    <n v="-17"/>
  </r>
  <r>
    <x v="83"/>
    <n v="2019"/>
    <s v="Tampon"/>
    <n v="43"/>
    <d v="2019-03-15T00:00:00"/>
    <n v="16"/>
    <x v="53"/>
    <n v="1"/>
    <n v="-15"/>
  </r>
  <r>
    <x v="84"/>
    <n v="2019"/>
    <s v="Tampon"/>
    <n v="40"/>
    <d v="2019-03-15T00:00:00"/>
    <n v="16"/>
    <x v="53"/>
    <n v="1"/>
    <n v="-15"/>
  </r>
  <r>
    <x v="85"/>
    <n v="2018"/>
    <s v="St Louis"/>
    <n v="38"/>
    <d v="2019-03-15T00:00:00"/>
    <n v="16"/>
    <x v="53"/>
    <n v="1"/>
    <n v="-15"/>
  </r>
  <r>
    <x v="86"/>
    <n v="2018"/>
    <s v="St Leu"/>
    <n v="22"/>
    <d v="2019-07-01T00:00:00"/>
    <n v="16"/>
    <x v="54"/>
    <n v="0"/>
    <n v="-16"/>
  </r>
  <r>
    <x v="87"/>
    <n v="2018"/>
    <s v="St Leu"/>
    <n v="34"/>
    <d v="2019-07-01T00:00:00"/>
    <n v="16"/>
    <x v="54"/>
    <n v="0"/>
    <n v="-16"/>
  </r>
  <r>
    <x v="88"/>
    <n v="2019"/>
    <s v="Entre-Deux"/>
    <n v="16"/>
    <d v="2019-10-15T00:00:00"/>
    <n v="12"/>
    <x v="55"/>
    <n v="1"/>
    <n v="-11"/>
  </r>
  <r>
    <x v="89"/>
    <n v="2019"/>
    <s v="Tampon"/>
    <n v="38"/>
    <d v="2019-10-15T00:00:00"/>
    <n v="12"/>
    <x v="55"/>
    <n v="1"/>
    <n v="-11"/>
  </r>
  <r>
    <x v="90"/>
    <n v="2019"/>
    <s v="St Joseph"/>
    <n v="30"/>
    <d v="2019-10-15T00:00:00"/>
    <n v="12"/>
    <x v="55"/>
    <n v="1"/>
    <n v="-11"/>
  </r>
  <r>
    <x v="91"/>
    <n v="2019"/>
    <s v="St Joseph"/>
    <n v="32"/>
    <d v="2019-10-15T00:00:00"/>
    <n v="12"/>
    <x v="55"/>
    <n v="1"/>
    <n v="-11"/>
  </r>
  <r>
    <x v="92"/>
    <n v="2019"/>
    <s v="St Joseph"/>
    <n v="18"/>
    <d v="2019-10-15T00:00:00"/>
    <n v="12"/>
    <x v="55"/>
    <n v="1"/>
    <n v="-11"/>
  </r>
  <r>
    <x v="93"/>
    <n v="2019"/>
    <s v="St Joseph"/>
    <n v="26"/>
    <d v="2019-10-15T00:00:00"/>
    <n v="12"/>
    <x v="55"/>
    <n v="1"/>
    <n v="-11"/>
  </r>
  <r>
    <x v="94"/>
    <n v="2019"/>
    <s v="Tampon"/>
    <n v="83"/>
    <d v="2019-10-15T00:00:00"/>
    <n v="12"/>
    <x v="55"/>
    <n v="1"/>
    <n v="-11"/>
  </r>
  <r>
    <x v="95"/>
    <n v="2019"/>
    <s v="St Joseph"/>
    <n v="19"/>
    <d v="2019-12-15T00:00:00"/>
    <n v="14"/>
    <x v="56"/>
    <n v="1"/>
    <n v="-13"/>
  </r>
  <r>
    <x v="96"/>
    <n v="2019"/>
    <s v="St Paul"/>
    <n v="48"/>
    <d v="2020-01-15T00:00:00"/>
    <n v="16"/>
    <x v="56"/>
    <n v="0"/>
    <n v="-16"/>
  </r>
  <r>
    <x v="97"/>
    <n v="2019"/>
    <s v="Tampon"/>
    <n v="60"/>
    <d v="2020-03-15T00:00:00"/>
    <n v="18"/>
    <x v="57"/>
    <n v="1"/>
    <n v="-17"/>
  </r>
  <r>
    <x v="98"/>
    <n v="2019"/>
    <s v="Tampon"/>
    <n v="37"/>
    <d v="2020-03-15T00:00:00"/>
    <n v="16"/>
    <x v="57"/>
    <n v="1"/>
    <n v="-15"/>
  </r>
  <r>
    <x v="99"/>
    <n v="2019"/>
    <s v="Tampon"/>
    <n v="0"/>
    <d v="2020-03-15T00:00:00"/>
    <n v="18"/>
    <x v="57"/>
    <n v="1"/>
    <n v="-17"/>
  </r>
  <r>
    <x v="100"/>
    <n v="2018"/>
    <s v="Etang-Salé"/>
    <n v="18"/>
    <d v="2020-05-01T00:00:00"/>
    <m/>
    <x v="58"/>
    <e v="#NUM!"/>
    <e v="#NUM!"/>
  </r>
  <r>
    <x v="101"/>
    <n v="2018"/>
    <s v="Etang-Salé"/>
    <n v="30"/>
    <m/>
    <m/>
    <x v="58"/>
    <n v="0"/>
    <n v="0"/>
  </r>
  <r>
    <x v="102"/>
    <n v="2017"/>
    <s v="St Louis"/>
    <n v="29"/>
    <m/>
    <n v="18"/>
    <x v="59"/>
    <n v="0"/>
    <n v="-18"/>
  </r>
  <r>
    <x v="103"/>
    <n v="2019"/>
    <s v="St Paul"/>
    <n v="40"/>
    <m/>
    <n v="18"/>
    <x v="60"/>
    <n v="0"/>
    <n v="-18"/>
  </r>
  <r>
    <x v="104"/>
    <n v="2018"/>
    <s v="St Paul"/>
    <m/>
    <m/>
    <m/>
    <x v="58"/>
    <n v="0"/>
    <n v="0"/>
  </r>
  <r>
    <x v="105"/>
    <n v="2018"/>
    <s v="Etang-Salé"/>
    <n v="30"/>
    <m/>
    <m/>
    <x v="58"/>
    <n v="0"/>
    <n v="0"/>
  </r>
  <r>
    <x v="106"/>
    <n v="2018"/>
    <s v="Trois Bassins"/>
    <n v="60"/>
    <m/>
    <m/>
    <x v="58"/>
    <n v="0"/>
    <n v="0"/>
  </r>
  <r>
    <x v="107"/>
    <n v="2018"/>
    <s v="St Louis"/>
    <n v="32"/>
    <m/>
    <m/>
    <x v="58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67" firstHeaderRow="1" firstDataRow="4" firstDataCol="1"/>
  <pivotFields count="11">
    <pivotField axis="axisRow" subtotalTop="0" showAll="0">
      <items count="109">
        <item x="53"/>
        <item x="97"/>
        <item x="42"/>
        <item x="82"/>
        <item x="11"/>
        <item x="31"/>
        <item x="32"/>
        <item x="69"/>
        <item x="54"/>
        <item x="16"/>
        <item x="74"/>
        <item x="66"/>
        <item x="55"/>
        <item x="73"/>
        <item x="75"/>
        <item x="64"/>
        <item x="70"/>
        <item x="101"/>
        <item x="102"/>
        <item x="56"/>
        <item x="88"/>
        <item x="47"/>
        <item x="48"/>
        <item x="98"/>
        <item x="89"/>
        <item x="99"/>
        <item x="103"/>
        <item x="90"/>
        <item x="91"/>
        <item x="57"/>
        <item x="21"/>
        <item x="58"/>
        <item x="59"/>
        <item x="67"/>
        <item x="0"/>
        <item x="17"/>
        <item x="104"/>
        <item x="41"/>
        <item x="28"/>
        <item x="39"/>
        <item x="76"/>
        <item x="12"/>
        <item x="49"/>
        <item x="60"/>
        <item x="46"/>
        <item x="86"/>
        <item x="87"/>
        <item x="65"/>
        <item x="77"/>
        <item x="29"/>
        <item x="33"/>
        <item x="18"/>
        <item x="7"/>
        <item x="71"/>
        <item x="92"/>
        <item x="43"/>
        <item x="9"/>
        <item x="8"/>
        <item x="20"/>
        <item x="93"/>
        <item x="68"/>
        <item x="50"/>
        <item x="94"/>
        <item x="51"/>
        <item x="23"/>
        <item x="44"/>
        <item x="13"/>
        <item x="100"/>
        <item x="19"/>
        <item x="52"/>
        <item x="105"/>
        <item x="24"/>
        <item x="40"/>
        <item x="72"/>
        <item x="14"/>
        <item x="15"/>
        <item x="5"/>
        <item x="6"/>
        <item x="61"/>
        <item x="45"/>
        <item x="22"/>
        <item x="106"/>
        <item x="10"/>
        <item x="27"/>
        <item x="25"/>
        <item x="26"/>
        <item x="95"/>
        <item x="107"/>
        <item x="62"/>
        <item x="83"/>
        <item x="78"/>
        <item x="84"/>
        <item x="79"/>
        <item x="63"/>
        <item x="96"/>
        <item x="4"/>
        <item x="85"/>
        <item x="1"/>
        <item x="2"/>
        <item x="30"/>
        <item x="38"/>
        <item x="3"/>
        <item x="37"/>
        <item x="34"/>
        <item x="80"/>
        <item x="81"/>
        <item x="35"/>
        <item x="36"/>
        <item t="default"/>
      </items>
    </pivotField>
    <pivotField subtotalTop="0" showAll="0"/>
    <pivotField subtotalTop="0" showAll="0"/>
    <pivotField dataField="1" subtotalTop="0" showAll="0"/>
    <pivotField subtotalTop="0" showAll="0"/>
    <pivotField subtotalTop="0" showAll="0"/>
    <pivotField axis="axisCol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axis="axisCol" subtotalTop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ubtotalTop="0" showAll="0">
      <items count="124">
        <item h="1" sd="0" x="0"/>
        <item h="1" sd="0" x="1"/>
        <item h="1" sd="0" x="2"/>
        <item h="1" sd="0" x="3"/>
        <item h="1" sd="0" x="4"/>
        <item h="1" sd="0" x="5"/>
        <item h="1" sd="0" x="6"/>
        <item h="1" sd="0" x="7"/>
        <item h="1" sd="0" x="8"/>
        <item h="1" sd="0" x="9"/>
        <item h="1" sd="0" x="10"/>
        <item h="1" sd="0" x="11"/>
        <item h="1" sd="0" x="12"/>
        <item h="1" sd="0" x="13"/>
        <item h="1" sd="0" x="14"/>
        <item h="1" sd="0" x="15"/>
        <item h="1" sd="0" x="16"/>
        <item h="1" sd="0" x="17"/>
        <item h="1" sd="0" x="18"/>
        <item h="1" sd="0" x="19"/>
        <item h="1" sd="0" x="20"/>
        <item h="1" sd="0" x="21"/>
        <item h="1" sd="0" x="22"/>
        <item h="1" sd="0" x="23"/>
        <item h="1" sd="0" x="24"/>
        <item h="1" sd="0" x="25"/>
        <item h="1" sd="0" x="26"/>
        <item h="1" sd="0" x="27"/>
        <item h="1" sd="0" x="28"/>
        <item h="1" sd="0" x="29"/>
        <item h="1" sd="0" x="30"/>
        <item h="1" sd="0" x="31"/>
        <item h="1" sd="0" x="32"/>
        <item h="1" sd="0" x="33"/>
        <item h="1" sd="0" x="34"/>
        <item h="1" sd="0" x="35"/>
        <item h="1" sd="0" x="36"/>
        <item h="1" sd="0" x="37"/>
        <item h="1" sd="0" x="38"/>
        <item h="1" sd="0" x="39"/>
        <item h="1" sd="0" x="40"/>
        <item h="1" sd="0" x="41"/>
        <item h="1" sd="0" x="42"/>
        <item h="1" sd="0" x="43"/>
        <item h="1" sd="0" x="44"/>
        <item h="1" sd="0" x="45"/>
        <item h="1" sd="0" x="46"/>
        <item h="1" sd="0" x="47"/>
        <item h="1" sd="0" x="48"/>
        <item h="1" sd="0" x="49"/>
        <item h="1" sd="0" x="50"/>
        <item h="1" sd="0" x="51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60"/>
        <item h="1" sd="0" x="61"/>
        <item h="1" sd="0" x="62"/>
        <item h="1" sd="0" x="63"/>
        <item h="1" sd="0" x="64"/>
        <item h="1" sd="0" x="65"/>
        <item h="1" sd="0" x="66"/>
        <item h="1" sd="0" x="67"/>
        <item h="1" sd="0" x="68"/>
        <item h="1" sd="0" x="69"/>
        <item h="1" sd="0" x="70"/>
        <item h="1" sd="0" x="71"/>
        <item h="1" sd="0" x="72"/>
        <item h="1" sd="0" x="73"/>
        <item h="1" sd="0" x="74"/>
        <item h="1" sd="0" x="75"/>
        <item h="1" sd="0" x="76"/>
        <item h="1" sd="0" x="77"/>
        <item h="1" sd="0" x="78"/>
        <item h="1" sd="0" x="79"/>
        <item h="1" sd="0" x="80"/>
        <item h="1" sd="0" x="81"/>
        <item h="1" sd="0" x="82"/>
        <item h="1" sd="0" x="83"/>
        <item h="1" sd="0" x="84"/>
        <item h="1" sd="0" x="85"/>
        <item h="1" sd="0" x="86"/>
        <item h="1" sd="0" x="87"/>
        <item h="1" sd="0" x="88"/>
        <item h="1" sd="0" x="89"/>
        <item h="1" sd="0" x="90"/>
        <item h="1" sd="0" x="91"/>
        <item h="1" sd="0" x="92"/>
        <item h="1" sd="0" x="93"/>
        <item h="1" sd="0" x="94"/>
        <item h="1" sd="0" x="95"/>
        <item h="1" sd="0" x="96"/>
        <item h="1" sd="0" x="97"/>
        <item h="1" sd="0" x="98"/>
        <item h="1" sd="0" x="99"/>
        <item h="1" sd="0" x="100"/>
        <item h="1" sd="0" x="101"/>
        <item h="1" sd="0" x="102"/>
        <item h="1" sd="0" x="103"/>
        <item h="1" sd="0" x="104"/>
        <item h="1" sd="0" x="105"/>
        <item h="1" sd="0" x="106"/>
        <item h="1" sd="0" x="107"/>
        <item h="1" sd="0" x="108"/>
        <item h="1" sd="0" x="109"/>
        <item h="1" sd="0" x="110"/>
        <item h="1" sd="0" x="111"/>
        <item h="1" sd="0" x="112"/>
        <item h="1" sd="0" x="113"/>
        <item h="1" sd="0" x="114"/>
        <item h="1" sd="0" x="115"/>
        <item sd="0" x="116"/>
        <item sd="0" x="117"/>
        <item sd="0" x="118"/>
        <item sd="0" x="119"/>
        <item h="1" sd="0" x="120"/>
        <item h="1" sd="0" x="121"/>
        <item h="1" sd="0" x="122"/>
        <item t="default"/>
      </items>
    </pivotField>
  </pivotFields>
  <rowFields count="1">
    <field x="0"/>
  </rowFields>
  <rowItems count="61">
    <i>
      <x/>
    </i>
    <i>
      <x v="2"/>
    </i>
    <i>
      <x v="5"/>
    </i>
    <i>
      <x v="6"/>
    </i>
    <i>
      <x v="7"/>
    </i>
    <i>
      <x v="8"/>
    </i>
    <i>
      <x v="9"/>
    </i>
    <i>
      <x v="11"/>
    </i>
    <i>
      <x v="12"/>
    </i>
    <i>
      <x v="15"/>
    </i>
    <i>
      <x v="16"/>
    </i>
    <i>
      <x v="19"/>
    </i>
    <i>
      <x v="21"/>
    </i>
    <i>
      <x v="22"/>
    </i>
    <i>
      <x v="29"/>
    </i>
    <i>
      <x v="30"/>
    </i>
    <i>
      <x v="31"/>
    </i>
    <i>
      <x v="32"/>
    </i>
    <i>
      <x v="33"/>
    </i>
    <i>
      <x v="37"/>
    </i>
    <i>
      <x v="38"/>
    </i>
    <i>
      <x v="39"/>
    </i>
    <i>
      <x v="41"/>
    </i>
    <i>
      <x v="42"/>
    </i>
    <i>
      <x v="43"/>
    </i>
    <i>
      <x v="44"/>
    </i>
    <i>
      <x v="47"/>
    </i>
    <i>
      <x v="49"/>
    </i>
    <i>
      <x v="50"/>
    </i>
    <i>
      <x v="51"/>
    </i>
    <i>
      <x v="53"/>
    </i>
    <i>
      <x v="55"/>
    </i>
    <i>
      <x v="56"/>
    </i>
    <i>
      <x v="58"/>
    </i>
    <i>
      <x v="60"/>
    </i>
    <i>
      <x v="61"/>
    </i>
    <i>
      <x v="63"/>
    </i>
    <i>
      <x v="64"/>
    </i>
    <i>
      <x v="65"/>
    </i>
    <i>
      <x v="66"/>
    </i>
    <i>
      <x v="68"/>
    </i>
    <i>
      <x v="69"/>
    </i>
    <i>
      <x v="72"/>
    </i>
    <i>
      <x v="73"/>
    </i>
    <i>
      <x v="74"/>
    </i>
    <i>
      <x v="75"/>
    </i>
    <i>
      <x v="78"/>
    </i>
    <i>
      <x v="79"/>
    </i>
    <i>
      <x v="80"/>
    </i>
    <i>
      <x v="83"/>
    </i>
    <i>
      <x v="84"/>
    </i>
    <i>
      <x v="85"/>
    </i>
    <i>
      <x v="88"/>
    </i>
    <i>
      <x v="93"/>
    </i>
    <i>
      <x v="99"/>
    </i>
    <i>
      <x v="100"/>
    </i>
    <i>
      <x v="102"/>
    </i>
    <i>
      <x v="103"/>
    </i>
    <i>
      <x v="106"/>
    </i>
    <i>
      <x v="107"/>
    </i>
    <i t="grand">
      <x/>
    </i>
  </rowItems>
  <colFields count="3">
    <field x="10"/>
    <field x="9"/>
    <field x="6"/>
  </colFields>
  <colItems count="5">
    <i>
      <x v="116"/>
    </i>
    <i>
      <x v="117"/>
    </i>
    <i>
      <x v="118"/>
    </i>
    <i>
      <x v="119"/>
    </i>
    <i t="grand">
      <x/>
    </i>
  </colItems>
  <dataFields count="1">
    <dataField name="Somme de N lgts" fld="3" baseField="0" baseItem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I111" totalsRowShown="0" headerRowDxfId="12" headerRowBorderDxfId="11" tableBorderDxfId="10" totalsRowBorderDxfId="9" headerRowCellStyle="Milliers">
  <autoFilter ref="A1:I111"/>
  <tableColumns count="9">
    <tableColumn id="1" name="OPERATION" dataDxfId="8"/>
    <tableColumn id="2" name="Prog" dataDxfId="7"/>
    <tableColumn id="3" name="Commune" dataDxfId="6"/>
    <tableColumn id="4" name="N lgts" dataDxfId="5"/>
    <tableColumn id="5" name="OS démarrage" dataDxfId="4"/>
    <tableColumn id="6" name="Délai chantier initial" dataDxfId="3"/>
    <tableColumn id="7" name="Date inauguration / livraison" dataDxfId="2"/>
    <tableColumn id="8" name="Délai chantier réel" dataDxfId="1" dataCellStyle="Milliers">
      <calculatedColumnFormula>DATEDIF(E2,G2,"M")</calculatedColumnFormula>
    </tableColumn>
    <tableColumn id="9" name="Mois de retard" dataDxfId="0" dataCellStyle="Milliers">
      <calculatedColumnFormula>H2-F2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67"/>
  <sheetViews>
    <sheetView tabSelected="1" workbookViewId="0">
      <selection activeCell="E12" sqref="E12"/>
    </sheetView>
  </sheetViews>
  <sheetFormatPr baseColWidth="10" defaultRowHeight="15" x14ac:dyDescent="0.25"/>
  <cols>
    <col min="1" max="1" width="34.85546875" bestFit="1" customWidth="1"/>
    <col min="2" max="2" width="23.85546875" bestFit="1" customWidth="1"/>
    <col min="3" max="5" width="6.85546875" bestFit="1" customWidth="1"/>
    <col min="6" max="6" width="12.5703125" bestFit="1" customWidth="1"/>
    <col min="7" max="11" width="6.85546875" bestFit="1" customWidth="1"/>
    <col min="12" max="12" width="12.5703125" bestFit="1" customWidth="1"/>
    <col min="13" max="13" width="4.5703125" bestFit="1" customWidth="1"/>
    <col min="14" max="14" width="15.42578125" bestFit="1" customWidth="1"/>
    <col min="15" max="15" width="12.42578125" bestFit="1" customWidth="1"/>
    <col min="16" max="16" width="15.42578125" bestFit="1" customWidth="1"/>
    <col min="17" max="17" width="12.42578125" bestFit="1" customWidth="1"/>
    <col min="18" max="18" width="15.42578125" bestFit="1" customWidth="1"/>
    <col min="19" max="19" width="12.42578125" bestFit="1" customWidth="1"/>
    <col min="20" max="20" width="15.42578125" bestFit="1" customWidth="1"/>
    <col min="21" max="21" width="9.85546875" bestFit="1" customWidth="1"/>
    <col min="22" max="22" width="12.42578125" bestFit="1" customWidth="1"/>
    <col min="23" max="23" width="4.42578125" bestFit="1" customWidth="1"/>
    <col min="24" max="24" width="15.42578125" bestFit="1" customWidth="1"/>
    <col min="25" max="25" width="12.42578125" bestFit="1" customWidth="1"/>
    <col min="26" max="26" width="4.28515625" bestFit="1" customWidth="1"/>
    <col min="27" max="27" width="4.140625" bestFit="1" customWidth="1"/>
    <col min="28" max="28" width="15.42578125" bestFit="1" customWidth="1"/>
    <col min="29" max="29" width="9.85546875" bestFit="1" customWidth="1"/>
    <col min="30" max="30" width="12.42578125" bestFit="1" customWidth="1"/>
    <col min="31" max="31" width="15.42578125" bestFit="1" customWidth="1"/>
    <col min="32" max="32" width="12.42578125" bestFit="1" customWidth="1"/>
    <col min="33" max="33" width="5" bestFit="1" customWidth="1"/>
    <col min="34" max="34" width="4.85546875" bestFit="1" customWidth="1"/>
    <col min="35" max="35" width="15.42578125" bestFit="1" customWidth="1"/>
    <col min="36" max="36" width="12.42578125" bestFit="1" customWidth="1"/>
    <col min="37" max="37" width="4.28515625" bestFit="1" customWidth="1"/>
    <col min="38" max="38" width="4.140625" bestFit="1" customWidth="1"/>
    <col min="39" max="39" width="15.42578125" bestFit="1" customWidth="1"/>
    <col min="40" max="40" width="9.85546875" bestFit="1" customWidth="1"/>
    <col min="41" max="41" width="12.42578125" bestFit="1" customWidth="1"/>
    <col min="42" max="42" width="5.28515625" bestFit="1" customWidth="1"/>
    <col min="43" max="43" width="15.42578125" bestFit="1" customWidth="1"/>
    <col min="44" max="44" width="12.42578125" bestFit="1" customWidth="1"/>
    <col min="45" max="45" width="15.42578125" bestFit="1" customWidth="1"/>
    <col min="46" max="46" width="12.42578125" bestFit="1" customWidth="1"/>
    <col min="47" max="47" width="5" bestFit="1" customWidth="1"/>
    <col min="48" max="48" width="15.42578125" bestFit="1" customWidth="1"/>
    <col min="49" max="49" width="12.42578125" bestFit="1" customWidth="1"/>
    <col min="50" max="50" width="4.28515625" bestFit="1" customWidth="1"/>
    <col min="51" max="51" width="4.140625" bestFit="1" customWidth="1"/>
    <col min="52" max="52" width="15.42578125" bestFit="1" customWidth="1"/>
    <col min="53" max="53" width="9.85546875" bestFit="1" customWidth="1"/>
    <col min="54" max="54" width="12.42578125" bestFit="1" customWidth="1"/>
    <col min="55" max="55" width="4.5703125" bestFit="1" customWidth="1"/>
    <col min="56" max="56" width="15.42578125" bestFit="1" customWidth="1"/>
    <col min="57" max="57" width="12.42578125" bestFit="1" customWidth="1"/>
    <col min="58" max="58" width="15.42578125" bestFit="1" customWidth="1"/>
    <col min="59" max="59" width="12.42578125" bestFit="1" customWidth="1"/>
    <col min="60" max="60" width="15.42578125" bestFit="1" customWidth="1"/>
    <col min="61" max="61" width="12.42578125" bestFit="1" customWidth="1"/>
    <col min="62" max="62" width="15.42578125" bestFit="1" customWidth="1"/>
    <col min="63" max="63" width="9.85546875" bestFit="1" customWidth="1"/>
    <col min="64" max="64" width="12.42578125" bestFit="1" customWidth="1"/>
    <col min="65" max="65" width="15.42578125" bestFit="1" customWidth="1"/>
    <col min="66" max="66" width="12.42578125" bestFit="1" customWidth="1"/>
    <col min="67" max="67" width="15.42578125" bestFit="1" customWidth="1"/>
    <col min="68" max="68" width="12.42578125" bestFit="1" customWidth="1"/>
    <col min="69" max="69" width="15.42578125" bestFit="1" customWidth="1"/>
    <col min="70" max="70" width="12.42578125" bestFit="1" customWidth="1"/>
    <col min="71" max="71" width="15.42578125" bestFit="1" customWidth="1"/>
    <col min="72" max="72" width="9.85546875" bestFit="1" customWidth="1"/>
    <col min="73" max="73" width="12.42578125" bestFit="1" customWidth="1"/>
    <col min="74" max="74" width="15.42578125" bestFit="1" customWidth="1"/>
    <col min="75" max="75" width="12.42578125" bestFit="1" customWidth="1"/>
    <col min="76" max="76" width="15.42578125" bestFit="1" customWidth="1"/>
    <col min="77" max="77" width="9.85546875" bestFit="1" customWidth="1"/>
    <col min="78" max="78" width="12.5703125" bestFit="1" customWidth="1"/>
  </cols>
  <sheetData>
    <row r="3" spans="1:6" x14ac:dyDescent="0.25">
      <c r="A3" s="57" t="s">
        <v>145</v>
      </c>
      <c r="B3" s="57" t="s">
        <v>140</v>
      </c>
    </row>
    <row r="4" spans="1:6" x14ac:dyDescent="0.25">
      <c r="B4" t="s">
        <v>141</v>
      </c>
      <c r="C4" t="s">
        <v>142</v>
      </c>
      <c r="D4" t="s">
        <v>143</v>
      </c>
      <c r="E4" t="s">
        <v>144</v>
      </c>
      <c r="F4" t="s">
        <v>139</v>
      </c>
    </row>
    <row r="6" spans="1:6" x14ac:dyDescent="0.25">
      <c r="A6" s="57" t="s">
        <v>132</v>
      </c>
    </row>
    <row r="7" spans="1:6" x14ac:dyDescent="0.25">
      <c r="A7" s="58" t="s">
        <v>55</v>
      </c>
      <c r="B7" s="59"/>
      <c r="C7" s="59"/>
      <c r="D7" s="59">
        <v>10</v>
      </c>
      <c r="E7" s="59"/>
      <c r="F7" s="59">
        <v>10</v>
      </c>
    </row>
    <row r="8" spans="1:6" x14ac:dyDescent="0.25">
      <c r="A8" s="58" t="s">
        <v>43</v>
      </c>
      <c r="B8" s="59"/>
      <c r="C8" s="59"/>
      <c r="D8" s="59">
        <v>58</v>
      </c>
      <c r="E8" s="59"/>
      <c r="F8" s="59">
        <v>58</v>
      </c>
    </row>
    <row r="9" spans="1:6" x14ac:dyDescent="0.25">
      <c r="A9" s="58" t="s">
        <v>32</v>
      </c>
      <c r="B9" s="59"/>
      <c r="C9" s="59"/>
      <c r="D9" s="59">
        <v>27</v>
      </c>
      <c r="E9" s="59"/>
      <c r="F9" s="59">
        <v>27</v>
      </c>
    </row>
    <row r="10" spans="1:6" x14ac:dyDescent="0.25">
      <c r="A10" s="58" t="s">
        <v>33</v>
      </c>
      <c r="B10" s="59"/>
      <c r="C10" s="59"/>
      <c r="D10" s="59">
        <v>83</v>
      </c>
      <c r="E10" s="59"/>
      <c r="F10" s="59">
        <v>83</v>
      </c>
    </row>
    <row r="11" spans="1:6" x14ac:dyDescent="0.25">
      <c r="A11" s="58" t="s">
        <v>71</v>
      </c>
      <c r="B11" s="59"/>
      <c r="C11" s="59"/>
      <c r="D11" s="59"/>
      <c r="E11" s="59">
        <v>128</v>
      </c>
      <c r="F11" s="59">
        <v>128</v>
      </c>
    </row>
    <row r="12" spans="1:6" x14ac:dyDescent="0.25">
      <c r="A12" s="58" t="s">
        <v>56</v>
      </c>
      <c r="B12" s="59"/>
      <c r="C12" s="59"/>
      <c r="D12" s="59">
        <v>26</v>
      </c>
      <c r="E12" s="59"/>
      <c r="F12" s="59">
        <v>26</v>
      </c>
    </row>
    <row r="13" spans="1:6" x14ac:dyDescent="0.25">
      <c r="A13" s="58" t="s">
        <v>17</v>
      </c>
      <c r="B13" s="59"/>
      <c r="C13" s="59"/>
      <c r="D13" s="59">
        <v>65</v>
      </c>
      <c r="E13" s="59"/>
      <c r="F13" s="59">
        <v>65</v>
      </c>
    </row>
    <row r="14" spans="1:6" x14ac:dyDescent="0.25">
      <c r="A14" s="58" t="s">
        <v>68</v>
      </c>
      <c r="B14" s="59"/>
      <c r="C14" s="59"/>
      <c r="D14" s="59"/>
      <c r="E14" s="59">
        <v>18</v>
      </c>
      <c r="F14" s="59">
        <v>18</v>
      </c>
    </row>
    <row r="15" spans="1:6" x14ac:dyDescent="0.25">
      <c r="A15" s="58" t="s">
        <v>57</v>
      </c>
      <c r="B15" s="59"/>
      <c r="C15" s="59"/>
      <c r="D15" s="59">
        <v>31</v>
      </c>
      <c r="E15" s="59"/>
      <c r="F15" s="59">
        <v>31</v>
      </c>
    </row>
    <row r="16" spans="1:6" x14ac:dyDescent="0.25">
      <c r="A16" s="58" t="s">
        <v>66</v>
      </c>
      <c r="B16" s="59"/>
      <c r="C16" s="59"/>
      <c r="D16" s="59"/>
      <c r="E16" s="59">
        <v>24</v>
      </c>
      <c r="F16" s="59">
        <v>24</v>
      </c>
    </row>
    <row r="17" spans="1:6" x14ac:dyDescent="0.25">
      <c r="A17" s="58" t="s">
        <v>72</v>
      </c>
      <c r="B17" s="59"/>
      <c r="C17" s="59"/>
      <c r="D17" s="59"/>
      <c r="E17" s="59">
        <v>23</v>
      </c>
      <c r="F17" s="59">
        <v>23</v>
      </c>
    </row>
    <row r="18" spans="1:6" x14ac:dyDescent="0.25">
      <c r="A18" s="58" t="s">
        <v>58</v>
      </c>
      <c r="B18" s="59"/>
      <c r="C18" s="59"/>
      <c r="D18" s="59">
        <v>6</v>
      </c>
      <c r="E18" s="59"/>
      <c r="F18" s="59">
        <v>6</v>
      </c>
    </row>
    <row r="19" spans="1:6" x14ac:dyDescent="0.25">
      <c r="A19" s="58" t="s">
        <v>49</v>
      </c>
      <c r="B19" s="59"/>
      <c r="C19" s="59"/>
      <c r="D19" s="59">
        <v>20</v>
      </c>
      <c r="E19" s="59"/>
      <c r="F19" s="59">
        <v>20</v>
      </c>
    </row>
    <row r="20" spans="1:6" x14ac:dyDescent="0.25">
      <c r="A20" s="58" t="s">
        <v>50</v>
      </c>
      <c r="B20" s="59"/>
      <c r="C20" s="59"/>
      <c r="D20" s="59">
        <v>69</v>
      </c>
      <c r="E20" s="59"/>
      <c r="F20" s="59">
        <v>69</v>
      </c>
    </row>
    <row r="21" spans="1:6" x14ac:dyDescent="0.25">
      <c r="A21" s="58" t="s">
        <v>59</v>
      </c>
      <c r="B21" s="59"/>
      <c r="C21" s="59"/>
      <c r="D21" s="59">
        <v>45</v>
      </c>
      <c r="E21" s="59"/>
      <c r="F21" s="59">
        <v>45</v>
      </c>
    </row>
    <row r="22" spans="1:6" x14ac:dyDescent="0.25">
      <c r="A22" s="58" t="s">
        <v>22</v>
      </c>
      <c r="B22" s="59"/>
      <c r="C22" s="59"/>
      <c r="D22" s="59">
        <v>34</v>
      </c>
      <c r="E22" s="59"/>
      <c r="F22" s="59">
        <v>34</v>
      </c>
    </row>
    <row r="23" spans="1:6" x14ac:dyDescent="0.25">
      <c r="A23" s="58" t="s">
        <v>60</v>
      </c>
      <c r="B23" s="59"/>
      <c r="C23" s="59"/>
      <c r="D23" s="59">
        <v>200</v>
      </c>
      <c r="E23" s="59"/>
      <c r="F23" s="59">
        <v>200</v>
      </c>
    </row>
    <row r="24" spans="1:6" x14ac:dyDescent="0.25">
      <c r="A24" s="58" t="s">
        <v>61</v>
      </c>
      <c r="B24" s="59"/>
      <c r="C24" s="59"/>
      <c r="D24" s="59">
        <v>100</v>
      </c>
      <c r="E24" s="59"/>
      <c r="F24" s="59">
        <v>100</v>
      </c>
    </row>
    <row r="25" spans="1:6" x14ac:dyDescent="0.25">
      <c r="A25" s="58" t="s">
        <v>69</v>
      </c>
      <c r="B25" s="59"/>
      <c r="C25" s="59"/>
      <c r="D25" s="59"/>
      <c r="E25" s="59">
        <v>26</v>
      </c>
      <c r="F25" s="59">
        <v>26</v>
      </c>
    </row>
    <row r="26" spans="1:6" x14ac:dyDescent="0.25">
      <c r="A26" s="58" t="s">
        <v>42</v>
      </c>
      <c r="B26" s="59"/>
      <c r="C26" s="59"/>
      <c r="D26" s="59">
        <v>30</v>
      </c>
      <c r="E26" s="59"/>
      <c r="F26" s="59">
        <v>30</v>
      </c>
    </row>
    <row r="27" spans="1:6" x14ac:dyDescent="0.25">
      <c r="A27" s="58" t="s">
        <v>29</v>
      </c>
      <c r="B27" s="59"/>
      <c r="C27" s="59"/>
      <c r="D27" s="59">
        <v>24</v>
      </c>
      <c r="E27" s="59"/>
      <c r="F27" s="59">
        <v>24</v>
      </c>
    </row>
    <row r="28" spans="1:6" x14ac:dyDescent="0.25">
      <c r="A28" s="58" t="s">
        <v>40</v>
      </c>
      <c r="B28" s="59"/>
      <c r="C28" s="59"/>
      <c r="D28" s="59">
        <v>30</v>
      </c>
      <c r="E28" s="59"/>
      <c r="F28" s="59">
        <v>30</v>
      </c>
    </row>
    <row r="29" spans="1:6" x14ac:dyDescent="0.25">
      <c r="A29" s="58" t="s">
        <v>13</v>
      </c>
      <c r="B29" s="59">
        <v>40</v>
      </c>
      <c r="C29" s="59"/>
      <c r="D29" s="59"/>
      <c r="E29" s="59"/>
      <c r="F29" s="59">
        <v>40</v>
      </c>
    </row>
    <row r="30" spans="1:6" x14ac:dyDescent="0.25">
      <c r="A30" s="58" t="s">
        <v>51</v>
      </c>
      <c r="B30" s="59"/>
      <c r="C30" s="59"/>
      <c r="D30" s="59">
        <v>22</v>
      </c>
      <c r="E30" s="59"/>
      <c r="F30" s="59">
        <v>22</v>
      </c>
    </row>
    <row r="31" spans="1:6" x14ac:dyDescent="0.25">
      <c r="A31" s="58" t="s">
        <v>62</v>
      </c>
      <c r="B31" s="59"/>
      <c r="C31" s="59"/>
      <c r="D31" s="59">
        <v>74</v>
      </c>
      <c r="E31" s="59"/>
      <c r="F31" s="59">
        <v>74</v>
      </c>
    </row>
    <row r="32" spans="1:6" x14ac:dyDescent="0.25">
      <c r="A32" s="58" t="s">
        <v>47</v>
      </c>
      <c r="B32" s="59"/>
      <c r="C32" s="59"/>
      <c r="D32" s="59">
        <v>18</v>
      </c>
      <c r="E32" s="59"/>
      <c r="F32" s="59">
        <v>18</v>
      </c>
    </row>
    <row r="33" spans="1:6" x14ac:dyDescent="0.25">
      <c r="A33" s="58" t="s">
        <v>67</v>
      </c>
      <c r="B33" s="59"/>
      <c r="C33" s="59"/>
      <c r="D33" s="59"/>
      <c r="E33" s="59">
        <v>84</v>
      </c>
      <c r="F33" s="59">
        <v>84</v>
      </c>
    </row>
    <row r="34" spans="1:6" x14ac:dyDescent="0.25">
      <c r="A34" s="58" t="s">
        <v>30</v>
      </c>
      <c r="B34" s="59"/>
      <c r="C34" s="59">
        <v>9</v>
      </c>
      <c r="D34" s="59"/>
      <c r="E34" s="59"/>
      <c r="F34" s="59">
        <v>9</v>
      </c>
    </row>
    <row r="35" spans="1:6" x14ac:dyDescent="0.25">
      <c r="A35" s="58" t="s">
        <v>34</v>
      </c>
      <c r="B35" s="59"/>
      <c r="C35" s="59"/>
      <c r="D35" s="59">
        <v>15</v>
      </c>
      <c r="E35" s="59"/>
      <c r="F35" s="59">
        <v>15</v>
      </c>
    </row>
    <row r="36" spans="1:6" x14ac:dyDescent="0.25">
      <c r="A36" s="58" t="s">
        <v>19</v>
      </c>
      <c r="B36" s="59">
        <v>75</v>
      </c>
      <c r="C36" s="59"/>
      <c r="D36" s="59"/>
      <c r="E36" s="59"/>
      <c r="F36" s="59">
        <v>75</v>
      </c>
    </row>
    <row r="37" spans="1:6" x14ac:dyDescent="0.25">
      <c r="A37" s="58" t="s">
        <v>73</v>
      </c>
      <c r="B37" s="59"/>
      <c r="C37" s="59"/>
      <c r="D37" s="59"/>
      <c r="E37" s="59">
        <v>30</v>
      </c>
      <c r="F37" s="59">
        <v>30</v>
      </c>
    </row>
    <row r="38" spans="1:6" x14ac:dyDescent="0.25">
      <c r="A38" s="58" t="s">
        <v>44</v>
      </c>
      <c r="B38" s="59"/>
      <c r="C38" s="59"/>
      <c r="D38" s="59">
        <v>20</v>
      </c>
      <c r="E38" s="59"/>
      <c r="F38" s="59">
        <v>20</v>
      </c>
    </row>
    <row r="39" spans="1:6" x14ac:dyDescent="0.25">
      <c r="A39" s="58" t="s">
        <v>10</v>
      </c>
      <c r="B39" s="59"/>
      <c r="C39" s="59">
        <v>22</v>
      </c>
      <c r="D39" s="59"/>
      <c r="E39" s="59"/>
      <c r="F39" s="59">
        <v>22</v>
      </c>
    </row>
    <row r="40" spans="1:6" x14ac:dyDescent="0.25">
      <c r="A40" s="58" t="s">
        <v>21</v>
      </c>
      <c r="B40" s="59"/>
      <c r="C40" s="59">
        <v>24</v>
      </c>
      <c r="D40" s="59"/>
      <c r="E40" s="59"/>
      <c r="F40" s="59">
        <v>24</v>
      </c>
    </row>
    <row r="41" spans="1:6" x14ac:dyDescent="0.25">
      <c r="A41" s="58" t="s">
        <v>70</v>
      </c>
      <c r="B41" s="59"/>
      <c r="C41" s="59"/>
      <c r="D41" s="59"/>
      <c r="E41" s="59">
        <v>21</v>
      </c>
      <c r="F41" s="59">
        <v>21</v>
      </c>
    </row>
    <row r="42" spans="1:6" x14ac:dyDescent="0.25">
      <c r="A42" s="58" t="s">
        <v>52</v>
      </c>
      <c r="B42" s="59"/>
      <c r="C42" s="59"/>
      <c r="D42" s="59">
        <v>35</v>
      </c>
      <c r="E42" s="59"/>
      <c r="F42" s="59">
        <v>35</v>
      </c>
    </row>
    <row r="43" spans="1:6" x14ac:dyDescent="0.25">
      <c r="A43" s="58" t="s">
        <v>53</v>
      </c>
      <c r="B43" s="59"/>
      <c r="C43" s="59"/>
      <c r="D43" s="59">
        <v>28</v>
      </c>
      <c r="E43" s="59"/>
      <c r="F43" s="59">
        <v>28</v>
      </c>
    </row>
    <row r="44" spans="1:6" x14ac:dyDescent="0.25">
      <c r="A44" s="58" t="s">
        <v>24</v>
      </c>
      <c r="B44" s="59"/>
      <c r="C44" s="59">
        <v>44</v>
      </c>
      <c r="D44" s="59"/>
      <c r="E44" s="59"/>
      <c r="F44" s="59">
        <v>44</v>
      </c>
    </row>
    <row r="45" spans="1:6" x14ac:dyDescent="0.25">
      <c r="A45" s="58" t="s">
        <v>45</v>
      </c>
      <c r="B45" s="59"/>
      <c r="C45" s="59"/>
      <c r="D45" s="59">
        <v>21</v>
      </c>
      <c r="E45" s="59"/>
      <c r="F45" s="59">
        <v>21</v>
      </c>
    </row>
    <row r="46" spans="1:6" x14ac:dyDescent="0.25">
      <c r="A46" s="58" t="s">
        <v>14</v>
      </c>
      <c r="B46" s="59"/>
      <c r="C46" s="59">
        <v>17</v>
      </c>
      <c r="D46" s="59"/>
      <c r="E46" s="59"/>
      <c r="F46" s="59">
        <v>17</v>
      </c>
    </row>
    <row r="47" spans="1:6" x14ac:dyDescent="0.25">
      <c r="A47" s="58" t="s">
        <v>20</v>
      </c>
      <c r="B47" s="59">
        <v>10</v>
      </c>
      <c r="C47" s="59"/>
      <c r="D47" s="59"/>
      <c r="E47" s="59"/>
      <c r="F47" s="59">
        <v>10</v>
      </c>
    </row>
    <row r="48" spans="1:6" x14ac:dyDescent="0.25">
      <c r="A48" s="58" t="s">
        <v>54</v>
      </c>
      <c r="B48" s="59"/>
      <c r="C48" s="59"/>
      <c r="D48" s="59">
        <v>30</v>
      </c>
      <c r="E48" s="59"/>
      <c r="F48" s="59">
        <v>30</v>
      </c>
    </row>
    <row r="49" spans="1:6" x14ac:dyDescent="0.25">
      <c r="A49" s="58" t="s">
        <v>41</v>
      </c>
      <c r="B49" s="59"/>
      <c r="C49" s="59"/>
      <c r="D49" s="59">
        <v>18</v>
      </c>
      <c r="E49" s="59"/>
      <c r="F49" s="59">
        <v>18</v>
      </c>
    </row>
    <row r="50" spans="1:6" x14ac:dyDescent="0.25">
      <c r="A50" s="58" t="s">
        <v>74</v>
      </c>
      <c r="B50" s="59"/>
      <c r="C50" s="59"/>
      <c r="D50" s="59"/>
      <c r="E50" s="59">
        <v>34</v>
      </c>
      <c r="F50" s="59">
        <v>34</v>
      </c>
    </row>
    <row r="51" spans="1:6" x14ac:dyDescent="0.25">
      <c r="A51" s="58" t="s">
        <v>15</v>
      </c>
      <c r="B51" s="59">
        <v>29</v>
      </c>
      <c r="C51" s="59"/>
      <c r="D51" s="59"/>
      <c r="E51" s="59"/>
      <c r="F51" s="59">
        <v>29</v>
      </c>
    </row>
    <row r="52" spans="1:6" x14ac:dyDescent="0.25">
      <c r="A52" s="58" t="s">
        <v>16</v>
      </c>
      <c r="B52" s="59">
        <v>13</v>
      </c>
      <c r="C52" s="59"/>
      <c r="D52" s="59"/>
      <c r="E52" s="59"/>
      <c r="F52" s="59">
        <v>13</v>
      </c>
    </row>
    <row r="53" spans="1:6" x14ac:dyDescent="0.25">
      <c r="A53" s="58" t="s">
        <v>63</v>
      </c>
      <c r="B53" s="59"/>
      <c r="C53" s="59"/>
      <c r="D53" s="59">
        <v>40</v>
      </c>
      <c r="E53" s="59"/>
      <c r="F53" s="59">
        <v>40</v>
      </c>
    </row>
    <row r="54" spans="1:6" x14ac:dyDescent="0.25">
      <c r="A54" s="58" t="s">
        <v>46</v>
      </c>
      <c r="B54" s="59"/>
      <c r="C54" s="59"/>
      <c r="D54" s="59">
        <v>19</v>
      </c>
      <c r="E54" s="59"/>
      <c r="F54" s="59">
        <v>19</v>
      </c>
    </row>
    <row r="55" spans="1:6" x14ac:dyDescent="0.25">
      <c r="A55" s="58" t="s">
        <v>23</v>
      </c>
      <c r="B55" s="59"/>
      <c r="C55" s="59"/>
      <c r="D55" s="59">
        <v>18</v>
      </c>
      <c r="E55" s="59"/>
      <c r="F55" s="59">
        <v>18</v>
      </c>
    </row>
    <row r="56" spans="1:6" x14ac:dyDescent="0.25">
      <c r="A56" s="58" t="s">
        <v>28</v>
      </c>
      <c r="B56" s="59">
        <v>14</v>
      </c>
      <c r="C56" s="59"/>
      <c r="D56" s="59"/>
      <c r="E56" s="59"/>
      <c r="F56" s="59">
        <v>14</v>
      </c>
    </row>
    <row r="57" spans="1:6" x14ac:dyDescent="0.25">
      <c r="A57" s="58" t="s">
        <v>26</v>
      </c>
      <c r="B57" s="59"/>
      <c r="C57" s="59">
        <v>37</v>
      </c>
      <c r="D57" s="59"/>
      <c r="E57" s="59"/>
      <c r="F57" s="59">
        <v>37</v>
      </c>
    </row>
    <row r="58" spans="1:6" x14ac:dyDescent="0.25">
      <c r="A58" s="58" t="s">
        <v>27</v>
      </c>
      <c r="B58" s="59"/>
      <c r="C58" s="59">
        <v>44</v>
      </c>
      <c r="D58" s="59"/>
      <c r="E58" s="59"/>
      <c r="F58" s="59">
        <v>44</v>
      </c>
    </row>
    <row r="59" spans="1:6" x14ac:dyDescent="0.25">
      <c r="A59" s="58" t="s">
        <v>133</v>
      </c>
      <c r="B59" s="59"/>
      <c r="C59" s="59"/>
      <c r="D59" s="59"/>
      <c r="E59" s="59">
        <v>30</v>
      </c>
      <c r="F59" s="59">
        <v>30</v>
      </c>
    </row>
    <row r="60" spans="1:6" x14ac:dyDescent="0.25">
      <c r="A60" s="58" t="s">
        <v>134</v>
      </c>
      <c r="B60" s="59"/>
      <c r="C60" s="59"/>
      <c r="D60" s="59"/>
      <c r="E60" s="59">
        <v>37</v>
      </c>
      <c r="F60" s="59">
        <v>37</v>
      </c>
    </row>
    <row r="61" spans="1:6" x14ac:dyDescent="0.25">
      <c r="A61" s="58" t="s">
        <v>135</v>
      </c>
      <c r="B61" s="59"/>
      <c r="C61" s="59">
        <v>47</v>
      </c>
      <c r="D61" s="59"/>
      <c r="E61" s="59"/>
      <c r="F61" s="59">
        <v>47</v>
      </c>
    </row>
    <row r="62" spans="1:6" x14ac:dyDescent="0.25">
      <c r="A62" s="58" t="s">
        <v>136</v>
      </c>
      <c r="B62" s="59"/>
      <c r="C62" s="59"/>
      <c r="D62" s="59">
        <v>55</v>
      </c>
      <c r="E62" s="59"/>
      <c r="F62" s="59">
        <v>55</v>
      </c>
    </row>
    <row r="63" spans="1:6" x14ac:dyDescent="0.25">
      <c r="A63" s="58" t="s">
        <v>137</v>
      </c>
      <c r="B63" s="59"/>
      <c r="C63" s="59">
        <v>46</v>
      </c>
      <c r="D63" s="59"/>
      <c r="E63" s="59"/>
      <c r="F63" s="59">
        <v>46</v>
      </c>
    </row>
    <row r="64" spans="1:6" x14ac:dyDescent="0.25">
      <c r="A64" s="58" t="s">
        <v>138</v>
      </c>
      <c r="B64" s="59">
        <v>50</v>
      </c>
      <c r="C64" s="59"/>
      <c r="D64" s="59"/>
      <c r="E64" s="59"/>
      <c r="F64" s="59">
        <v>50</v>
      </c>
    </row>
    <row r="65" spans="1:6" x14ac:dyDescent="0.25">
      <c r="A65" s="58" t="s">
        <v>36</v>
      </c>
      <c r="B65" s="59"/>
      <c r="C65" s="59"/>
      <c r="D65" s="59">
        <v>16</v>
      </c>
      <c r="E65" s="59"/>
      <c r="F65" s="59">
        <v>16</v>
      </c>
    </row>
    <row r="66" spans="1:6" x14ac:dyDescent="0.25">
      <c r="A66" s="58" t="s">
        <v>37</v>
      </c>
      <c r="B66" s="59"/>
      <c r="C66" s="59"/>
      <c r="D66" s="59">
        <v>9</v>
      </c>
      <c r="E66" s="59"/>
      <c r="F66" s="59">
        <v>9</v>
      </c>
    </row>
    <row r="67" spans="1:6" x14ac:dyDescent="0.25">
      <c r="A67" s="58" t="s">
        <v>139</v>
      </c>
      <c r="B67" s="59">
        <v>231</v>
      </c>
      <c r="C67" s="59">
        <v>290</v>
      </c>
      <c r="D67" s="59">
        <v>1296</v>
      </c>
      <c r="E67" s="59">
        <v>455</v>
      </c>
      <c r="F67" s="59">
        <v>2272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1"/>
  <sheetViews>
    <sheetView topLeftCell="C1" workbookViewId="0">
      <selection activeCell="L15" sqref="L15"/>
    </sheetView>
  </sheetViews>
  <sheetFormatPr baseColWidth="10" defaultRowHeight="15" x14ac:dyDescent="0.25"/>
  <cols>
    <col min="1" max="1" width="23.28515625" customWidth="1"/>
    <col min="3" max="3" width="12.28515625" customWidth="1"/>
    <col min="5" max="5" width="15.5703125" customWidth="1"/>
    <col min="6" max="6" width="21" customWidth="1"/>
    <col min="7" max="7" width="28.28515625" customWidth="1"/>
    <col min="8" max="8" width="19.42578125" customWidth="1"/>
    <col min="9" max="9" width="16.140625" customWidth="1"/>
    <col min="12" max="12" width="16.5703125" customWidth="1"/>
  </cols>
  <sheetData>
    <row r="1" spans="1:13" x14ac:dyDescent="0.25">
      <c r="A1" s="36" t="s">
        <v>0</v>
      </c>
      <c r="B1" s="1" t="s">
        <v>110</v>
      </c>
      <c r="C1" s="31" t="s">
        <v>129</v>
      </c>
      <c r="D1" s="1" t="s">
        <v>131</v>
      </c>
      <c r="E1" s="4" t="s">
        <v>111</v>
      </c>
      <c r="F1" s="18" t="s">
        <v>113</v>
      </c>
      <c r="G1" s="10" t="s">
        <v>112</v>
      </c>
      <c r="H1" s="10" t="s">
        <v>114</v>
      </c>
      <c r="I1" s="42" t="s">
        <v>115</v>
      </c>
    </row>
    <row r="2" spans="1:13" x14ac:dyDescent="0.25">
      <c r="A2" s="37" t="s">
        <v>1</v>
      </c>
      <c r="B2" s="2">
        <v>2010</v>
      </c>
      <c r="C2" s="32" t="s">
        <v>116</v>
      </c>
      <c r="D2" s="2">
        <v>27</v>
      </c>
      <c r="E2" s="5">
        <v>40721</v>
      </c>
      <c r="F2" s="19">
        <v>15</v>
      </c>
      <c r="G2" s="11">
        <v>41481</v>
      </c>
      <c r="H2" s="19">
        <f>DATEDIF(E2,G2,"M")</f>
        <v>24</v>
      </c>
      <c r="I2" s="43">
        <f>H2-F2</f>
        <v>9</v>
      </c>
    </row>
    <row r="3" spans="1:13" x14ac:dyDescent="0.25">
      <c r="A3" s="37" t="s">
        <v>2</v>
      </c>
      <c r="B3" s="2">
        <v>2011</v>
      </c>
      <c r="C3" s="32" t="s">
        <v>117</v>
      </c>
      <c r="D3" s="2">
        <v>51</v>
      </c>
      <c r="E3" s="5">
        <v>40898</v>
      </c>
      <c r="F3" s="19">
        <v>22</v>
      </c>
      <c r="G3" s="12">
        <v>41683</v>
      </c>
      <c r="H3" s="19">
        <f t="shared" ref="H3:H66" si="0">DATEDIF(E3,G3,"M")</f>
        <v>25</v>
      </c>
      <c r="I3" s="43">
        <f t="shared" ref="I3:I66" si="1">H3-F3</f>
        <v>3</v>
      </c>
    </row>
    <row r="4" spans="1:13" x14ac:dyDescent="0.25">
      <c r="A4" s="37" t="s">
        <v>3</v>
      </c>
      <c r="B4" s="2">
        <v>2011</v>
      </c>
      <c r="C4" s="32" t="s">
        <v>117</v>
      </c>
      <c r="D4" s="2">
        <v>6</v>
      </c>
      <c r="E4" s="5">
        <v>40898</v>
      </c>
      <c r="F4" s="19">
        <v>22</v>
      </c>
      <c r="G4" s="12">
        <v>41683</v>
      </c>
      <c r="H4" s="19">
        <f t="shared" si="0"/>
        <v>25</v>
      </c>
      <c r="I4" s="43">
        <f t="shared" si="1"/>
        <v>3</v>
      </c>
    </row>
    <row r="5" spans="1:13" x14ac:dyDescent="0.25">
      <c r="A5" s="37" t="s">
        <v>4</v>
      </c>
      <c r="B5" s="2">
        <v>2011</v>
      </c>
      <c r="C5" s="32" t="s">
        <v>118</v>
      </c>
      <c r="D5" s="2">
        <v>23</v>
      </c>
      <c r="E5" s="5">
        <v>40898</v>
      </c>
      <c r="F5" s="19">
        <v>16</v>
      </c>
      <c r="G5" s="11">
        <v>41486</v>
      </c>
      <c r="H5" s="19">
        <f t="shared" si="0"/>
        <v>19</v>
      </c>
      <c r="I5" s="43">
        <f t="shared" si="1"/>
        <v>3</v>
      </c>
    </row>
    <row r="6" spans="1:13" x14ac:dyDescent="0.25">
      <c r="A6" s="37" t="s">
        <v>5</v>
      </c>
      <c r="B6" s="2">
        <v>2011</v>
      </c>
      <c r="C6" s="32" t="s">
        <v>117</v>
      </c>
      <c r="D6" s="2">
        <v>20</v>
      </c>
      <c r="E6" s="5">
        <v>40899</v>
      </c>
      <c r="F6" s="19">
        <v>15</v>
      </c>
      <c r="G6" s="11">
        <v>41529</v>
      </c>
      <c r="H6" s="19">
        <f t="shared" si="0"/>
        <v>20</v>
      </c>
      <c r="I6" s="43">
        <f t="shared" si="1"/>
        <v>5</v>
      </c>
    </row>
    <row r="7" spans="1:13" x14ac:dyDescent="0.25">
      <c r="A7" s="37" t="s">
        <v>6</v>
      </c>
      <c r="B7" s="2">
        <v>2011</v>
      </c>
      <c r="C7" s="32" t="s">
        <v>119</v>
      </c>
      <c r="D7" s="2">
        <v>16</v>
      </c>
      <c r="E7" s="5">
        <v>40940</v>
      </c>
      <c r="F7" s="19">
        <v>13</v>
      </c>
      <c r="G7" s="11">
        <v>41696</v>
      </c>
      <c r="H7" s="19">
        <f t="shared" si="0"/>
        <v>24</v>
      </c>
      <c r="I7" s="43">
        <f t="shared" si="1"/>
        <v>11</v>
      </c>
    </row>
    <row r="8" spans="1:13" x14ac:dyDescent="0.25">
      <c r="A8" s="37" t="s">
        <v>7</v>
      </c>
      <c r="B8" s="2">
        <v>2011</v>
      </c>
      <c r="C8" s="32" t="s">
        <v>119</v>
      </c>
      <c r="D8" s="2">
        <v>4</v>
      </c>
      <c r="E8" s="5">
        <v>40940</v>
      </c>
      <c r="F8" s="19">
        <v>13</v>
      </c>
      <c r="G8" s="11">
        <v>41696</v>
      </c>
      <c r="H8" s="19">
        <f t="shared" si="0"/>
        <v>24</v>
      </c>
      <c r="I8" s="43">
        <f t="shared" si="1"/>
        <v>11</v>
      </c>
    </row>
    <row r="9" spans="1:13" x14ac:dyDescent="0.25">
      <c r="A9" s="37" t="s">
        <v>8</v>
      </c>
      <c r="B9" s="2">
        <v>2010</v>
      </c>
      <c r="C9" s="32" t="s">
        <v>116</v>
      </c>
      <c r="D9" s="2">
        <v>30</v>
      </c>
      <c r="E9" s="5">
        <v>40945</v>
      </c>
      <c r="F9" s="19">
        <v>15</v>
      </c>
      <c r="G9" s="12">
        <v>41663</v>
      </c>
      <c r="H9" s="19">
        <f t="shared" si="0"/>
        <v>23</v>
      </c>
      <c r="I9" s="43">
        <f t="shared" si="1"/>
        <v>8</v>
      </c>
    </row>
    <row r="10" spans="1:13" x14ac:dyDescent="0.25">
      <c r="A10" s="37" t="s">
        <v>9</v>
      </c>
      <c r="B10" s="2">
        <v>2011</v>
      </c>
      <c r="C10" s="32" t="s">
        <v>119</v>
      </c>
      <c r="D10" s="2">
        <v>14</v>
      </c>
      <c r="E10" s="5">
        <v>40970</v>
      </c>
      <c r="F10" s="19">
        <v>12</v>
      </c>
      <c r="G10" s="11">
        <v>41774</v>
      </c>
      <c r="H10" s="19">
        <f t="shared" si="0"/>
        <v>26</v>
      </c>
      <c r="I10" s="43">
        <f t="shared" si="1"/>
        <v>14</v>
      </c>
    </row>
    <row r="11" spans="1:13" x14ac:dyDescent="0.25">
      <c r="A11" s="38" t="s">
        <v>10</v>
      </c>
      <c r="B11" s="2">
        <v>2012</v>
      </c>
      <c r="C11" s="32" t="s">
        <v>119</v>
      </c>
      <c r="D11" s="2">
        <v>22</v>
      </c>
      <c r="E11" s="6">
        <v>41295</v>
      </c>
      <c r="F11" s="20">
        <v>13</v>
      </c>
      <c r="G11" s="11">
        <v>42409</v>
      </c>
      <c r="H11" s="21">
        <f t="shared" si="0"/>
        <v>36</v>
      </c>
      <c r="I11" s="44">
        <f t="shared" si="1"/>
        <v>23</v>
      </c>
    </row>
    <row r="12" spans="1:13" x14ac:dyDescent="0.25">
      <c r="A12" s="38" t="s">
        <v>11</v>
      </c>
      <c r="B12" s="2">
        <v>2012</v>
      </c>
      <c r="C12" s="32" t="s">
        <v>117</v>
      </c>
      <c r="D12" s="2">
        <v>84</v>
      </c>
      <c r="E12" s="7">
        <v>41295</v>
      </c>
      <c r="F12" s="21">
        <v>19</v>
      </c>
      <c r="G12" s="11">
        <v>41955</v>
      </c>
      <c r="H12" s="21">
        <f t="shared" si="0"/>
        <v>21</v>
      </c>
      <c r="I12" s="44">
        <f t="shared" si="1"/>
        <v>2</v>
      </c>
    </row>
    <row r="13" spans="1:13" x14ac:dyDescent="0.25">
      <c r="A13" s="38" t="s">
        <v>12</v>
      </c>
      <c r="B13" s="2">
        <v>2012</v>
      </c>
      <c r="C13" s="32" t="s">
        <v>120</v>
      </c>
      <c r="D13" s="2">
        <v>14</v>
      </c>
      <c r="E13" s="7">
        <v>41309</v>
      </c>
      <c r="F13" s="21">
        <v>13</v>
      </c>
      <c r="G13" s="13">
        <v>41947</v>
      </c>
      <c r="H13" s="21">
        <f t="shared" si="0"/>
        <v>21</v>
      </c>
      <c r="I13" s="44">
        <f t="shared" si="1"/>
        <v>8</v>
      </c>
      <c r="K13" s="34" t="s">
        <v>130</v>
      </c>
    </row>
    <row r="14" spans="1:13" ht="30" x14ac:dyDescent="0.25">
      <c r="A14" s="36" t="s">
        <v>13</v>
      </c>
      <c r="B14" s="2">
        <v>2012</v>
      </c>
      <c r="C14" s="32" t="s">
        <v>117</v>
      </c>
      <c r="D14" s="2">
        <v>40</v>
      </c>
      <c r="E14" s="6">
        <v>41309</v>
      </c>
      <c r="F14" s="21">
        <v>15</v>
      </c>
      <c r="G14" s="11">
        <v>42151</v>
      </c>
      <c r="H14" s="21">
        <f t="shared" si="0"/>
        <v>27</v>
      </c>
      <c r="I14" s="44">
        <f t="shared" si="1"/>
        <v>12</v>
      </c>
      <c r="L14" s="35">
        <v>2017</v>
      </c>
      <c r="M14" s="35">
        <v>2018</v>
      </c>
    </row>
    <row r="15" spans="1:13" ht="30" x14ac:dyDescent="0.25">
      <c r="A15" s="36" t="s">
        <v>14</v>
      </c>
      <c r="B15" s="2">
        <v>2012</v>
      </c>
      <c r="C15" s="32" t="s">
        <v>117</v>
      </c>
      <c r="D15" s="2">
        <v>17</v>
      </c>
      <c r="E15" s="8">
        <v>41309</v>
      </c>
      <c r="F15" s="22">
        <v>14</v>
      </c>
      <c r="G15" s="11">
        <v>42726</v>
      </c>
      <c r="H15" s="26">
        <f t="shared" si="0"/>
        <v>46</v>
      </c>
      <c r="I15" s="45">
        <f t="shared" si="1"/>
        <v>32</v>
      </c>
      <c r="K15" s="32" t="s">
        <v>116</v>
      </c>
      <c r="L15" s="35">
        <f t="shared" ref="L15:L26" si="2">SUMPRODUCT((Commune=K15)*(Livraison=L14)*N_lgts)</f>
        <v>0</v>
      </c>
    </row>
    <row r="16" spans="1:13" x14ac:dyDescent="0.25">
      <c r="A16" s="38" t="s">
        <v>15</v>
      </c>
      <c r="B16" s="2">
        <v>2012</v>
      </c>
      <c r="C16" s="32" t="s">
        <v>117</v>
      </c>
      <c r="D16" s="2">
        <v>29</v>
      </c>
      <c r="E16" s="6">
        <v>41309</v>
      </c>
      <c r="F16" s="21">
        <v>15</v>
      </c>
      <c r="G16" s="11">
        <v>42158</v>
      </c>
      <c r="H16" s="21">
        <f t="shared" si="0"/>
        <v>27</v>
      </c>
      <c r="I16" s="44">
        <f t="shared" si="1"/>
        <v>12</v>
      </c>
      <c r="K16" s="32" t="s">
        <v>117</v>
      </c>
      <c r="L16" s="35">
        <f t="shared" si="2"/>
        <v>0</v>
      </c>
    </row>
    <row r="17" spans="1:12" x14ac:dyDescent="0.25">
      <c r="A17" s="38" t="s">
        <v>16</v>
      </c>
      <c r="B17" s="2">
        <v>2012</v>
      </c>
      <c r="C17" s="32" t="s">
        <v>117</v>
      </c>
      <c r="D17" s="2">
        <v>13</v>
      </c>
      <c r="E17" s="6">
        <v>41309</v>
      </c>
      <c r="F17" s="21">
        <v>15</v>
      </c>
      <c r="G17" s="11">
        <v>42158</v>
      </c>
      <c r="H17" s="21">
        <f t="shared" si="0"/>
        <v>27</v>
      </c>
      <c r="I17" s="44">
        <f t="shared" si="1"/>
        <v>12</v>
      </c>
      <c r="K17" s="32" t="s">
        <v>118</v>
      </c>
      <c r="L17" s="35">
        <f t="shared" si="2"/>
        <v>0</v>
      </c>
    </row>
    <row r="18" spans="1:12" ht="30" x14ac:dyDescent="0.25">
      <c r="A18" s="36" t="s">
        <v>17</v>
      </c>
      <c r="B18" s="2">
        <v>2012</v>
      </c>
      <c r="C18" s="32" t="s">
        <v>117</v>
      </c>
      <c r="D18" s="2">
        <v>65</v>
      </c>
      <c r="E18" s="6">
        <v>41320</v>
      </c>
      <c r="F18" s="21">
        <v>21</v>
      </c>
      <c r="G18" s="13">
        <v>42879</v>
      </c>
      <c r="H18" s="29">
        <f t="shared" si="0"/>
        <v>51</v>
      </c>
      <c r="I18" s="46">
        <f t="shared" si="1"/>
        <v>30</v>
      </c>
      <c r="K18" s="32" t="s">
        <v>119</v>
      </c>
      <c r="L18" s="35">
        <f t="shared" si="2"/>
        <v>0</v>
      </c>
    </row>
    <row r="19" spans="1:12" x14ac:dyDescent="0.25">
      <c r="A19" s="38" t="s">
        <v>18</v>
      </c>
      <c r="B19" s="2">
        <v>2012</v>
      </c>
      <c r="C19" s="32" t="s">
        <v>116</v>
      </c>
      <c r="D19" s="2">
        <v>7</v>
      </c>
      <c r="E19" s="7">
        <v>41400</v>
      </c>
      <c r="F19" s="19">
        <v>10</v>
      </c>
      <c r="G19" s="13">
        <v>41894</v>
      </c>
      <c r="H19" s="21">
        <f t="shared" si="0"/>
        <v>16</v>
      </c>
      <c r="I19" s="44">
        <f t="shared" si="1"/>
        <v>6</v>
      </c>
      <c r="K19" s="32" t="s">
        <v>120</v>
      </c>
      <c r="L19" s="35">
        <f t="shared" si="2"/>
        <v>78</v>
      </c>
    </row>
    <row r="20" spans="1:12" ht="30" x14ac:dyDescent="0.25">
      <c r="A20" s="36" t="s">
        <v>19</v>
      </c>
      <c r="B20" s="2">
        <v>2012</v>
      </c>
      <c r="C20" s="32" t="s">
        <v>117</v>
      </c>
      <c r="D20" s="2">
        <v>75</v>
      </c>
      <c r="E20" s="6">
        <v>41428</v>
      </c>
      <c r="F20" s="20">
        <v>20</v>
      </c>
      <c r="G20" s="11">
        <v>42332</v>
      </c>
      <c r="H20" s="20">
        <f t="shared" si="0"/>
        <v>29</v>
      </c>
      <c r="I20" s="47">
        <f t="shared" si="1"/>
        <v>9</v>
      </c>
      <c r="K20" s="32" t="s">
        <v>121</v>
      </c>
      <c r="L20" s="35">
        <f t="shared" si="2"/>
        <v>0</v>
      </c>
    </row>
    <row r="21" spans="1:12" x14ac:dyDescent="0.25">
      <c r="A21" s="38" t="s">
        <v>20</v>
      </c>
      <c r="B21" s="2">
        <v>2012</v>
      </c>
      <c r="C21" s="32" t="s">
        <v>119</v>
      </c>
      <c r="D21" s="2">
        <v>10</v>
      </c>
      <c r="E21" s="6">
        <v>41451</v>
      </c>
      <c r="F21" s="20">
        <v>14</v>
      </c>
      <c r="G21" s="11">
        <v>42286</v>
      </c>
      <c r="H21" s="19">
        <f t="shared" si="0"/>
        <v>27</v>
      </c>
      <c r="I21" s="43">
        <f t="shared" si="1"/>
        <v>13</v>
      </c>
      <c r="K21" s="32" t="s">
        <v>122</v>
      </c>
      <c r="L21" s="35">
        <f t="shared" si="2"/>
        <v>0</v>
      </c>
    </row>
    <row r="22" spans="1:12" x14ac:dyDescent="0.25">
      <c r="A22" s="38" t="s">
        <v>21</v>
      </c>
      <c r="B22" s="2">
        <v>2012</v>
      </c>
      <c r="C22" s="32" t="s">
        <v>119</v>
      </c>
      <c r="D22" s="2">
        <v>24</v>
      </c>
      <c r="E22" s="6">
        <v>41572</v>
      </c>
      <c r="F22" s="21">
        <v>17</v>
      </c>
      <c r="G22" s="11">
        <v>42627</v>
      </c>
      <c r="H22" s="21">
        <f t="shared" si="0"/>
        <v>34</v>
      </c>
      <c r="I22" s="44">
        <f t="shared" si="1"/>
        <v>17</v>
      </c>
      <c r="K22" s="32" t="s">
        <v>123</v>
      </c>
      <c r="L22" s="35">
        <f t="shared" si="2"/>
        <v>0</v>
      </c>
    </row>
    <row r="23" spans="1:12" ht="30" x14ac:dyDescent="0.25">
      <c r="A23" s="36" t="s">
        <v>22</v>
      </c>
      <c r="B23" s="2">
        <v>2013</v>
      </c>
      <c r="C23" s="32" t="s">
        <v>121</v>
      </c>
      <c r="D23" s="2">
        <v>34</v>
      </c>
      <c r="E23" s="6">
        <v>41729</v>
      </c>
      <c r="F23" s="20">
        <v>18</v>
      </c>
      <c r="G23" s="14">
        <v>43038</v>
      </c>
      <c r="H23" s="30">
        <f t="shared" si="0"/>
        <v>42</v>
      </c>
      <c r="I23" s="48">
        <f t="shared" si="1"/>
        <v>24</v>
      </c>
      <c r="K23" s="32" t="s">
        <v>124</v>
      </c>
      <c r="L23" s="35">
        <f t="shared" si="2"/>
        <v>60</v>
      </c>
    </row>
    <row r="24" spans="1:12" x14ac:dyDescent="0.25">
      <c r="A24" s="38" t="s">
        <v>23</v>
      </c>
      <c r="B24" s="2">
        <v>2013</v>
      </c>
      <c r="C24" s="32" t="s">
        <v>122</v>
      </c>
      <c r="D24" s="2">
        <v>18</v>
      </c>
      <c r="E24" s="6">
        <v>41751</v>
      </c>
      <c r="F24" s="21">
        <v>15</v>
      </c>
      <c r="G24" s="14">
        <v>43069</v>
      </c>
      <c r="H24" s="30">
        <f t="shared" si="0"/>
        <v>43</v>
      </c>
      <c r="I24" s="48">
        <f t="shared" si="1"/>
        <v>28</v>
      </c>
      <c r="K24" s="32" t="s">
        <v>125</v>
      </c>
      <c r="L24" s="35">
        <f t="shared" si="2"/>
        <v>0</v>
      </c>
    </row>
    <row r="25" spans="1:12" x14ac:dyDescent="0.25">
      <c r="A25" s="36" t="s">
        <v>24</v>
      </c>
      <c r="B25" s="2">
        <v>2013</v>
      </c>
      <c r="C25" s="32" t="s">
        <v>117</v>
      </c>
      <c r="D25" s="2">
        <v>44</v>
      </c>
      <c r="E25" s="6">
        <v>41757</v>
      </c>
      <c r="F25" s="21">
        <v>15</v>
      </c>
      <c r="G25" s="11">
        <v>42671</v>
      </c>
      <c r="H25" s="30">
        <f t="shared" si="0"/>
        <v>30</v>
      </c>
      <c r="I25" s="48">
        <f t="shared" si="1"/>
        <v>15</v>
      </c>
      <c r="K25" s="32" t="s">
        <v>126</v>
      </c>
      <c r="L25" s="35">
        <f t="shared" si="2"/>
        <v>0</v>
      </c>
    </row>
    <row r="26" spans="1:12" x14ac:dyDescent="0.25">
      <c r="A26" s="38" t="s">
        <v>25</v>
      </c>
      <c r="B26" s="2">
        <v>2013</v>
      </c>
      <c r="C26" s="32" t="s">
        <v>117</v>
      </c>
      <c r="D26" s="2">
        <v>54</v>
      </c>
      <c r="E26" s="6">
        <v>41764</v>
      </c>
      <c r="F26" s="20">
        <v>15</v>
      </c>
      <c r="G26" s="15">
        <f>DATE(YEAR(E26),MONTH(E26),DAY(E26)+15)</f>
        <v>41779</v>
      </c>
      <c r="H26" s="30">
        <f t="shared" si="0"/>
        <v>0</v>
      </c>
      <c r="I26" s="48">
        <f t="shared" si="1"/>
        <v>-15</v>
      </c>
      <c r="K26" s="32" t="s">
        <v>127</v>
      </c>
      <c r="L26" s="35">
        <f t="shared" si="2"/>
        <v>61</v>
      </c>
    </row>
    <row r="27" spans="1:12" x14ac:dyDescent="0.25">
      <c r="A27" s="38" t="s">
        <v>26</v>
      </c>
      <c r="B27" s="2">
        <v>2013</v>
      </c>
      <c r="C27" s="32" t="s">
        <v>119</v>
      </c>
      <c r="D27" s="2">
        <v>37</v>
      </c>
      <c r="E27" s="6">
        <v>41801</v>
      </c>
      <c r="F27" s="20">
        <v>24</v>
      </c>
      <c r="G27" s="11">
        <v>42704</v>
      </c>
      <c r="H27" s="30">
        <f t="shared" si="0"/>
        <v>29</v>
      </c>
      <c r="I27" s="48">
        <f t="shared" si="1"/>
        <v>5</v>
      </c>
    </row>
    <row r="28" spans="1:12" x14ac:dyDescent="0.25">
      <c r="A28" s="38" t="s">
        <v>27</v>
      </c>
      <c r="B28" s="2">
        <v>2013</v>
      </c>
      <c r="C28" s="32" t="s">
        <v>119</v>
      </c>
      <c r="D28" s="2">
        <v>44</v>
      </c>
      <c r="E28" s="6">
        <v>41801</v>
      </c>
      <c r="F28" s="20">
        <v>24</v>
      </c>
      <c r="G28" s="11">
        <v>42704</v>
      </c>
      <c r="H28" s="30">
        <f t="shared" si="0"/>
        <v>29</v>
      </c>
      <c r="I28" s="48">
        <f t="shared" si="1"/>
        <v>5</v>
      </c>
    </row>
    <row r="29" spans="1:12" x14ac:dyDescent="0.25">
      <c r="A29" s="38" t="s">
        <v>28</v>
      </c>
      <c r="B29" s="2">
        <v>2013</v>
      </c>
      <c r="C29" s="32" t="s">
        <v>123</v>
      </c>
      <c r="D29" s="2">
        <v>14</v>
      </c>
      <c r="E29" s="6">
        <v>41848</v>
      </c>
      <c r="F29" s="20">
        <v>14</v>
      </c>
      <c r="G29" s="11">
        <v>42313</v>
      </c>
      <c r="H29" s="20">
        <f t="shared" si="0"/>
        <v>15</v>
      </c>
      <c r="I29" s="47">
        <f t="shared" si="1"/>
        <v>1</v>
      </c>
    </row>
    <row r="30" spans="1:12" x14ac:dyDescent="0.25">
      <c r="A30" s="38" t="s">
        <v>29</v>
      </c>
      <c r="B30" s="2">
        <v>2013</v>
      </c>
      <c r="C30" s="32" t="s">
        <v>124</v>
      </c>
      <c r="D30" s="2">
        <v>24</v>
      </c>
      <c r="E30" s="6">
        <v>41876</v>
      </c>
      <c r="F30" s="21">
        <v>14</v>
      </c>
      <c r="G30" s="11">
        <v>42774</v>
      </c>
      <c r="H30" s="20">
        <f t="shared" si="0"/>
        <v>29</v>
      </c>
      <c r="I30" s="47">
        <f t="shared" si="1"/>
        <v>15</v>
      </c>
    </row>
    <row r="31" spans="1:12" x14ac:dyDescent="0.25">
      <c r="A31" s="38" t="s">
        <v>30</v>
      </c>
      <c r="B31" s="2">
        <v>2013</v>
      </c>
      <c r="C31" s="32" t="s">
        <v>117</v>
      </c>
      <c r="D31" s="2">
        <v>9</v>
      </c>
      <c r="E31" s="6">
        <v>41900</v>
      </c>
      <c r="F31" s="21">
        <v>13</v>
      </c>
      <c r="G31" s="11">
        <v>42577</v>
      </c>
      <c r="H31" s="30">
        <f t="shared" si="0"/>
        <v>22</v>
      </c>
      <c r="I31" s="48">
        <f t="shared" si="1"/>
        <v>9</v>
      </c>
    </row>
    <row r="32" spans="1:12" ht="30" x14ac:dyDescent="0.25">
      <c r="A32" s="36" t="s">
        <v>31</v>
      </c>
      <c r="B32" s="3">
        <v>2014</v>
      </c>
      <c r="C32" s="33" t="s">
        <v>117</v>
      </c>
      <c r="D32" s="3">
        <v>47</v>
      </c>
      <c r="E32" s="6">
        <v>42037</v>
      </c>
      <c r="F32" s="20">
        <v>18</v>
      </c>
      <c r="G32" s="12">
        <v>42682</v>
      </c>
      <c r="H32" s="30">
        <f t="shared" si="0"/>
        <v>21</v>
      </c>
      <c r="I32" s="48">
        <f t="shared" si="1"/>
        <v>3</v>
      </c>
    </row>
    <row r="33" spans="1:9" x14ac:dyDescent="0.25">
      <c r="A33" s="38" t="s">
        <v>32</v>
      </c>
      <c r="B33" s="2">
        <v>2013</v>
      </c>
      <c r="C33" s="32" t="s">
        <v>125</v>
      </c>
      <c r="D33" s="2">
        <v>27</v>
      </c>
      <c r="E33" s="6">
        <v>42139</v>
      </c>
      <c r="F33" s="20">
        <v>24</v>
      </c>
      <c r="G33" s="16">
        <v>43054</v>
      </c>
      <c r="H33" s="30">
        <f t="shared" si="0"/>
        <v>30</v>
      </c>
      <c r="I33" s="48">
        <f t="shared" si="1"/>
        <v>6</v>
      </c>
    </row>
    <row r="34" spans="1:9" x14ac:dyDescent="0.25">
      <c r="A34" s="38" t="s">
        <v>33</v>
      </c>
      <c r="B34" s="2">
        <v>2013</v>
      </c>
      <c r="C34" s="32" t="s">
        <v>125</v>
      </c>
      <c r="D34" s="2">
        <v>83</v>
      </c>
      <c r="E34" s="6">
        <v>42139</v>
      </c>
      <c r="F34" s="23">
        <v>24</v>
      </c>
      <c r="G34" s="16">
        <v>43054</v>
      </c>
      <c r="H34" s="30">
        <f t="shared" si="0"/>
        <v>30</v>
      </c>
      <c r="I34" s="48">
        <f t="shared" si="1"/>
        <v>6</v>
      </c>
    </row>
    <row r="35" spans="1:9" x14ac:dyDescent="0.25">
      <c r="A35" s="38" t="s">
        <v>34</v>
      </c>
      <c r="B35" s="2">
        <v>2013</v>
      </c>
      <c r="C35" s="32" t="s">
        <v>121</v>
      </c>
      <c r="D35" s="2">
        <v>15</v>
      </c>
      <c r="E35" s="6">
        <v>42341</v>
      </c>
      <c r="F35" s="24">
        <v>13</v>
      </c>
      <c r="G35" s="17">
        <v>42814</v>
      </c>
      <c r="H35" s="20">
        <f t="shared" si="0"/>
        <v>15</v>
      </c>
      <c r="I35" s="47">
        <f t="shared" si="1"/>
        <v>2</v>
      </c>
    </row>
    <row r="36" spans="1:9" x14ac:dyDescent="0.25">
      <c r="A36" s="39" t="s">
        <v>35</v>
      </c>
      <c r="B36" s="2">
        <v>2014</v>
      </c>
      <c r="C36" s="32" t="s">
        <v>117</v>
      </c>
      <c r="D36" s="2">
        <v>50</v>
      </c>
      <c r="E36" s="6">
        <v>42348</v>
      </c>
      <c r="F36" s="24">
        <v>24</v>
      </c>
      <c r="G36" s="16">
        <f>E36</f>
        <v>42348</v>
      </c>
      <c r="H36" s="30">
        <f t="shared" si="0"/>
        <v>0</v>
      </c>
      <c r="I36" s="48">
        <f t="shared" si="1"/>
        <v>-24</v>
      </c>
    </row>
    <row r="37" spans="1:9" ht="30" x14ac:dyDescent="0.25">
      <c r="A37" s="36" t="s">
        <v>36</v>
      </c>
      <c r="B37" s="3">
        <v>2014</v>
      </c>
      <c r="C37" s="33" t="s">
        <v>120</v>
      </c>
      <c r="D37" s="3">
        <v>16</v>
      </c>
      <c r="E37" s="6">
        <v>42488</v>
      </c>
      <c r="F37" s="21">
        <v>13</v>
      </c>
      <c r="G37" s="17">
        <v>42957</v>
      </c>
      <c r="H37" s="30">
        <f t="shared" si="0"/>
        <v>15</v>
      </c>
      <c r="I37" s="48">
        <f t="shared" si="1"/>
        <v>2</v>
      </c>
    </row>
    <row r="38" spans="1:9" x14ac:dyDescent="0.25">
      <c r="A38" s="36" t="s">
        <v>37</v>
      </c>
      <c r="B38" s="3">
        <v>2014</v>
      </c>
      <c r="C38" s="33" t="s">
        <v>120</v>
      </c>
      <c r="D38" s="3">
        <v>9</v>
      </c>
      <c r="E38" s="6">
        <v>42500</v>
      </c>
      <c r="F38" s="21">
        <v>13</v>
      </c>
      <c r="G38" s="15">
        <v>43070</v>
      </c>
      <c r="H38" s="30">
        <f t="shared" si="0"/>
        <v>18</v>
      </c>
      <c r="I38" s="48">
        <f t="shared" si="1"/>
        <v>5</v>
      </c>
    </row>
    <row r="39" spans="1:9" x14ac:dyDescent="0.25">
      <c r="A39" s="38" t="s">
        <v>38</v>
      </c>
      <c r="B39" s="2">
        <v>2016</v>
      </c>
      <c r="C39" s="32" t="s">
        <v>126</v>
      </c>
      <c r="D39" s="2">
        <v>23</v>
      </c>
      <c r="E39" s="8">
        <v>42583</v>
      </c>
      <c r="F39" s="25">
        <v>18</v>
      </c>
      <c r="G39" s="16">
        <f t="shared" ref="G39:G46" si="3">E39</f>
        <v>42583</v>
      </c>
      <c r="H39" s="30">
        <f t="shared" si="0"/>
        <v>0</v>
      </c>
      <c r="I39" s="48">
        <f t="shared" si="1"/>
        <v>-18</v>
      </c>
    </row>
    <row r="40" spans="1:9" x14ac:dyDescent="0.25">
      <c r="A40" s="36" t="s">
        <v>39</v>
      </c>
      <c r="B40" s="2">
        <v>2015</v>
      </c>
      <c r="C40" s="32" t="s">
        <v>121</v>
      </c>
      <c r="D40" s="2">
        <v>55</v>
      </c>
      <c r="E40" s="8">
        <v>42767</v>
      </c>
      <c r="F40" s="26">
        <v>22</v>
      </c>
      <c r="G40" s="16">
        <f t="shared" si="3"/>
        <v>42767</v>
      </c>
      <c r="H40" s="30">
        <f t="shared" si="0"/>
        <v>0</v>
      </c>
      <c r="I40" s="48">
        <f t="shared" si="1"/>
        <v>-22</v>
      </c>
    </row>
    <row r="41" spans="1:9" x14ac:dyDescent="0.25">
      <c r="A41" s="36" t="s">
        <v>40</v>
      </c>
      <c r="B41" s="2">
        <v>2014</v>
      </c>
      <c r="C41" s="32" t="s">
        <v>120</v>
      </c>
      <c r="D41" s="2">
        <v>30</v>
      </c>
      <c r="E41" s="6">
        <v>42772</v>
      </c>
      <c r="F41" s="20">
        <v>16</v>
      </c>
      <c r="G41" s="16">
        <f t="shared" si="3"/>
        <v>42772</v>
      </c>
      <c r="H41" s="30">
        <f t="shared" si="0"/>
        <v>0</v>
      </c>
      <c r="I41" s="48">
        <f t="shared" si="1"/>
        <v>-16</v>
      </c>
    </row>
    <row r="42" spans="1:9" x14ac:dyDescent="0.25">
      <c r="A42" s="37" t="s">
        <v>41</v>
      </c>
      <c r="B42" s="2">
        <v>2015</v>
      </c>
      <c r="C42" s="32" t="s">
        <v>125</v>
      </c>
      <c r="D42" s="2">
        <v>18</v>
      </c>
      <c r="E42" s="8">
        <v>42772</v>
      </c>
      <c r="F42" s="26">
        <v>16</v>
      </c>
      <c r="G42" s="16">
        <f t="shared" si="3"/>
        <v>42772</v>
      </c>
      <c r="H42" s="30">
        <f t="shared" si="0"/>
        <v>0</v>
      </c>
      <c r="I42" s="48">
        <f t="shared" si="1"/>
        <v>-16</v>
      </c>
    </row>
    <row r="43" spans="1:9" x14ac:dyDescent="0.25">
      <c r="A43" s="36" t="s">
        <v>42</v>
      </c>
      <c r="B43" s="3">
        <v>2016</v>
      </c>
      <c r="C43" s="33" t="s">
        <v>120</v>
      </c>
      <c r="D43" s="3">
        <v>30</v>
      </c>
      <c r="E43" s="8">
        <v>42780</v>
      </c>
      <c r="F43" s="20">
        <v>16</v>
      </c>
      <c r="G43" s="16">
        <f t="shared" si="3"/>
        <v>42780</v>
      </c>
      <c r="H43" s="30">
        <f t="shared" si="0"/>
        <v>0</v>
      </c>
      <c r="I43" s="48">
        <f t="shared" si="1"/>
        <v>-16</v>
      </c>
    </row>
    <row r="44" spans="1:9" x14ac:dyDescent="0.25">
      <c r="A44" s="37" t="s">
        <v>43</v>
      </c>
      <c r="B44" s="2">
        <v>2015</v>
      </c>
      <c r="C44" s="32" t="s">
        <v>127</v>
      </c>
      <c r="D44" s="2">
        <v>12</v>
      </c>
      <c r="E44" s="8">
        <v>42782</v>
      </c>
      <c r="F44" s="26">
        <v>19</v>
      </c>
      <c r="G44" s="16">
        <f t="shared" si="3"/>
        <v>42782</v>
      </c>
      <c r="H44" s="30">
        <f t="shared" si="0"/>
        <v>0</v>
      </c>
      <c r="I44" s="48">
        <f t="shared" si="1"/>
        <v>-19</v>
      </c>
    </row>
    <row r="45" spans="1:9" x14ac:dyDescent="0.25">
      <c r="A45" s="37" t="s">
        <v>43</v>
      </c>
      <c r="B45" s="2">
        <v>2015</v>
      </c>
      <c r="C45" s="32" t="s">
        <v>127</v>
      </c>
      <c r="D45" s="2">
        <v>46</v>
      </c>
      <c r="E45" s="8">
        <v>42782</v>
      </c>
      <c r="F45" s="26">
        <v>19</v>
      </c>
      <c r="G45" s="16">
        <f t="shared" si="3"/>
        <v>42782</v>
      </c>
      <c r="H45" s="30">
        <f t="shared" si="0"/>
        <v>0</v>
      </c>
      <c r="I45" s="48">
        <f t="shared" si="1"/>
        <v>-19</v>
      </c>
    </row>
    <row r="46" spans="1:9" x14ac:dyDescent="0.25">
      <c r="A46" s="37" t="s">
        <v>44</v>
      </c>
      <c r="B46" s="2">
        <v>2015</v>
      </c>
      <c r="C46" s="32" t="s">
        <v>121</v>
      </c>
      <c r="D46" s="2">
        <v>20</v>
      </c>
      <c r="E46" s="8">
        <v>42786</v>
      </c>
      <c r="F46" s="26">
        <v>14</v>
      </c>
      <c r="G46" s="16">
        <f t="shared" si="3"/>
        <v>42786</v>
      </c>
      <c r="H46" s="30">
        <f t="shared" si="0"/>
        <v>0</v>
      </c>
      <c r="I46" s="48">
        <f t="shared" si="1"/>
        <v>-14</v>
      </c>
    </row>
    <row r="47" spans="1:9" x14ac:dyDescent="0.25">
      <c r="A47" s="36" t="s">
        <v>45</v>
      </c>
      <c r="B47" s="2">
        <v>2014</v>
      </c>
      <c r="C47" s="32" t="s">
        <v>121</v>
      </c>
      <c r="D47" s="2">
        <v>21</v>
      </c>
      <c r="E47" s="7">
        <v>42933</v>
      </c>
      <c r="F47" s="27">
        <v>15</v>
      </c>
      <c r="G47" s="16">
        <f>DATE(YEAR(E47),MONTH(E47)+1,DAY(E47))</f>
        <v>42964</v>
      </c>
      <c r="H47" s="30">
        <f t="shared" si="0"/>
        <v>1</v>
      </c>
      <c r="I47" s="48">
        <f t="shared" si="1"/>
        <v>-14</v>
      </c>
    </row>
    <row r="48" spans="1:9" x14ac:dyDescent="0.25">
      <c r="A48" s="36" t="s">
        <v>46</v>
      </c>
      <c r="B48" s="3">
        <v>2015</v>
      </c>
      <c r="C48" s="33" t="s">
        <v>123</v>
      </c>
      <c r="D48" s="3">
        <v>19</v>
      </c>
      <c r="E48" s="8">
        <v>42947</v>
      </c>
      <c r="F48" s="25">
        <v>15</v>
      </c>
      <c r="G48" s="16">
        <f>E48</f>
        <v>42947</v>
      </c>
      <c r="H48" s="30">
        <f t="shared" si="0"/>
        <v>0</v>
      </c>
      <c r="I48" s="48">
        <f t="shared" si="1"/>
        <v>-15</v>
      </c>
    </row>
    <row r="49" spans="1:9" x14ac:dyDescent="0.25">
      <c r="A49" s="37" t="s">
        <v>47</v>
      </c>
      <c r="B49" s="2">
        <v>2015</v>
      </c>
      <c r="C49" s="32" t="s">
        <v>120</v>
      </c>
      <c r="D49" s="2">
        <v>18</v>
      </c>
      <c r="E49" s="9">
        <v>43023</v>
      </c>
      <c r="F49" s="25">
        <v>14</v>
      </c>
      <c r="G49" s="16">
        <f>E49</f>
        <v>43023</v>
      </c>
      <c r="H49" s="30">
        <f t="shared" si="0"/>
        <v>0</v>
      </c>
      <c r="I49" s="48">
        <f t="shared" si="1"/>
        <v>-14</v>
      </c>
    </row>
    <row r="50" spans="1:9" x14ac:dyDescent="0.25">
      <c r="A50" s="40" t="s">
        <v>48</v>
      </c>
      <c r="B50" s="2">
        <v>2016</v>
      </c>
      <c r="C50" s="32" t="s">
        <v>126</v>
      </c>
      <c r="D50" s="2">
        <v>23</v>
      </c>
      <c r="E50" s="8">
        <v>42583</v>
      </c>
      <c r="F50" s="25">
        <v>16</v>
      </c>
      <c r="G50" s="16">
        <f>E50</f>
        <v>42583</v>
      </c>
      <c r="H50" s="30">
        <f t="shared" si="0"/>
        <v>0</v>
      </c>
      <c r="I50" s="48">
        <f t="shared" si="1"/>
        <v>-16</v>
      </c>
    </row>
    <row r="51" spans="1:9" x14ac:dyDescent="0.25">
      <c r="A51" s="37" t="s">
        <v>49</v>
      </c>
      <c r="B51" s="2">
        <v>2015</v>
      </c>
      <c r="C51" s="32" t="s">
        <v>117</v>
      </c>
      <c r="D51" s="2">
        <v>20</v>
      </c>
      <c r="E51" s="9">
        <v>43028</v>
      </c>
      <c r="F51" s="25">
        <v>24</v>
      </c>
      <c r="G51" s="16">
        <f>DATE(YEAR(E51),MONTH(E51)+1,DAY(E51))</f>
        <v>43059</v>
      </c>
      <c r="H51" s="30">
        <f t="shared" si="0"/>
        <v>1</v>
      </c>
      <c r="I51" s="48">
        <f t="shared" si="1"/>
        <v>-23</v>
      </c>
    </row>
    <row r="52" spans="1:9" x14ac:dyDescent="0.25">
      <c r="A52" s="37" t="s">
        <v>50</v>
      </c>
      <c r="B52" s="2">
        <v>2015</v>
      </c>
      <c r="C52" s="32" t="s">
        <v>117</v>
      </c>
      <c r="D52" s="2">
        <v>69</v>
      </c>
      <c r="E52" s="9">
        <v>43028</v>
      </c>
      <c r="F52" s="25">
        <v>24</v>
      </c>
      <c r="G52" s="16">
        <f t="shared" ref="G52:G61" si="4">E52</f>
        <v>43028</v>
      </c>
      <c r="H52" s="30">
        <f t="shared" si="0"/>
        <v>0</v>
      </c>
      <c r="I52" s="48">
        <f t="shared" si="1"/>
        <v>-24</v>
      </c>
    </row>
    <row r="53" spans="1:9" x14ac:dyDescent="0.25">
      <c r="A53" s="37" t="s">
        <v>51</v>
      </c>
      <c r="B53" s="2">
        <v>2016</v>
      </c>
      <c r="C53" s="32" t="s">
        <v>117</v>
      </c>
      <c r="D53" s="2">
        <v>22</v>
      </c>
      <c r="E53" s="9">
        <v>43040</v>
      </c>
      <c r="F53" s="25">
        <v>16</v>
      </c>
      <c r="G53" s="16">
        <f t="shared" si="4"/>
        <v>43040</v>
      </c>
      <c r="H53" s="30">
        <f t="shared" si="0"/>
        <v>0</v>
      </c>
      <c r="I53" s="48">
        <f t="shared" si="1"/>
        <v>-16</v>
      </c>
    </row>
    <row r="54" spans="1:9" x14ac:dyDescent="0.25">
      <c r="A54" s="38" t="s">
        <v>52</v>
      </c>
      <c r="B54" s="2">
        <v>2016</v>
      </c>
      <c r="C54" s="32" t="s">
        <v>122</v>
      </c>
      <c r="D54" s="2">
        <v>35</v>
      </c>
      <c r="E54" s="9">
        <v>43040</v>
      </c>
      <c r="F54" s="25">
        <v>16</v>
      </c>
      <c r="G54" s="16">
        <f t="shared" si="4"/>
        <v>43040</v>
      </c>
      <c r="H54" s="30">
        <f t="shared" si="0"/>
        <v>0</v>
      </c>
      <c r="I54" s="48">
        <f t="shared" si="1"/>
        <v>-16</v>
      </c>
    </row>
    <row r="55" spans="1:9" x14ac:dyDescent="0.25">
      <c r="A55" s="38" t="s">
        <v>53</v>
      </c>
      <c r="B55" s="2">
        <v>2016</v>
      </c>
      <c r="C55" s="32" t="s">
        <v>116</v>
      </c>
      <c r="D55" s="2">
        <v>28</v>
      </c>
      <c r="E55" s="9">
        <v>43040</v>
      </c>
      <c r="F55" s="25">
        <v>16</v>
      </c>
      <c r="G55" s="16">
        <f t="shared" si="4"/>
        <v>43040</v>
      </c>
      <c r="H55" s="30">
        <f t="shared" si="0"/>
        <v>0</v>
      </c>
      <c r="I55" s="48">
        <f t="shared" si="1"/>
        <v>-16</v>
      </c>
    </row>
    <row r="56" spans="1:9" x14ac:dyDescent="0.25">
      <c r="A56" s="38" t="s">
        <v>54</v>
      </c>
      <c r="B56" s="2">
        <v>2016</v>
      </c>
      <c r="C56" s="32" t="s">
        <v>117</v>
      </c>
      <c r="D56" s="2">
        <v>30</v>
      </c>
      <c r="E56" s="9">
        <v>43040</v>
      </c>
      <c r="F56" s="28">
        <v>18</v>
      </c>
      <c r="G56" s="16">
        <f t="shared" si="4"/>
        <v>43040</v>
      </c>
      <c r="H56" s="30">
        <f t="shared" si="0"/>
        <v>0</v>
      </c>
      <c r="I56" s="48">
        <f t="shared" si="1"/>
        <v>-18</v>
      </c>
    </row>
    <row r="57" spans="1:9" x14ac:dyDescent="0.25">
      <c r="A57" s="41" t="s">
        <v>55</v>
      </c>
      <c r="B57" s="2">
        <v>2017</v>
      </c>
      <c r="C57" s="32" t="s">
        <v>121</v>
      </c>
      <c r="D57" s="2">
        <v>10</v>
      </c>
      <c r="E57" s="9">
        <v>43054</v>
      </c>
      <c r="F57" s="25">
        <v>12</v>
      </c>
      <c r="G57" s="16">
        <f t="shared" si="4"/>
        <v>43054</v>
      </c>
      <c r="H57" s="30">
        <f t="shared" si="0"/>
        <v>0</v>
      </c>
      <c r="I57" s="48">
        <f t="shared" si="1"/>
        <v>-12</v>
      </c>
    </row>
    <row r="58" spans="1:9" x14ac:dyDescent="0.25">
      <c r="A58" s="41" t="s">
        <v>56</v>
      </c>
      <c r="B58" s="2">
        <v>2017</v>
      </c>
      <c r="C58" s="32" t="s">
        <v>121</v>
      </c>
      <c r="D58" s="2">
        <v>26</v>
      </c>
      <c r="E58" s="9">
        <v>43054</v>
      </c>
      <c r="F58" s="25">
        <v>12</v>
      </c>
      <c r="G58" s="16">
        <f t="shared" si="4"/>
        <v>43054</v>
      </c>
      <c r="H58" s="30">
        <f t="shared" si="0"/>
        <v>0</v>
      </c>
      <c r="I58" s="48">
        <f t="shared" si="1"/>
        <v>-12</v>
      </c>
    </row>
    <row r="59" spans="1:9" x14ac:dyDescent="0.25">
      <c r="A59" s="41" t="s">
        <v>57</v>
      </c>
      <c r="B59" s="2">
        <v>2017</v>
      </c>
      <c r="C59" s="32" t="s">
        <v>128</v>
      </c>
      <c r="D59" s="2">
        <v>31</v>
      </c>
      <c r="E59" s="9">
        <v>43054</v>
      </c>
      <c r="F59" s="25">
        <v>12</v>
      </c>
      <c r="G59" s="16">
        <f t="shared" si="4"/>
        <v>43054</v>
      </c>
      <c r="H59" s="30">
        <f t="shared" si="0"/>
        <v>0</v>
      </c>
      <c r="I59" s="48">
        <f t="shared" si="1"/>
        <v>-12</v>
      </c>
    </row>
    <row r="60" spans="1:9" x14ac:dyDescent="0.25">
      <c r="A60" s="41" t="s">
        <v>58</v>
      </c>
      <c r="B60" s="2">
        <v>2017</v>
      </c>
      <c r="C60" s="32" t="s">
        <v>122</v>
      </c>
      <c r="D60" s="2">
        <v>6</v>
      </c>
      <c r="E60" s="9">
        <v>43054</v>
      </c>
      <c r="F60" s="25">
        <v>12</v>
      </c>
      <c r="G60" s="16">
        <f t="shared" si="4"/>
        <v>43054</v>
      </c>
      <c r="H60" s="30">
        <f t="shared" si="0"/>
        <v>0</v>
      </c>
      <c r="I60" s="48">
        <f t="shared" si="1"/>
        <v>-12</v>
      </c>
    </row>
    <row r="61" spans="1:9" x14ac:dyDescent="0.25">
      <c r="A61" s="41" t="s">
        <v>59</v>
      </c>
      <c r="B61" s="2">
        <v>2017</v>
      </c>
      <c r="C61" s="32" t="s">
        <v>117</v>
      </c>
      <c r="D61" s="2">
        <v>45</v>
      </c>
      <c r="E61" s="9">
        <v>43054</v>
      </c>
      <c r="F61" s="25">
        <v>12</v>
      </c>
      <c r="G61" s="16">
        <f t="shared" si="4"/>
        <v>43054</v>
      </c>
      <c r="H61" s="30">
        <f t="shared" si="0"/>
        <v>0</v>
      </c>
      <c r="I61" s="48">
        <f t="shared" si="1"/>
        <v>-12</v>
      </c>
    </row>
    <row r="62" spans="1:9" x14ac:dyDescent="0.25">
      <c r="A62" s="37" t="s">
        <v>60</v>
      </c>
      <c r="B62" s="2">
        <v>2017</v>
      </c>
      <c r="C62" s="32" t="s">
        <v>118</v>
      </c>
      <c r="D62" s="2">
        <v>200</v>
      </c>
      <c r="E62" s="9">
        <v>43054</v>
      </c>
      <c r="F62" s="25">
        <v>18</v>
      </c>
      <c r="G62" s="16">
        <f>DATE(YEAR(E62),MONTH(E62)+1,DAY(E62))</f>
        <v>43084</v>
      </c>
      <c r="H62" s="30">
        <f t="shared" si="0"/>
        <v>1</v>
      </c>
      <c r="I62" s="48">
        <f t="shared" si="1"/>
        <v>-17</v>
      </c>
    </row>
    <row r="63" spans="1:9" x14ac:dyDescent="0.25">
      <c r="A63" s="37" t="s">
        <v>61</v>
      </c>
      <c r="B63" s="2">
        <v>2017</v>
      </c>
      <c r="C63" s="32" t="s">
        <v>117</v>
      </c>
      <c r="D63" s="2">
        <v>100</v>
      </c>
      <c r="E63" s="9">
        <v>43054</v>
      </c>
      <c r="F63" s="25">
        <v>18</v>
      </c>
      <c r="G63" s="16">
        <f>DATE(YEAR(E63),MONTH(E63)+1,DAY(E63))</f>
        <v>43084</v>
      </c>
      <c r="H63" s="30">
        <f t="shared" si="0"/>
        <v>1</v>
      </c>
      <c r="I63" s="48">
        <f t="shared" si="1"/>
        <v>-17</v>
      </c>
    </row>
    <row r="64" spans="1:9" x14ac:dyDescent="0.25">
      <c r="A64" s="41" t="s">
        <v>62</v>
      </c>
      <c r="B64" s="2">
        <v>2017</v>
      </c>
      <c r="C64" s="32" t="s">
        <v>117</v>
      </c>
      <c r="D64" s="2">
        <v>74</v>
      </c>
      <c r="E64" s="9">
        <v>43054</v>
      </c>
      <c r="F64" s="25">
        <v>12</v>
      </c>
      <c r="G64" s="16">
        <f t="shared" ref="G64:G72" si="5">E64</f>
        <v>43054</v>
      </c>
      <c r="H64" s="30">
        <f t="shared" si="0"/>
        <v>0</v>
      </c>
      <c r="I64" s="48">
        <f t="shared" si="1"/>
        <v>-12</v>
      </c>
    </row>
    <row r="65" spans="1:9" x14ac:dyDescent="0.25">
      <c r="A65" s="37" t="s">
        <v>63</v>
      </c>
      <c r="B65" s="2">
        <v>2016</v>
      </c>
      <c r="C65" s="32" t="s">
        <v>121</v>
      </c>
      <c r="D65" s="2">
        <v>40</v>
      </c>
      <c r="E65" s="9">
        <v>43054</v>
      </c>
      <c r="F65" s="25">
        <v>16</v>
      </c>
      <c r="G65" s="16">
        <f t="shared" si="5"/>
        <v>43054</v>
      </c>
      <c r="H65" s="30">
        <f t="shared" si="0"/>
        <v>0</v>
      </c>
      <c r="I65" s="48">
        <f t="shared" si="1"/>
        <v>-16</v>
      </c>
    </row>
    <row r="66" spans="1:9" x14ac:dyDescent="0.25">
      <c r="A66" s="37" t="s">
        <v>64</v>
      </c>
      <c r="B66" s="2">
        <v>2017</v>
      </c>
      <c r="C66" s="32" t="s">
        <v>118</v>
      </c>
      <c r="D66" s="2">
        <v>30</v>
      </c>
      <c r="E66" s="9">
        <v>43115</v>
      </c>
      <c r="F66" s="25">
        <v>16</v>
      </c>
      <c r="G66" s="16">
        <f t="shared" si="5"/>
        <v>43115</v>
      </c>
      <c r="H66" s="30">
        <f t="shared" si="0"/>
        <v>0</v>
      </c>
      <c r="I66" s="48">
        <f t="shared" si="1"/>
        <v>-16</v>
      </c>
    </row>
    <row r="67" spans="1:9" x14ac:dyDescent="0.25">
      <c r="A67" s="36" t="s">
        <v>65</v>
      </c>
      <c r="B67" s="3">
        <v>2017</v>
      </c>
      <c r="C67" s="33" t="s">
        <v>121</v>
      </c>
      <c r="D67" s="3">
        <v>37</v>
      </c>
      <c r="E67" s="9">
        <v>43115</v>
      </c>
      <c r="F67" s="25">
        <v>16</v>
      </c>
      <c r="G67" s="16">
        <f t="shared" si="5"/>
        <v>43115</v>
      </c>
      <c r="H67" s="30">
        <f t="shared" ref="H67:H111" si="6">DATEDIF(E67,G67,"M")</f>
        <v>0</v>
      </c>
      <c r="I67" s="48">
        <f t="shared" ref="I67:I111" si="7">H67-F67</f>
        <v>-16</v>
      </c>
    </row>
    <row r="68" spans="1:9" x14ac:dyDescent="0.25">
      <c r="A68" s="37" t="s">
        <v>66</v>
      </c>
      <c r="B68" s="2">
        <v>2017</v>
      </c>
      <c r="C68" s="32" t="s">
        <v>117</v>
      </c>
      <c r="D68" s="2">
        <v>24</v>
      </c>
      <c r="E68" s="9">
        <v>43132</v>
      </c>
      <c r="F68" s="25">
        <v>14</v>
      </c>
      <c r="G68" s="16">
        <f t="shared" si="5"/>
        <v>43132</v>
      </c>
      <c r="H68" s="30">
        <f t="shared" si="6"/>
        <v>0</v>
      </c>
      <c r="I68" s="48">
        <f t="shared" si="7"/>
        <v>-14</v>
      </c>
    </row>
    <row r="69" spans="1:9" x14ac:dyDescent="0.25">
      <c r="A69" s="37" t="s">
        <v>67</v>
      </c>
      <c r="B69" s="2">
        <v>2017</v>
      </c>
      <c r="C69" s="32" t="s">
        <v>119</v>
      </c>
      <c r="D69" s="2">
        <v>84</v>
      </c>
      <c r="E69" s="9">
        <v>43146</v>
      </c>
      <c r="F69" s="25">
        <v>22</v>
      </c>
      <c r="G69" s="16">
        <f t="shared" si="5"/>
        <v>43146</v>
      </c>
      <c r="H69" s="30">
        <f t="shared" si="6"/>
        <v>0</v>
      </c>
      <c r="I69" s="48">
        <f t="shared" si="7"/>
        <v>-22</v>
      </c>
    </row>
    <row r="70" spans="1:9" x14ac:dyDescent="0.25">
      <c r="A70" s="37" t="s">
        <v>68</v>
      </c>
      <c r="B70" s="2">
        <v>2016</v>
      </c>
      <c r="C70" s="32" t="s">
        <v>122</v>
      </c>
      <c r="D70" s="2">
        <v>18</v>
      </c>
      <c r="E70" s="9">
        <v>43252</v>
      </c>
      <c r="F70" s="25">
        <v>16</v>
      </c>
      <c r="G70" s="16">
        <f t="shared" si="5"/>
        <v>43252</v>
      </c>
      <c r="H70" s="30">
        <f t="shared" si="6"/>
        <v>0</v>
      </c>
      <c r="I70" s="48">
        <f t="shared" si="7"/>
        <v>-16</v>
      </c>
    </row>
    <row r="71" spans="1:9" x14ac:dyDescent="0.25">
      <c r="A71" s="37" t="s">
        <v>69</v>
      </c>
      <c r="B71" s="2">
        <v>2017</v>
      </c>
      <c r="C71" s="32" t="s">
        <v>117</v>
      </c>
      <c r="D71" s="2">
        <v>26</v>
      </c>
      <c r="E71" s="9">
        <v>43282</v>
      </c>
      <c r="F71" s="25">
        <v>16</v>
      </c>
      <c r="G71" s="16">
        <f t="shared" si="5"/>
        <v>43282</v>
      </c>
      <c r="H71" s="30">
        <f t="shared" si="6"/>
        <v>0</v>
      </c>
      <c r="I71" s="48">
        <f t="shared" si="7"/>
        <v>-16</v>
      </c>
    </row>
    <row r="72" spans="1:9" x14ac:dyDescent="0.25">
      <c r="A72" s="37" t="s">
        <v>70</v>
      </c>
      <c r="B72" s="2">
        <v>2017</v>
      </c>
      <c r="C72" s="32" t="s">
        <v>126</v>
      </c>
      <c r="D72" s="2">
        <v>21</v>
      </c>
      <c r="E72" s="9">
        <v>43282</v>
      </c>
      <c r="F72" s="25">
        <v>16</v>
      </c>
      <c r="G72" s="16">
        <f t="shared" si="5"/>
        <v>43282</v>
      </c>
      <c r="H72" s="30">
        <f t="shared" si="6"/>
        <v>0</v>
      </c>
      <c r="I72" s="48">
        <f t="shared" si="7"/>
        <v>-16</v>
      </c>
    </row>
    <row r="73" spans="1:9" x14ac:dyDescent="0.25">
      <c r="A73" s="41" t="s">
        <v>71</v>
      </c>
      <c r="B73" s="2">
        <v>2018</v>
      </c>
      <c r="C73" s="32" t="s">
        <v>117</v>
      </c>
      <c r="D73" s="2">
        <v>128</v>
      </c>
      <c r="E73" s="9">
        <v>43388</v>
      </c>
      <c r="F73" s="25">
        <v>12</v>
      </c>
      <c r="G73" s="16">
        <f>DATE(YEAR(E73),MONTH(E73)+1,DAY(E73))</f>
        <v>43419</v>
      </c>
      <c r="H73" s="30">
        <f t="shared" si="6"/>
        <v>1</v>
      </c>
      <c r="I73" s="48">
        <f t="shared" si="7"/>
        <v>-11</v>
      </c>
    </row>
    <row r="74" spans="1:9" x14ac:dyDescent="0.25">
      <c r="A74" s="41" t="s">
        <v>72</v>
      </c>
      <c r="B74" s="2">
        <v>2018</v>
      </c>
      <c r="C74" s="32" t="s">
        <v>121</v>
      </c>
      <c r="D74" s="2">
        <v>23</v>
      </c>
      <c r="E74" s="9">
        <v>43388</v>
      </c>
      <c r="F74" s="25">
        <v>12</v>
      </c>
      <c r="G74" s="16">
        <f>DATE(YEAR(E74),MONTH(E74)+1,DAY(E74))</f>
        <v>43419</v>
      </c>
      <c r="H74" s="30">
        <f t="shared" si="6"/>
        <v>1</v>
      </c>
      <c r="I74" s="48">
        <f t="shared" si="7"/>
        <v>-11</v>
      </c>
    </row>
    <row r="75" spans="1:9" x14ac:dyDescent="0.25">
      <c r="A75" s="41" t="s">
        <v>73</v>
      </c>
      <c r="B75" s="2">
        <v>2018</v>
      </c>
      <c r="C75" s="32" t="s">
        <v>121</v>
      </c>
      <c r="D75" s="2">
        <v>30</v>
      </c>
      <c r="E75" s="9">
        <v>43388</v>
      </c>
      <c r="F75" s="25">
        <v>12</v>
      </c>
      <c r="G75" s="16">
        <f>DATE(YEAR(E75),MONTH(E75)+1,DAY(E75))</f>
        <v>43419</v>
      </c>
      <c r="H75" s="30">
        <f t="shared" si="6"/>
        <v>1</v>
      </c>
      <c r="I75" s="48">
        <f t="shared" si="7"/>
        <v>-11</v>
      </c>
    </row>
    <row r="76" spans="1:9" x14ac:dyDescent="0.25">
      <c r="A76" s="41" t="s">
        <v>74</v>
      </c>
      <c r="B76" s="2">
        <v>2018</v>
      </c>
      <c r="C76" s="32" t="s">
        <v>122</v>
      </c>
      <c r="D76" s="2">
        <v>34</v>
      </c>
      <c r="E76" s="9">
        <v>43388</v>
      </c>
      <c r="F76" s="25">
        <v>12</v>
      </c>
      <c r="G76" s="16">
        <f>DATE(YEAR(E76),MONTH(E76)+1,DAY(E76))</f>
        <v>43419</v>
      </c>
      <c r="H76" s="30">
        <f t="shared" si="6"/>
        <v>1</v>
      </c>
      <c r="I76" s="48">
        <f t="shared" si="7"/>
        <v>-11</v>
      </c>
    </row>
    <row r="77" spans="1:9" x14ac:dyDescent="0.25">
      <c r="A77" s="36" t="s">
        <v>75</v>
      </c>
      <c r="B77" s="3">
        <v>2017</v>
      </c>
      <c r="C77" s="33" t="s">
        <v>119</v>
      </c>
      <c r="D77" s="3">
        <v>19</v>
      </c>
      <c r="E77" s="9">
        <v>43480</v>
      </c>
      <c r="F77" s="25">
        <v>18</v>
      </c>
      <c r="G77" s="16">
        <f>DATE(YEAR(E77),MONTH(E77)+1,DAY(E77))</f>
        <v>43511</v>
      </c>
      <c r="H77" s="30">
        <f t="shared" si="6"/>
        <v>1</v>
      </c>
      <c r="I77" s="48">
        <f t="shared" si="7"/>
        <v>-17</v>
      </c>
    </row>
    <row r="78" spans="1:9" x14ac:dyDescent="0.25">
      <c r="A78" s="37" t="s">
        <v>76</v>
      </c>
      <c r="B78" s="2">
        <v>2019</v>
      </c>
      <c r="C78" s="32" t="s">
        <v>125</v>
      </c>
      <c r="D78" s="2">
        <v>0</v>
      </c>
      <c r="E78" s="9">
        <v>43497</v>
      </c>
      <c r="F78" s="25">
        <v>16</v>
      </c>
      <c r="G78" s="16">
        <f t="shared" ref="G78:G85" si="8">E78</f>
        <v>43497</v>
      </c>
      <c r="H78" s="30">
        <f t="shared" si="6"/>
        <v>0</v>
      </c>
      <c r="I78" s="48">
        <f t="shared" si="7"/>
        <v>-16</v>
      </c>
    </row>
    <row r="79" spans="1:9" x14ac:dyDescent="0.25">
      <c r="A79" s="37" t="s">
        <v>77</v>
      </c>
      <c r="B79" s="2">
        <v>2019</v>
      </c>
      <c r="C79" s="32" t="s">
        <v>117</v>
      </c>
      <c r="D79" s="2">
        <v>78</v>
      </c>
      <c r="E79" s="9">
        <v>43497</v>
      </c>
      <c r="F79" s="25">
        <v>24</v>
      </c>
      <c r="G79" s="16">
        <f t="shared" si="8"/>
        <v>43497</v>
      </c>
      <c r="H79" s="30">
        <f t="shared" si="6"/>
        <v>0</v>
      </c>
      <c r="I79" s="48">
        <f t="shared" si="7"/>
        <v>-24</v>
      </c>
    </row>
    <row r="80" spans="1:9" x14ac:dyDescent="0.25">
      <c r="A80" s="37" t="s">
        <v>78</v>
      </c>
      <c r="B80" s="2">
        <v>2018</v>
      </c>
      <c r="C80" s="32" t="s">
        <v>123</v>
      </c>
      <c r="D80" s="2">
        <v>19</v>
      </c>
      <c r="E80" s="9">
        <v>43497</v>
      </c>
      <c r="F80" s="25">
        <v>14</v>
      </c>
      <c r="G80" s="16">
        <f t="shared" si="8"/>
        <v>43497</v>
      </c>
      <c r="H80" s="30">
        <f t="shared" si="6"/>
        <v>0</v>
      </c>
      <c r="I80" s="48">
        <f t="shared" si="7"/>
        <v>-14</v>
      </c>
    </row>
    <row r="81" spans="1:9" x14ac:dyDescent="0.25">
      <c r="A81" s="37" t="s">
        <v>79</v>
      </c>
      <c r="B81" s="2">
        <v>2019</v>
      </c>
      <c r="C81" s="32" t="s">
        <v>118</v>
      </c>
      <c r="D81" s="2">
        <v>50</v>
      </c>
      <c r="E81" s="9">
        <v>43497</v>
      </c>
      <c r="F81" s="25">
        <v>16</v>
      </c>
      <c r="G81" s="16">
        <f t="shared" si="8"/>
        <v>43497</v>
      </c>
      <c r="H81" s="30">
        <f t="shared" si="6"/>
        <v>0</v>
      </c>
      <c r="I81" s="48">
        <f t="shared" si="7"/>
        <v>-16</v>
      </c>
    </row>
    <row r="82" spans="1:9" x14ac:dyDescent="0.25">
      <c r="A82" s="37" t="s">
        <v>80</v>
      </c>
      <c r="B82" s="2">
        <v>2019</v>
      </c>
      <c r="C82" s="32" t="s">
        <v>119</v>
      </c>
      <c r="D82" s="2">
        <v>49</v>
      </c>
      <c r="E82" s="9">
        <v>43497</v>
      </c>
      <c r="F82" s="25">
        <v>16</v>
      </c>
      <c r="G82" s="16">
        <f t="shared" si="8"/>
        <v>43497</v>
      </c>
      <c r="H82" s="30">
        <f t="shared" si="6"/>
        <v>0</v>
      </c>
      <c r="I82" s="48">
        <f t="shared" si="7"/>
        <v>-16</v>
      </c>
    </row>
    <row r="83" spans="1:9" x14ac:dyDescent="0.25">
      <c r="A83" s="37" t="s">
        <v>81</v>
      </c>
      <c r="B83" s="2">
        <v>2019</v>
      </c>
      <c r="C83" s="32" t="s">
        <v>125</v>
      </c>
      <c r="D83" s="2">
        <v>47</v>
      </c>
      <c r="E83" s="9">
        <v>43497</v>
      </c>
      <c r="F83" s="25">
        <v>16</v>
      </c>
      <c r="G83" s="16">
        <f t="shared" si="8"/>
        <v>43497</v>
      </c>
      <c r="H83" s="30">
        <f t="shared" si="6"/>
        <v>0</v>
      </c>
      <c r="I83" s="48">
        <f t="shared" si="7"/>
        <v>-16</v>
      </c>
    </row>
    <row r="84" spans="1:9" x14ac:dyDescent="0.25">
      <c r="A84" s="37" t="s">
        <v>82</v>
      </c>
      <c r="B84" s="2">
        <v>2019</v>
      </c>
      <c r="C84" s="32" t="s">
        <v>127</v>
      </c>
      <c r="D84" s="2">
        <v>0</v>
      </c>
      <c r="E84" s="9">
        <v>43497</v>
      </c>
      <c r="F84" s="25">
        <v>16</v>
      </c>
      <c r="G84" s="16">
        <f t="shared" si="8"/>
        <v>43497</v>
      </c>
      <c r="H84" s="30">
        <f t="shared" si="6"/>
        <v>0</v>
      </c>
      <c r="I84" s="48">
        <f t="shared" si="7"/>
        <v>-16</v>
      </c>
    </row>
    <row r="85" spans="1:9" x14ac:dyDescent="0.25">
      <c r="A85" s="37" t="s">
        <v>83</v>
      </c>
      <c r="B85" s="2">
        <v>2019</v>
      </c>
      <c r="C85" s="32" t="s">
        <v>127</v>
      </c>
      <c r="D85" s="2">
        <v>0</v>
      </c>
      <c r="E85" s="9">
        <v>43497</v>
      </c>
      <c r="F85" s="25">
        <v>16</v>
      </c>
      <c r="G85" s="16">
        <f t="shared" si="8"/>
        <v>43497</v>
      </c>
      <c r="H85" s="30">
        <f t="shared" si="6"/>
        <v>0</v>
      </c>
      <c r="I85" s="48">
        <f t="shared" si="7"/>
        <v>-16</v>
      </c>
    </row>
    <row r="86" spans="1:9" x14ac:dyDescent="0.25">
      <c r="A86" s="37" t="s">
        <v>84</v>
      </c>
      <c r="B86" s="2">
        <v>2019</v>
      </c>
      <c r="C86" s="32" t="s">
        <v>117</v>
      </c>
      <c r="D86" s="2">
        <v>29</v>
      </c>
      <c r="E86" s="9">
        <v>43539</v>
      </c>
      <c r="F86" s="25">
        <v>18</v>
      </c>
      <c r="G86" s="16">
        <f>DATE(YEAR(E86),MONTH(E86)+1,DAY(E86))</f>
        <v>43570</v>
      </c>
      <c r="H86" s="30">
        <f t="shared" si="6"/>
        <v>1</v>
      </c>
      <c r="I86" s="48">
        <f t="shared" si="7"/>
        <v>-17</v>
      </c>
    </row>
    <row r="87" spans="1:9" x14ac:dyDescent="0.25">
      <c r="A87" s="37" t="s">
        <v>85</v>
      </c>
      <c r="B87" s="2">
        <v>2019</v>
      </c>
      <c r="C87" s="32" t="s">
        <v>117</v>
      </c>
      <c r="D87" s="2">
        <v>43</v>
      </c>
      <c r="E87" s="9">
        <v>43539</v>
      </c>
      <c r="F87" s="25">
        <v>16</v>
      </c>
      <c r="G87" s="16">
        <f>DATE(YEAR(E87),MONTH(E87)+1,DAY(E87))</f>
        <v>43570</v>
      </c>
      <c r="H87" s="30">
        <f t="shared" si="6"/>
        <v>1</v>
      </c>
      <c r="I87" s="48">
        <f t="shared" si="7"/>
        <v>-15</v>
      </c>
    </row>
    <row r="88" spans="1:9" x14ac:dyDescent="0.25">
      <c r="A88" s="37" t="s">
        <v>86</v>
      </c>
      <c r="B88" s="2">
        <v>2019</v>
      </c>
      <c r="C88" s="32" t="s">
        <v>117</v>
      </c>
      <c r="D88" s="2">
        <v>40</v>
      </c>
      <c r="E88" s="9">
        <v>43539</v>
      </c>
      <c r="F88" s="25">
        <v>16</v>
      </c>
      <c r="G88" s="16">
        <f>DATE(YEAR(E88),MONTH(E88)+1,DAY(E88))</f>
        <v>43570</v>
      </c>
      <c r="H88" s="30">
        <f t="shared" si="6"/>
        <v>1</v>
      </c>
      <c r="I88" s="48">
        <f t="shared" si="7"/>
        <v>-15</v>
      </c>
    </row>
    <row r="89" spans="1:9" x14ac:dyDescent="0.25">
      <c r="A89" s="36" t="s">
        <v>87</v>
      </c>
      <c r="B89" s="2">
        <v>2018</v>
      </c>
      <c r="C89" s="32" t="s">
        <v>127</v>
      </c>
      <c r="D89" s="2">
        <v>38</v>
      </c>
      <c r="E89" s="9">
        <v>43539</v>
      </c>
      <c r="F89" s="25">
        <v>16</v>
      </c>
      <c r="G89" s="16">
        <f>DATE(YEAR(E89),MONTH(E89)+1,DAY(E89))</f>
        <v>43570</v>
      </c>
      <c r="H89" s="30">
        <f t="shared" si="6"/>
        <v>1</v>
      </c>
      <c r="I89" s="48">
        <f t="shared" si="7"/>
        <v>-15</v>
      </c>
    </row>
    <row r="90" spans="1:9" x14ac:dyDescent="0.25">
      <c r="A90" s="37" t="s">
        <v>88</v>
      </c>
      <c r="B90" s="2">
        <v>2018</v>
      </c>
      <c r="C90" s="32" t="s">
        <v>119</v>
      </c>
      <c r="D90" s="2">
        <v>22</v>
      </c>
      <c r="E90" s="9">
        <v>43647</v>
      </c>
      <c r="F90" s="25">
        <v>16</v>
      </c>
      <c r="G90" s="16">
        <f>E90</f>
        <v>43647</v>
      </c>
      <c r="H90" s="30">
        <f t="shared" si="6"/>
        <v>0</v>
      </c>
      <c r="I90" s="48">
        <f t="shared" si="7"/>
        <v>-16</v>
      </c>
    </row>
    <row r="91" spans="1:9" x14ac:dyDescent="0.25">
      <c r="A91" s="37" t="s">
        <v>89</v>
      </c>
      <c r="B91" s="2">
        <v>2018</v>
      </c>
      <c r="C91" s="32" t="s">
        <v>119</v>
      </c>
      <c r="D91" s="2">
        <v>34</v>
      </c>
      <c r="E91" s="9">
        <v>43647</v>
      </c>
      <c r="F91" s="25">
        <v>16</v>
      </c>
      <c r="G91" s="16">
        <f>E91</f>
        <v>43647</v>
      </c>
      <c r="H91" s="30">
        <f t="shared" si="6"/>
        <v>0</v>
      </c>
      <c r="I91" s="48">
        <f t="shared" si="7"/>
        <v>-16</v>
      </c>
    </row>
    <row r="92" spans="1:9" x14ac:dyDescent="0.25">
      <c r="A92" s="41" t="s">
        <v>90</v>
      </c>
      <c r="B92" s="2">
        <v>2019</v>
      </c>
      <c r="C92" s="32" t="s">
        <v>122</v>
      </c>
      <c r="D92" s="2">
        <v>16</v>
      </c>
      <c r="E92" s="9">
        <v>43753</v>
      </c>
      <c r="F92" s="25">
        <v>12</v>
      </c>
      <c r="G92" s="16">
        <f t="shared" ref="G92:G99" si="9">DATE(YEAR(E92),MONTH(E92)+1,DAY(E92))</f>
        <v>43784</v>
      </c>
      <c r="H92" s="30">
        <f t="shared" si="6"/>
        <v>1</v>
      </c>
      <c r="I92" s="48">
        <f t="shared" si="7"/>
        <v>-11</v>
      </c>
    </row>
    <row r="93" spans="1:9" x14ac:dyDescent="0.25">
      <c r="A93" s="41" t="s">
        <v>91</v>
      </c>
      <c r="B93" s="2">
        <v>2019</v>
      </c>
      <c r="C93" s="32" t="s">
        <v>117</v>
      </c>
      <c r="D93" s="2">
        <v>38</v>
      </c>
      <c r="E93" s="9">
        <v>43753</v>
      </c>
      <c r="F93" s="25">
        <v>12</v>
      </c>
      <c r="G93" s="16">
        <f t="shared" si="9"/>
        <v>43784</v>
      </c>
      <c r="H93" s="30">
        <f t="shared" si="6"/>
        <v>1</v>
      </c>
      <c r="I93" s="48">
        <f t="shared" si="7"/>
        <v>-11</v>
      </c>
    </row>
    <row r="94" spans="1:9" x14ac:dyDescent="0.25">
      <c r="A94" s="41" t="s">
        <v>92</v>
      </c>
      <c r="B94" s="2">
        <v>2019</v>
      </c>
      <c r="C94" s="32" t="s">
        <v>121</v>
      </c>
      <c r="D94" s="2">
        <v>30</v>
      </c>
      <c r="E94" s="9">
        <v>43753</v>
      </c>
      <c r="F94" s="25">
        <v>12</v>
      </c>
      <c r="G94" s="16">
        <f t="shared" si="9"/>
        <v>43784</v>
      </c>
      <c r="H94" s="30">
        <f t="shared" si="6"/>
        <v>1</v>
      </c>
      <c r="I94" s="48">
        <f t="shared" si="7"/>
        <v>-11</v>
      </c>
    </row>
    <row r="95" spans="1:9" x14ac:dyDescent="0.25">
      <c r="A95" s="41" t="s">
        <v>93</v>
      </c>
      <c r="B95" s="2">
        <v>2019</v>
      </c>
      <c r="C95" s="32" t="s">
        <v>121</v>
      </c>
      <c r="D95" s="2">
        <v>32</v>
      </c>
      <c r="E95" s="9">
        <v>43753</v>
      </c>
      <c r="F95" s="25">
        <v>12</v>
      </c>
      <c r="G95" s="16">
        <f t="shared" si="9"/>
        <v>43784</v>
      </c>
      <c r="H95" s="30">
        <f t="shared" si="6"/>
        <v>1</v>
      </c>
      <c r="I95" s="48">
        <f t="shared" si="7"/>
        <v>-11</v>
      </c>
    </row>
    <row r="96" spans="1:9" x14ac:dyDescent="0.25">
      <c r="A96" s="41" t="s">
        <v>94</v>
      </c>
      <c r="B96" s="2">
        <v>2019</v>
      </c>
      <c r="C96" s="32" t="s">
        <v>121</v>
      </c>
      <c r="D96" s="2">
        <v>18</v>
      </c>
      <c r="E96" s="9">
        <v>43753</v>
      </c>
      <c r="F96" s="25">
        <v>12</v>
      </c>
      <c r="G96" s="16">
        <f t="shared" si="9"/>
        <v>43784</v>
      </c>
      <c r="H96" s="30">
        <f t="shared" si="6"/>
        <v>1</v>
      </c>
      <c r="I96" s="48">
        <f t="shared" si="7"/>
        <v>-11</v>
      </c>
    </row>
    <row r="97" spans="1:9" x14ac:dyDescent="0.25">
      <c r="A97" s="41" t="s">
        <v>95</v>
      </c>
      <c r="B97" s="2">
        <v>2019</v>
      </c>
      <c r="C97" s="32" t="s">
        <v>121</v>
      </c>
      <c r="D97" s="2">
        <v>26</v>
      </c>
      <c r="E97" s="9">
        <v>43753</v>
      </c>
      <c r="F97" s="25">
        <v>12</v>
      </c>
      <c r="G97" s="16">
        <f t="shared" si="9"/>
        <v>43784</v>
      </c>
      <c r="H97" s="30">
        <f t="shared" si="6"/>
        <v>1</v>
      </c>
      <c r="I97" s="48">
        <f t="shared" si="7"/>
        <v>-11</v>
      </c>
    </row>
    <row r="98" spans="1:9" x14ac:dyDescent="0.25">
      <c r="A98" s="41" t="s">
        <v>96</v>
      </c>
      <c r="B98" s="2">
        <v>2019</v>
      </c>
      <c r="C98" s="32" t="s">
        <v>117</v>
      </c>
      <c r="D98" s="2">
        <v>83</v>
      </c>
      <c r="E98" s="9">
        <v>43753</v>
      </c>
      <c r="F98" s="25">
        <v>12</v>
      </c>
      <c r="G98" s="16">
        <f t="shared" si="9"/>
        <v>43784</v>
      </c>
      <c r="H98" s="30">
        <f t="shared" si="6"/>
        <v>1</v>
      </c>
      <c r="I98" s="48">
        <f t="shared" si="7"/>
        <v>-11</v>
      </c>
    </row>
    <row r="99" spans="1:9" x14ac:dyDescent="0.25">
      <c r="A99" s="36" t="s">
        <v>97</v>
      </c>
      <c r="B99" s="2">
        <v>2019</v>
      </c>
      <c r="C99" s="32" t="s">
        <v>121</v>
      </c>
      <c r="D99" s="2">
        <v>19</v>
      </c>
      <c r="E99" s="9">
        <v>43814</v>
      </c>
      <c r="F99" s="25">
        <v>14</v>
      </c>
      <c r="G99" s="16">
        <f t="shared" si="9"/>
        <v>43845</v>
      </c>
      <c r="H99" s="30">
        <f t="shared" si="6"/>
        <v>1</v>
      </c>
      <c r="I99" s="48">
        <f t="shared" si="7"/>
        <v>-13</v>
      </c>
    </row>
    <row r="100" spans="1:9" x14ac:dyDescent="0.25">
      <c r="A100" s="37" t="s">
        <v>98</v>
      </c>
      <c r="B100" s="2">
        <v>2019</v>
      </c>
      <c r="C100" s="32" t="s">
        <v>125</v>
      </c>
      <c r="D100" s="2">
        <v>48</v>
      </c>
      <c r="E100" s="9">
        <v>43845</v>
      </c>
      <c r="F100" s="25">
        <v>16</v>
      </c>
      <c r="G100" s="16">
        <f>E100</f>
        <v>43845</v>
      </c>
      <c r="H100" s="30">
        <f t="shared" si="6"/>
        <v>0</v>
      </c>
      <c r="I100" s="48">
        <f t="shared" si="7"/>
        <v>-16</v>
      </c>
    </row>
    <row r="101" spans="1:9" x14ac:dyDescent="0.25">
      <c r="A101" s="37" t="s">
        <v>99</v>
      </c>
      <c r="B101" s="2">
        <v>2019</v>
      </c>
      <c r="C101" s="32" t="s">
        <v>117</v>
      </c>
      <c r="D101" s="2">
        <v>60</v>
      </c>
      <c r="E101" s="9">
        <v>43905</v>
      </c>
      <c r="F101" s="25">
        <v>18</v>
      </c>
      <c r="G101" s="16">
        <f>DATE(YEAR(E101),MONTH(E101)+1,DAY(E101))</f>
        <v>43936</v>
      </c>
      <c r="H101" s="30">
        <f t="shared" si="6"/>
        <v>1</v>
      </c>
      <c r="I101" s="48">
        <f t="shared" si="7"/>
        <v>-17</v>
      </c>
    </row>
    <row r="102" spans="1:9" x14ac:dyDescent="0.25">
      <c r="A102" s="36" t="s">
        <v>100</v>
      </c>
      <c r="B102" s="2">
        <v>2019</v>
      </c>
      <c r="C102" s="32" t="s">
        <v>117</v>
      </c>
      <c r="D102" s="2">
        <v>37</v>
      </c>
      <c r="E102" s="9">
        <v>43905</v>
      </c>
      <c r="F102" s="25">
        <v>16</v>
      </c>
      <c r="G102" s="16">
        <f>DATE(YEAR(E102),MONTH(E102)+1,DAY(E102))</f>
        <v>43936</v>
      </c>
      <c r="H102" s="30">
        <f t="shared" si="6"/>
        <v>1</v>
      </c>
      <c r="I102" s="48">
        <f t="shared" si="7"/>
        <v>-15</v>
      </c>
    </row>
    <row r="103" spans="1:9" x14ac:dyDescent="0.25">
      <c r="A103" s="37" t="s">
        <v>101</v>
      </c>
      <c r="B103" s="2">
        <v>2019</v>
      </c>
      <c r="C103" s="32" t="s">
        <v>117</v>
      </c>
      <c r="D103" s="2">
        <v>0</v>
      </c>
      <c r="E103" s="9">
        <v>43905</v>
      </c>
      <c r="F103" s="25">
        <v>18</v>
      </c>
      <c r="G103" s="16">
        <f>DATE(YEAR(E103),MONTH(E103)+1,DAY(E103))</f>
        <v>43936</v>
      </c>
      <c r="H103" s="30">
        <f t="shared" si="6"/>
        <v>1</v>
      </c>
      <c r="I103" s="48">
        <f t="shared" si="7"/>
        <v>-17</v>
      </c>
    </row>
    <row r="104" spans="1:9" x14ac:dyDescent="0.25">
      <c r="A104" s="37" t="s">
        <v>102</v>
      </c>
      <c r="B104" s="2">
        <v>2018</v>
      </c>
      <c r="C104" s="32" t="s">
        <v>120</v>
      </c>
      <c r="D104" s="2">
        <v>18</v>
      </c>
      <c r="E104" s="9">
        <v>43952</v>
      </c>
      <c r="F104" s="25"/>
      <c r="G104" s="16"/>
      <c r="H104" s="30" t="e">
        <f t="shared" si="6"/>
        <v>#NUM!</v>
      </c>
      <c r="I104" s="48" t="e">
        <f t="shared" si="7"/>
        <v>#NUM!</v>
      </c>
    </row>
    <row r="105" spans="1:9" x14ac:dyDescent="0.25">
      <c r="A105" s="37" t="s">
        <v>103</v>
      </c>
      <c r="B105" s="2">
        <v>2018</v>
      </c>
      <c r="C105" s="32" t="s">
        <v>120</v>
      </c>
      <c r="D105" s="2">
        <v>30</v>
      </c>
      <c r="E105" s="9"/>
      <c r="F105" s="25"/>
      <c r="G105" s="16"/>
      <c r="H105" s="30">
        <f t="shared" si="6"/>
        <v>0</v>
      </c>
      <c r="I105" s="48">
        <f t="shared" si="7"/>
        <v>0</v>
      </c>
    </row>
    <row r="106" spans="1:9" x14ac:dyDescent="0.25">
      <c r="A106" s="37" t="s">
        <v>104</v>
      </c>
      <c r="B106" s="2">
        <v>2017</v>
      </c>
      <c r="C106" s="32" t="s">
        <v>127</v>
      </c>
      <c r="D106" s="2">
        <v>29</v>
      </c>
      <c r="E106" s="9"/>
      <c r="F106" s="25">
        <v>18</v>
      </c>
      <c r="G106" s="16">
        <f>E106</f>
        <v>0</v>
      </c>
      <c r="H106" s="30">
        <f t="shared" si="6"/>
        <v>0</v>
      </c>
      <c r="I106" s="48">
        <f t="shared" si="7"/>
        <v>-18</v>
      </c>
    </row>
    <row r="107" spans="1:9" x14ac:dyDescent="0.25">
      <c r="A107" s="37" t="s">
        <v>105</v>
      </c>
      <c r="B107" s="2">
        <v>2019</v>
      </c>
      <c r="C107" s="32" t="s">
        <v>125</v>
      </c>
      <c r="D107" s="2">
        <v>40</v>
      </c>
      <c r="E107" s="9"/>
      <c r="F107" s="25">
        <v>18</v>
      </c>
      <c r="G107" s="16">
        <f>DATE(YEAR(E107),MONTH(E107)+1,DAY(E107))</f>
        <v>31</v>
      </c>
      <c r="H107" s="30">
        <f t="shared" si="6"/>
        <v>0</v>
      </c>
      <c r="I107" s="48">
        <f t="shared" si="7"/>
        <v>-18</v>
      </c>
    </row>
    <row r="108" spans="1:9" x14ac:dyDescent="0.25">
      <c r="A108" s="37" t="s">
        <v>106</v>
      </c>
      <c r="B108" s="2">
        <v>2018</v>
      </c>
      <c r="C108" s="32" t="s">
        <v>125</v>
      </c>
      <c r="D108" s="2"/>
      <c r="E108" s="9"/>
      <c r="F108" s="25"/>
      <c r="G108" s="16"/>
      <c r="H108" s="30">
        <f t="shared" si="6"/>
        <v>0</v>
      </c>
      <c r="I108" s="48">
        <f t="shared" si="7"/>
        <v>0</v>
      </c>
    </row>
    <row r="109" spans="1:9" x14ac:dyDescent="0.25">
      <c r="A109" s="37" t="s">
        <v>107</v>
      </c>
      <c r="B109" s="2">
        <v>2018</v>
      </c>
      <c r="C109" s="32" t="s">
        <v>120</v>
      </c>
      <c r="D109" s="2">
        <v>30</v>
      </c>
      <c r="E109" s="9"/>
      <c r="F109" s="25"/>
      <c r="G109" s="16"/>
      <c r="H109" s="30">
        <f t="shared" si="6"/>
        <v>0</v>
      </c>
      <c r="I109" s="48">
        <f t="shared" si="7"/>
        <v>0</v>
      </c>
    </row>
    <row r="110" spans="1:9" x14ac:dyDescent="0.25">
      <c r="A110" s="37" t="s">
        <v>108</v>
      </c>
      <c r="B110" s="2">
        <v>2018</v>
      </c>
      <c r="C110" s="32" t="s">
        <v>124</v>
      </c>
      <c r="D110" s="2">
        <v>60</v>
      </c>
      <c r="E110" s="9"/>
      <c r="F110" s="25"/>
      <c r="G110" s="16"/>
      <c r="H110" s="30">
        <f t="shared" si="6"/>
        <v>0</v>
      </c>
      <c r="I110" s="48">
        <f t="shared" si="7"/>
        <v>0</v>
      </c>
    </row>
    <row r="111" spans="1:9" x14ac:dyDescent="0.25">
      <c r="A111" s="49" t="s">
        <v>109</v>
      </c>
      <c r="B111" s="50">
        <v>2018</v>
      </c>
      <c r="C111" s="51" t="s">
        <v>127</v>
      </c>
      <c r="D111" s="50">
        <v>32</v>
      </c>
      <c r="E111" s="52"/>
      <c r="F111" s="53"/>
      <c r="G111" s="54"/>
      <c r="H111" s="55">
        <f t="shared" si="6"/>
        <v>0</v>
      </c>
      <c r="I111" s="56">
        <f t="shared" si="7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Feuil2</vt:lpstr>
      <vt:lpstr>Feuil1</vt:lpstr>
      <vt:lpstr>Commune</vt:lpstr>
      <vt:lpstr>Livraison</vt:lpstr>
      <vt:lpstr>N_lgts</vt:lpstr>
      <vt:lpstr>OS</vt:lpstr>
      <vt:lpstr>Prog</vt:lpstr>
      <vt:lpstr>Retard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rtyui</cp:lastModifiedBy>
  <dcterms:created xsi:type="dcterms:W3CDTF">2017-08-14T11:48:22Z</dcterms:created>
  <dcterms:modified xsi:type="dcterms:W3CDTF">2017-08-14T18:18:27Z</dcterms:modified>
</cp:coreProperties>
</file>