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tabRatio="839"/>
  </bookViews>
  <sheets>
    <sheet name="SA 4.3.17" sheetId="27" r:id="rId1"/>
    <sheet name="DI 5.3.17" sheetId="28" r:id="rId2"/>
    <sheet name="SA 11.3.17" sheetId="29" r:id="rId3"/>
    <sheet name="DI 12.3.17" sheetId="30" r:id="rId4"/>
    <sheet name="SA 18.3.17" sheetId="31" r:id="rId5"/>
    <sheet name="DI 19.3.17" sheetId="32" r:id="rId6"/>
    <sheet name="SA 25.3.17" sheetId="33" r:id="rId7"/>
    <sheet name="DI 26.3.17" sheetId="34" r:id="rId8"/>
    <sheet name="SA 1.4.17" sheetId="35" r:id="rId9"/>
    <sheet name="DI 2.4.17" sheetId="36" r:id="rId10"/>
    <sheet name="SA 8.4.17" sheetId="37" r:id="rId11"/>
    <sheet name="DI 9.4.17" sheetId="15" r:id="rId12"/>
    <sheet name="SA 15.4.17" sheetId="16" r:id="rId13"/>
    <sheet name="DI 16.4.17" sheetId="17" r:id="rId14"/>
    <sheet name="SA 22.4.17" sheetId="18" r:id="rId15"/>
    <sheet name="DI 23.4.17" sheetId="19" r:id="rId16"/>
    <sheet name="SA 29.4.17" sheetId="20" r:id="rId17"/>
    <sheet name="DI 30.4.17" sheetId="21" r:id="rId18"/>
    <sheet name="SA 6.5.17" sheetId="22" r:id="rId19"/>
    <sheet name="DI 7.5.17" sheetId="23" r:id="rId20"/>
    <sheet name="SA 13.5.17" sheetId="24" r:id="rId21"/>
    <sheet name="DI 14.5.17" sheetId="25" r:id="rId22"/>
    <sheet name="SA 20.5.17" sheetId="26" r:id="rId23"/>
    <sheet name="DI 21.5.17" sheetId="9" r:id="rId24"/>
    <sheet name="SA 27.5.17" sheetId="10" r:id="rId25"/>
    <sheet name="DI 28.5.17" sheetId="11" r:id="rId26"/>
    <sheet name="Récapitulatif" sheetId="38" r:id="rId27"/>
  </sheets>
  <calcPr calcId="171027"/>
</workbook>
</file>

<file path=xl/calcChain.xml><?xml version="1.0" encoding="utf-8"?>
<calcChain xmlns="http://schemas.openxmlformats.org/spreadsheetml/2006/main">
  <c r="G10" i="27" l="1"/>
  <c r="C25" i="27" l="1"/>
  <c r="C12" i="27"/>
  <c r="K18" i="27"/>
  <c r="K19" i="27"/>
  <c r="K20" i="27"/>
  <c r="K21" i="27"/>
  <c r="K22" i="27"/>
  <c r="K17" i="27"/>
  <c r="K5" i="27"/>
  <c r="K6" i="27"/>
  <c r="K7" i="27"/>
  <c r="K8" i="27"/>
  <c r="K9" i="27"/>
  <c r="K4" i="27"/>
  <c r="C38" i="11" l="1"/>
  <c r="C25" i="11"/>
  <c r="H24" i="11"/>
  <c r="U23" i="11"/>
  <c r="T23" i="11"/>
  <c r="S23" i="11"/>
  <c r="R23" i="11"/>
  <c r="Q23" i="11"/>
  <c r="H23" i="11"/>
  <c r="F23" i="11"/>
  <c r="E23" i="11"/>
  <c r="D23" i="11"/>
  <c r="C23" i="11"/>
  <c r="L22" i="11"/>
  <c r="L21" i="11"/>
  <c r="L20" i="11"/>
  <c r="L19" i="11"/>
  <c r="L18" i="11"/>
  <c r="L17" i="11"/>
  <c r="L23" i="11" s="1"/>
  <c r="C12" i="11"/>
  <c r="H11" i="11"/>
  <c r="C36" i="11" s="1"/>
  <c r="U10" i="11"/>
  <c r="T10" i="11"/>
  <c r="C34" i="11" s="1"/>
  <c r="S10" i="11"/>
  <c r="R10" i="11"/>
  <c r="C33" i="11" s="1"/>
  <c r="Q10" i="11"/>
  <c r="C32" i="11" s="1"/>
  <c r="H10" i="11"/>
  <c r="C35" i="11" s="1"/>
  <c r="F10" i="11"/>
  <c r="E10" i="11"/>
  <c r="D10" i="11"/>
  <c r="C10" i="11"/>
  <c r="C11" i="11" s="1"/>
  <c r="L9" i="11"/>
  <c r="L8" i="11"/>
  <c r="L7" i="11"/>
  <c r="L6" i="11"/>
  <c r="L5" i="11"/>
  <c r="L4" i="11"/>
  <c r="C25" i="10"/>
  <c r="H24" i="10"/>
  <c r="U23" i="10"/>
  <c r="T23" i="10"/>
  <c r="S23" i="10"/>
  <c r="R23" i="10"/>
  <c r="Q23" i="10"/>
  <c r="H23" i="10"/>
  <c r="F23" i="10"/>
  <c r="E23" i="10"/>
  <c r="D23" i="10"/>
  <c r="C23" i="10"/>
  <c r="L22" i="10"/>
  <c r="L21" i="10"/>
  <c r="L20" i="10"/>
  <c r="L19" i="10"/>
  <c r="L18" i="10"/>
  <c r="L17" i="10"/>
  <c r="L23" i="10" s="1"/>
  <c r="C12" i="10"/>
  <c r="H11" i="10"/>
  <c r="C36" i="10" s="1"/>
  <c r="U10" i="10"/>
  <c r="C38" i="10" s="1"/>
  <c r="T10" i="10"/>
  <c r="Q11" i="10" s="1"/>
  <c r="S10" i="10"/>
  <c r="R10" i="10"/>
  <c r="C33" i="10" s="1"/>
  <c r="Q10" i="10"/>
  <c r="C32" i="10" s="1"/>
  <c r="H10" i="10"/>
  <c r="C35" i="10" s="1"/>
  <c r="F10" i="10"/>
  <c r="E10" i="10"/>
  <c r="D10" i="10"/>
  <c r="C10" i="10"/>
  <c r="C11" i="10" s="1"/>
  <c r="L9" i="10"/>
  <c r="L8" i="10"/>
  <c r="L7" i="10"/>
  <c r="L6" i="10"/>
  <c r="L5" i="10"/>
  <c r="L4" i="10"/>
  <c r="C25" i="9"/>
  <c r="H24" i="9"/>
  <c r="U23" i="9"/>
  <c r="T23" i="9"/>
  <c r="S23" i="9"/>
  <c r="R23" i="9"/>
  <c r="Q23" i="9"/>
  <c r="H23" i="9"/>
  <c r="F23" i="9"/>
  <c r="E23" i="9"/>
  <c r="D23" i="9"/>
  <c r="C23" i="9"/>
  <c r="L22" i="9"/>
  <c r="L21" i="9"/>
  <c r="L20" i="9"/>
  <c r="L19" i="9"/>
  <c r="L18" i="9"/>
  <c r="L17" i="9"/>
  <c r="C12" i="9"/>
  <c r="H11" i="9"/>
  <c r="C36" i="9" s="1"/>
  <c r="U10" i="9"/>
  <c r="C38" i="9" s="1"/>
  <c r="T10" i="9"/>
  <c r="S10" i="9"/>
  <c r="R10" i="9"/>
  <c r="C33" i="9" s="1"/>
  <c r="Q10" i="9"/>
  <c r="C32" i="9" s="1"/>
  <c r="H10" i="9"/>
  <c r="C35" i="9" s="1"/>
  <c r="F10" i="9"/>
  <c r="E10" i="9"/>
  <c r="D10" i="9"/>
  <c r="C10" i="9"/>
  <c r="L9" i="9"/>
  <c r="L8" i="9"/>
  <c r="L7" i="9"/>
  <c r="L6" i="9"/>
  <c r="L5" i="9"/>
  <c r="L4" i="9"/>
  <c r="C25" i="26"/>
  <c r="H24" i="26"/>
  <c r="U23" i="26"/>
  <c r="T23" i="26"/>
  <c r="S23" i="26"/>
  <c r="R23" i="26"/>
  <c r="Q23" i="26"/>
  <c r="H23" i="26"/>
  <c r="F23" i="26"/>
  <c r="E23" i="26"/>
  <c r="D23" i="26"/>
  <c r="C23" i="26"/>
  <c r="L22" i="26"/>
  <c r="L21" i="26"/>
  <c r="L20" i="26"/>
  <c r="L19" i="26"/>
  <c r="L18" i="26"/>
  <c r="L17" i="26"/>
  <c r="C12" i="26"/>
  <c r="H11" i="26"/>
  <c r="C36" i="26" s="1"/>
  <c r="U10" i="26"/>
  <c r="C38" i="26" s="1"/>
  <c r="T10" i="26"/>
  <c r="S10" i="26"/>
  <c r="C34" i="26" s="1"/>
  <c r="R10" i="26"/>
  <c r="C33" i="26" s="1"/>
  <c r="Q10" i="26"/>
  <c r="C32" i="26" s="1"/>
  <c r="H10" i="26"/>
  <c r="C35" i="26" s="1"/>
  <c r="F10" i="26"/>
  <c r="E10" i="26"/>
  <c r="D10" i="26"/>
  <c r="C10" i="26"/>
  <c r="C11" i="26" s="1"/>
  <c r="L9" i="26"/>
  <c r="L8" i="26"/>
  <c r="L7" i="26"/>
  <c r="L6" i="26"/>
  <c r="L5" i="26"/>
  <c r="L4" i="26"/>
  <c r="L10" i="26" s="1"/>
  <c r="C25" i="25"/>
  <c r="H24" i="25"/>
  <c r="U23" i="25"/>
  <c r="T23" i="25"/>
  <c r="S23" i="25"/>
  <c r="R23" i="25"/>
  <c r="Q23" i="25"/>
  <c r="H23" i="25"/>
  <c r="F23" i="25"/>
  <c r="E23" i="25"/>
  <c r="D23" i="25"/>
  <c r="C23" i="25"/>
  <c r="L22" i="25"/>
  <c r="L21" i="25"/>
  <c r="L20" i="25"/>
  <c r="L19" i="25"/>
  <c r="L18" i="25"/>
  <c r="L17" i="25"/>
  <c r="C12" i="25"/>
  <c r="H11" i="25"/>
  <c r="C36" i="25" s="1"/>
  <c r="U10" i="25"/>
  <c r="T10" i="25"/>
  <c r="S10" i="25"/>
  <c r="R10" i="25"/>
  <c r="C33" i="25" s="1"/>
  <c r="Q10" i="25"/>
  <c r="H10" i="25"/>
  <c r="C35" i="25" s="1"/>
  <c r="F10" i="25"/>
  <c r="E10" i="25"/>
  <c r="D10" i="25"/>
  <c r="C10" i="25"/>
  <c r="C11" i="25" s="1"/>
  <c r="L9" i="25"/>
  <c r="L8" i="25"/>
  <c r="L7" i="25"/>
  <c r="L6" i="25"/>
  <c r="L5" i="25"/>
  <c r="L4" i="25"/>
  <c r="C25" i="24"/>
  <c r="H24" i="24"/>
  <c r="U23" i="24"/>
  <c r="T23" i="24"/>
  <c r="S23" i="24"/>
  <c r="R23" i="24"/>
  <c r="Q23" i="24"/>
  <c r="H23" i="24"/>
  <c r="F23" i="24"/>
  <c r="E23" i="24"/>
  <c r="D23" i="24"/>
  <c r="C23" i="24"/>
  <c r="L22" i="24"/>
  <c r="L21" i="24"/>
  <c r="L20" i="24"/>
  <c r="L19" i="24"/>
  <c r="L18" i="24"/>
  <c r="L17" i="24"/>
  <c r="L23" i="24" s="1"/>
  <c r="C12" i="24"/>
  <c r="H11" i="24"/>
  <c r="C36" i="24" s="1"/>
  <c r="U10" i="24"/>
  <c r="T10" i="24"/>
  <c r="S10" i="24"/>
  <c r="R10" i="24"/>
  <c r="C33" i="24" s="1"/>
  <c r="Q10" i="24"/>
  <c r="H10" i="24"/>
  <c r="C35" i="24" s="1"/>
  <c r="F10" i="24"/>
  <c r="E10" i="24"/>
  <c r="D10" i="24"/>
  <c r="C10" i="24"/>
  <c r="C11" i="24" s="1"/>
  <c r="L9" i="24"/>
  <c r="L8" i="24"/>
  <c r="L7" i="24"/>
  <c r="L6" i="24"/>
  <c r="L10" i="24" s="1"/>
  <c r="C37" i="24" s="1"/>
  <c r="L5" i="24"/>
  <c r="L4" i="24"/>
  <c r="C25" i="23"/>
  <c r="H24" i="23"/>
  <c r="U23" i="23"/>
  <c r="T23" i="23"/>
  <c r="S23" i="23"/>
  <c r="R23" i="23"/>
  <c r="Q23" i="23"/>
  <c r="H23" i="23"/>
  <c r="F23" i="23"/>
  <c r="E23" i="23"/>
  <c r="D23" i="23"/>
  <c r="C23" i="23"/>
  <c r="L22" i="23"/>
  <c r="L21" i="23"/>
  <c r="L20" i="23"/>
  <c r="L19" i="23"/>
  <c r="L18" i="23"/>
  <c r="L17" i="23"/>
  <c r="C12" i="23"/>
  <c r="H11" i="23"/>
  <c r="C36" i="23" s="1"/>
  <c r="U10" i="23"/>
  <c r="C38" i="23" s="1"/>
  <c r="T10" i="23"/>
  <c r="C34" i="23" s="1"/>
  <c r="S10" i="23"/>
  <c r="R10" i="23"/>
  <c r="C33" i="23" s="1"/>
  <c r="Q10" i="23"/>
  <c r="Q11" i="23" s="1"/>
  <c r="H10" i="23"/>
  <c r="C35" i="23" s="1"/>
  <c r="F10" i="23"/>
  <c r="E10" i="23"/>
  <c r="D10" i="23"/>
  <c r="C10" i="23"/>
  <c r="C11" i="23" s="1"/>
  <c r="L9" i="23"/>
  <c r="L8" i="23"/>
  <c r="L7" i="23"/>
  <c r="L6" i="23"/>
  <c r="L5" i="23"/>
  <c r="L4" i="23"/>
  <c r="C25" i="22"/>
  <c r="H24" i="22"/>
  <c r="U23" i="22"/>
  <c r="C38" i="22" s="1"/>
  <c r="T23" i="22"/>
  <c r="S23" i="22"/>
  <c r="R23" i="22"/>
  <c r="Q23" i="22"/>
  <c r="H23" i="22"/>
  <c r="F23" i="22"/>
  <c r="E23" i="22"/>
  <c r="D23" i="22"/>
  <c r="C23" i="22"/>
  <c r="C24" i="22" s="1"/>
  <c r="L22" i="22"/>
  <c r="L21" i="22"/>
  <c r="L20" i="22"/>
  <c r="L19" i="22"/>
  <c r="L18" i="22"/>
  <c r="L17" i="22"/>
  <c r="C12" i="22"/>
  <c r="H11" i="22"/>
  <c r="C36" i="22" s="1"/>
  <c r="U10" i="22"/>
  <c r="T10" i="22"/>
  <c r="S10" i="22"/>
  <c r="R10" i="22"/>
  <c r="Q10" i="22"/>
  <c r="H10" i="22"/>
  <c r="C35" i="22" s="1"/>
  <c r="F10" i="22"/>
  <c r="E10" i="22"/>
  <c r="D10" i="22"/>
  <c r="C10" i="22"/>
  <c r="L9" i="22"/>
  <c r="L8" i="22"/>
  <c r="L7" i="22"/>
  <c r="L6" i="22"/>
  <c r="L5" i="22"/>
  <c r="L4" i="22"/>
  <c r="C25" i="21"/>
  <c r="H24" i="21"/>
  <c r="U23" i="21"/>
  <c r="T23" i="21"/>
  <c r="S23" i="21"/>
  <c r="R23" i="21"/>
  <c r="Q23" i="21"/>
  <c r="H23" i="21"/>
  <c r="F23" i="21"/>
  <c r="E23" i="21"/>
  <c r="D23" i="21"/>
  <c r="C23" i="21"/>
  <c r="C24" i="21" s="1"/>
  <c r="L22" i="21"/>
  <c r="L21" i="21"/>
  <c r="L20" i="21"/>
  <c r="L19" i="21"/>
  <c r="L18" i="21"/>
  <c r="L17" i="21"/>
  <c r="C12" i="21"/>
  <c r="H11" i="21"/>
  <c r="C36" i="21" s="1"/>
  <c r="U10" i="21"/>
  <c r="C38" i="21" s="1"/>
  <c r="T10" i="21"/>
  <c r="S10" i="21"/>
  <c r="R10" i="21"/>
  <c r="C33" i="21" s="1"/>
  <c r="Q10" i="21"/>
  <c r="C32" i="21" s="1"/>
  <c r="H10" i="21"/>
  <c r="C35" i="21" s="1"/>
  <c r="F10" i="21"/>
  <c r="E10" i="21"/>
  <c r="D10" i="21"/>
  <c r="C10" i="21"/>
  <c r="L9" i="21"/>
  <c r="L8" i="21"/>
  <c r="L7" i="21"/>
  <c r="L6" i="21"/>
  <c r="L5" i="21"/>
  <c r="L4" i="21"/>
  <c r="C25" i="20"/>
  <c r="H24" i="20"/>
  <c r="U23" i="20"/>
  <c r="T23" i="20"/>
  <c r="S23" i="20"/>
  <c r="R23" i="20"/>
  <c r="Q23" i="20"/>
  <c r="H23" i="20"/>
  <c r="F23" i="20"/>
  <c r="E23" i="20"/>
  <c r="D23" i="20"/>
  <c r="C23" i="20"/>
  <c r="C24" i="20" s="1"/>
  <c r="L22" i="20"/>
  <c r="L21" i="20"/>
  <c r="L20" i="20"/>
  <c r="L19" i="20"/>
  <c r="L18" i="20"/>
  <c r="L17" i="20"/>
  <c r="C12" i="20"/>
  <c r="H11" i="20"/>
  <c r="C36" i="20" s="1"/>
  <c r="U10" i="20"/>
  <c r="C38" i="20" s="1"/>
  <c r="T10" i="20"/>
  <c r="S10" i="20"/>
  <c r="R10" i="20"/>
  <c r="C33" i="20" s="1"/>
  <c r="Q10" i="20"/>
  <c r="C32" i="20" s="1"/>
  <c r="H10" i="20"/>
  <c r="C35" i="20" s="1"/>
  <c r="F10" i="20"/>
  <c r="E10" i="20"/>
  <c r="D10" i="20"/>
  <c r="C10" i="20"/>
  <c r="L9" i="20"/>
  <c r="L8" i="20"/>
  <c r="L7" i="20"/>
  <c r="L6" i="20"/>
  <c r="L5" i="20"/>
  <c r="L4" i="20"/>
  <c r="C25" i="19"/>
  <c r="H24" i="19"/>
  <c r="U23" i="19"/>
  <c r="T23" i="19"/>
  <c r="S23" i="19"/>
  <c r="R23" i="19"/>
  <c r="Q23" i="19"/>
  <c r="H23" i="19"/>
  <c r="F23" i="19"/>
  <c r="E23" i="19"/>
  <c r="D23" i="19"/>
  <c r="C23" i="19"/>
  <c r="C24" i="19" s="1"/>
  <c r="L22" i="19"/>
  <c r="L21" i="19"/>
  <c r="L20" i="19"/>
  <c r="L19" i="19"/>
  <c r="L18" i="19"/>
  <c r="L17" i="19"/>
  <c r="C12" i="19"/>
  <c r="H11" i="19"/>
  <c r="C36" i="19" s="1"/>
  <c r="U10" i="19"/>
  <c r="C38" i="19" s="1"/>
  <c r="T10" i="19"/>
  <c r="S10" i="19"/>
  <c r="R10" i="19"/>
  <c r="C33" i="19" s="1"/>
  <c r="Q10" i="19"/>
  <c r="C32" i="19" s="1"/>
  <c r="H10" i="19"/>
  <c r="C35" i="19" s="1"/>
  <c r="F10" i="19"/>
  <c r="E10" i="19"/>
  <c r="D10" i="19"/>
  <c r="C10" i="19"/>
  <c r="L9" i="19"/>
  <c r="L8" i="19"/>
  <c r="L7" i="19"/>
  <c r="L6" i="19"/>
  <c r="L5" i="19"/>
  <c r="L4" i="19"/>
  <c r="C25" i="18"/>
  <c r="H24" i="18"/>
  <c r="U23" i="18"/>
  <c r="T23" i="18"/>
  <c r="S23" i="18"/>
  <c r="R23" i="18"/>
  <c r="Q23" i="18"/>
  <c r="H23" i="18"/>
  <c r="F23" i="18"/>
  <c r="E23" i="18"/>
  <c r="D23" i="18"/>
  <c r="C23" i="18"/>
  <c r="C24" i="18" s="1"/>
  <c r="L22" i="18"/>
  <c r="L21" i="18"/>
  <c r="L20" i="18"/>
  <c r="L19" i="18"/>
  <c r="L18" i="18"/>
  <c r="L17" i="18"/>
  <c r="C12" i="18"/>
  <c r="H11" i="18"/>
  <c r="C36" i="18" s="1"/>
  <c r="U10" i="18"/>
  <c r="C38" i="18" s="1"/>
  <c r="T10" i="18"/>
  <c r="S10" i="18"/>
  <c r="R10" i="18"/>
  <c r="C33" i="18" s="1"/>
  <c r="Q10" i="18"/>
  <c r="C32" i="18" s="1"/>
  <c r="H10" i="18"/>
  <c r="C35" i="18" s="1"/>
  <c r="F10" i="18"/>
  <c r="E10" i="18"/>
  <c r="D10" i="18"/>
  <c r="C10" i="18"/>
  <c r="C11" i="18" s="1"/>
  <c r="L9" i="18"/>
  <c r="L8" i="18"/>
  <c r="L7" i="18"/>
  <c r="L6" i="18"/>
  <c r="L5" i="18"/>
  <c r="L4" i="18"/>
  <c r="C25" i="17"/>
  <c r="H24" i="17"/>
  <c r="U23" i="17"/>
  <c r="T23" i="17"/>
  <c r="S23" i="17"/>
  <c r="R23" i="17"/>
  <c r="Q23" i="17"/>
  <c r="H23" i="17"/>
  <c r="F23" i="17"/>
  <c r="E23" i="17"/>
  <c r="D23" i="17"/>
  <c r="C23" i="17"/>
  <c r="L22" i="17"/>
  <c r="L21" i="17"/>
  <c r="L20" i="17"/>
  <c r="L19" i="17"/>
  <c r="L18" i="17"/>
  <c r="L17" i="17"/>
  <c r="C12" i="17"/>
  <c r="H11" i="17"/>
  <c r="C36" i="17" s="1"/>
  <c r="U10" i="17"/>
  <c r="C38" i="17" s="1"/>
  <c r="T10" i="17"/>
  <c r="S10" i="17"/>
  <c r="R10" i="17"/>
  <c r="C33" i="17" s="1"/>
  <c r="Q10" i="17"/>
  <c r="C32" i="17" s="1"/>
  <c r="H10" i="17"/>
  <c r="C35" i="17" s="1"/>
  <c r="F10" i="17"/>
  <c r="E10" i="17"/>
  <c r="D10" i="17"/>
  <c r="C10" i="17"/>
  <c r="C11" i="17" s="1"/>
  <c r="L9" i="17"/>
  <c r="L8" i="17"/>
  <c r="L7" i="17"/>
  <c r="L6" i="17"/>
  <c r="L5" i="17"/>
  <c r="L4" i="17"/>
  <c r="C25" i="16"/>
  <c r="H24" i="16"/>
  <c r="U23" i="16"/>
  <c r="T23" i="16"/>
  <c r="S23" i="16"/>
  <c r="Q24" i="16" s="1"/>
  <c r="R23" i="16"/>
  <c r="Q23" i="16"/>
  <c r="H23" i="16"/>
  <c r="F23" i="16"/>
  <c r="E23" i="16"/>
  <c r="D23" i="16"/>
  <c r="C23" i="16"/>
  <c r="L22" i="16"/>
  <c r="L21" i="16"/>
  <c r="L20" i="16"/>
  <c r="L19" i="16"/>
  <c r="L18" i="16"/>
  <c r="L17" i="16"/>
  <c r="C12" i="16"/>
  <c r="H11" i="16"/>
  <c r="C36" i="16" s="1"/>
  <c r="U10" i="16"/>
  <c r="C38" i="16" s="1"/>
  <c r="T10" i="16"/>
  <c r="S10" i="16"/>
  <c r="R10" i="16"/>
  <c r="C33" i="16" s="1"/>
  <c r="Q10" i="16"/>
  <c r="C32" i="16" s="1"/>
  <c r="H10" i="16"/>
  <c r="C35" i="16" s="1"/>
  <c r="F10" i="16"/>
  <c r="E10" i="16"/>
  <c r="D10" i="16"/>
  <c r="C10" i="16"/>
  <c r="L9" i="16"/>
  <c r="L8" i="16"/>
  <c r="L7" i="16"/>
  <c r="L10" i="16" s="1"/>
  <c r="L6" i="16"/>
  <c r="L5" i="16"/>
  <c r="L4" i="16"/>
  <c r="C25" i="15"/>
  <c r="H24" i="15"/>
  <c r="U23" i="15"/>
  <c r="T23" i="15"/>
  <c r="S23" i="15"/>
  <c r="Q24" i="15" s="1"/>
  <c r="R23" i="15"/>
  <c r="Q23" i="15"/>
  <c r="H23" i="15"/>
  <c r="F23" i="15"/>
  <c r="E23" i="15"/>
  <c r="D23" i="15"/>
  <c r="C23" i="15"/>
  <c r="L22" i="15"/>
  <c r="L21" i="15"/>
  <c r="L20" i="15"/>
  <c r="L19" i="15"/>
  <c r="L18" i="15"/>
  <c r="L17" i="15"/>
  <c r="C12" i="15"/>
  <c r="H11" i="15"/>
  <c r="C36" i="15" s="1"/>
  <c r="U10" i="15"/>
  <c r="C38" i="15" s="1"/>
  <c r="T10" i="15"/>
  <c r="S10" i="15"/>
  <c r="R10" i="15"/>
  <c r="C33" i="15" s="1"/>
  <c r="Q10" i="15"/>
  <c r="C32" i="15" s="1"/>
  <c r="H10" i="15"/>
  <c r="C35" i="15" s="1"/>
  <c r="F10" i="15"/>
  <c r="E10" i="15"/>
  <c r="D10" i="15"/>
  <c r="C10" i="15"/>
  <c r="L9" i="15"/>
  <c r="L8" i="15"/>
  <c r="L7" i="15"/>
  <c r="L10" i="15" s="1"/>
  <c r="L6" i="15"/>
  <c r="L5" i="15"/>
  <c r="L4" i="15"/>
  <c r="C35" i="37"/>
  <c r="C25" i="37"/>
  <c r="H24" i="37"/>
  <c r="U23" i="37"/>
  <c r="T23" i="37"/>
  <c r="S23" i="37"/>
  <c r="R23" i="37"/>
  <c r="Q23" i="37"/>
  <c r="Q24" i="37" s="1"/>
  <c r="H23" i="37"/>
  <c r="F23" i="37"/>
  <c r="E23" i="37"/>
  <c r="D23" i="37"/>
  <c r="C23" i="37"/>
  <c r="L22" i="37"/>
  <c r="L21" i="37"/>
  <c r="L20" i="37"/>
  <c r="L23" i="37" s="1"/>
  <c r="L19" i="37"/>
  <c r="L18" i="37"/>
  <c r="L17" i="37"/>
  <c r="C12" i="37"/>
  <c r="H11" i="37"/>
  <c r="C36" i="37" s="1"/>
  <c r="U10" i="37"/>
  <c r="T10" i="37"/>
  <c r="S10" i="37"/>
  <c r="C34" i="37" s="1"/>
  <c r="R10" i="37"/>
  <c r="C33" i="37" s="1"/>
  <c r="Q10" i="37"/>
  <c r="H10" i="37"/>
  <c r="F10" i="37"/>
  <c r="E10" i="37"/>
  <c r="D10" i="37"/>
  <c r="C10" i="37"/>
  <c r="L9" i="37"/>
  <c r="L8" i="37"/>
  <c r="L7" i="37"/>
  <c r="L6" i="37"/>
  <c r="L5" i="37"/>
  <c r="L4" i="37"/>
  <c r="C25" i="36"/>
  <c r="H24" i="36"/>
  <c r="U23" i="36"/>
  <c r="T23" i="36"/>
  <c r="S23" i="36"/>
  <c r="R23" i="36"/>
  <c r="Q23" i="36"/>
  <c r="Q24" i="36" s="1"/>
  <c r="H23" i="36"/>
  <c r="F23" i="36"/>
  <c r="E23" i="36"/>
  <c r="D23" i="36"/>
  <c r="C23" i="36"/>
  <c r="L22" i="36"/>
  <c r="L21" i="36"/>
  <c r="L20" i="36"/>
  <c r="L19" i="36"/>
  <c r="L18" i="36"/>
  <c r="L17" i="36"/>
  <c r="C12" i="36"/>
  <c r="H11" i="36"/>
  <c r="C36" i="36" s="1"/>
  <c r="U10" i="36"/>
  <c r="T10" i="36"/>
  <c r="S10" i="36"/>
  <c r="C34" i="36" s="1"/>
  <c r="R10" i="36"/>
  <c r="C33" i="36" s="1"/>
  <c r="Q10" i="36"/>
  <c r="C32" i="36" s="1"/>
  <c r="H10" i="36"/>
  <c r="C35" i="36" s="1"/>
  <c r="F10" i="36"/>
  <c r="E10" i="36"/>
  <c r="D10" i="36"/>
  <c r="C10" i="36"/>
  <c r="L9" i="36"/>
  <c r="L8" i="36"/>
  <c r="L7" i="36"/>
  <c r="L6" i="36"/>
  <c r="L5" i="36"/>
  <c r="L4" i="36"/>
  <c r="C25" i="35"/>
  <c r="H24" i="35"/>
  <c r="U23" i="35"/>
  <c r="T23" i="35"/>
  <c r="S23" i="35"/>
  <c r="R23" i="35"/>
  <c r="Q23" i="35"/>
  <c r="Q24" i="35" s="1"/>
  <c r="H23" i="35"/>
  <c r="F23" i="35"/>
  <c r="E23" i="35"/>
  <c r="D23" i="35"/>
  <c r="C23" i="35"/>
  <c r="L22" i="35"/>
  <c r="L21" i="35"/>
  <c r="L20" i="35"/>
  <c r="L19" i="35"/>
  <c r="L18" i="35"/>
  <c r="L17" i="35"/>
  <c r="C12" i="35"/>
  <c r="H11" i="35"/>
  <c r="C36" i="35" s="1"/>
  <c r="U10" i="35"/>
  <c r="C38" i="35" s="1"/>
  <c r="T10" i="35"/>
  <c r="S10" i="35"/>
  <c r="C34" i="35" s="1"/>
  <c r="R10" i="35"/>
  <c r="C33" i="35" s="1"/>
  <c r="Q10" i="35"/>
  <c r="C32" i="35" s="1"/>
  <c r="H10" i="35"/>
  <c r="C35" i="35" s="1"/>
  <c r="F10" i="35"/>
  <c r="E10" i="35"/>
  <c r="D10" i="35"/>
  <c r="C10" i="35"/>
  <c r="L9" i="35"/>
  <c r="L8" i="35"/>
  <c r="L7" i="35"/>
  <c r="L6" i="35"/>
  <c r="L5" i="35"/>
  <c r="L4" i="35"/>
  <c r="C25" i="34"/>
  <c r="H24" i="34"/>
  <c r="U23" i="34"/>
  <c r="T23" i="34"/>
  <c r="S23" i="34"/>
  <c r="R23" i="34"/>
  <c r="Q23" i="34"/>
  <c r="Q24" i="34" s="1"/>
  <c r="H23" i="34"/>
  <c r="F23" i="34"/>
  <c r="E23" i="34"/>
  <c r="D23" i="34"/>
  <c r="C23" i="34"/>
  <c r="L22" i="34"/>
  <c r="L21" i="34"/>
  <c r="L20" i="34"/>
  <c r="L19" i="34"/>
  <c r="L18" i="34"/>
  <c r="L17" i="34"/>
  <c r="C12" i="34"/>
  <c r="H11" i="34"/>
  <c r="C36" i="34" s="1"/>
  <c r="U10" i="34"/>
  <c r="T10" i="34"/>
  <c r="S10" i="34"/>
  <c r="R10" i="34"/>
  <c r="C33" i="34" s="1"/>
  <c r="Q10" i="34"/>
  <c r="H10" i="34"/>
  <c r="C35" i="34" s="1"/>
  <c r="F10" i="34"/>
  <c r="E10" i="34"/>
  <c r="D10" i="34"/>
  <c r="C10" i="34"/>
  <c r="C11" i="34" s="1"/>
  <c r="L9" i="34"/>
  <c r="L8" i="34"/>
  <c r="L7" i="34"/>
  <c r="L6" i="34"/>
  <c r="L5" i="34"/>
  <c r="L4" i="34"/>
  <c r="C25" i="33"/>
  <c r="H24" i="33"/>
  <c r="U23" i="33"/>
  <c r="T23" i="33"/>
  <c r="S23" i="33"/>
  <c r="R23" i="33"/>
  <c r="Q23" i="33"/>
  <c r="H23" i="33"/>
  <c r="F23" i="33"/>
  <c r="E23" i="33"/>
  <c r="D23" i="33"/>
  <c r="C23" i="33"/>
  <c r="L22" i="33"/>
  <c r="L21" i="33"/>
  <c r="L20" i="33"/>
  <c r="L19" i="33"/>
  <c r="L18" i="33"/>
  <c r="L17" i="33"/>
  <c r="C12" i="33"/>
  <c r="H11" i="33"/>
  <c r="C36" i="33" s="1"/>
  <c r="U10" i="33"/>
  <c r="C38" i="33" s="1"/>
  <c r="T10" i="33"/>
  <c r="S10" i="33"/>
  <c r="C34" i="33" s="1"/>
  <c r="R10" i="33"/>
  <c r="C33" i="33" s="1"/>
  <c r="Q10" i="33"/>
  <c r="C32" i="33" s="1"/>
  <c r="H10" i="33"/>
  <c r="C35" i="33" s="1"/>
  <c r="F10" i="33"/>
  <c r="E10" i="33"/>
  <c r="D10" i="33"/>
  <c r="C10" i="33"/>
  <c r="L9" i="33"/>
  <c r="L8" i="33"/>
  <c r="L7" i="33"/>
  <c r="L6" i="33"/>
  <c r="L5" i="33"/>
  <c r="L4" i="33"/>
  <c r="C25" i="32"/>
  <c r="H24" i="32"/>
  <c r="U23" i="32"/>
  <c r="T23" i="32"/>
  <c r="S23" i="32"/>
  <c r="R23" i="32"/>
  <c r="Q23" i="32"/>
  <c r="H23" i="32"/>
  <c r="F23" i="32"/>
  <c r="E23" i="32"/>
  <c r="D23" i="32"/>
  <c r="C23" i="32"/>
  <c r="L22" i="32"/>
  <c r="L21" i="32"/>
  <c r="L20" i="32"/>
  <c r="L19" i="32"/>
  <c r="L18" i="32"/>
  <c r="L17" i="32"/>
  <c r="C12" i="32"/>
  <c r="H11" i="32"/>
  <c r="C36" i="32" s="1"/>
  <c r="U10" i="32"/>
  <c r="C38" i="32" s="1"/>
  <c r="T10" i="32"/>
  <c r="S10" i="32"/>
  <c r="C34" i="32" s="1"/>
  <c r="R10" i="32"/>
  <c r="C33" i="32" s="1"/>
  <c r="Q10" i="32"/>
  <c r="C32" i="32" s="1"/>
  <c r="H10" i="32"/>
  <c r="C35" i="32" s="1"/>
  <c r="F10" i="32"/>
  <c r="E10" i="32"/>
  <c r="D10" i="32"/>
  <c r="C10" i="32"/>
  <c r="L9" i="32"/>
  <c r="L8" i="32"/>
  <c r="L7" i="32"/>
  <c r="L6" i="32"/>
  <c r="L5" i="32"/>
  <c r="L4" i="32"/>
  <c r="C38" i="31"/>
  <c r="C25" i="31"/>
  <c r="H24" i="31"/>
  <c r="U23" i="31"/>
  <c r="T23" i="31"/>
  <c r="S23" i="31"/>
  <c r="R23" i="31"/>
  <c r="Q23" i="31"/>
  <c r="H23" i="31"/>
  <c r="F23" i="31"/>
  <c r="E23" i="31"/>
  <c r="D23" i="31"/>
  <c r="C23" i="31"/>
  <c r="C24" i="31" s="1"/>
  <c r="L22" i="31"/>
  <c r="L21" i="31"/>
  <c r="L20" i="31"/>
  <c r="L19" i="31"/>
  <c r="L18" i="31"/>
  <c r="L17" i="31"/>
  <c r="C12" i="31"/>
  <c r="H11" i="31"/>
  <c r="C36" i="31" s="1"/>
  <c r="U10" i="31"/>
  <c r="T10" i="31"/>
  <c r="S10" i="31"/>
  <c r="R10" i="31"/>
  <c r="C33" i="31" s="1"/>
  <c r="Q10" i="31"/>
  <c r="C32" i="31" s="1"/>
  <c r="H10" i="31"/>
  <c r="C35" i="31" s="1"/>
  <c r="F10" i="31"/>
  <c r="E10" i="31"/>
  <c r="D10" i="31"/>
  <c r="C10" i="31"/>
  <c r="C11" i="31" s="1"/>
  <c r="L9" i="31"/>
  <c r="L8" i="31"/>
  <c r="L7" i="31"/>
  <c r="L6" i="31"/>
  <c r="L5" i="31"/>
  <c r="L4" i="31"/>
  <c r="C25" i="30"/>
  <c r="H24" i="30"/>
  <c r="U23" i="30"/>
  <c r="T23" i="30"/>
  <c r="S23" i="30"/>
  <c r="R23" i="30"/>
  <c r="Q23" i="30"/>
  <c r="H23" i="30"/>
  <c r="F23" i="30"/>
  <c r="E23" i="30"/>
  <c r="D23" i="30"/>
  <c r="C23" i="30"/>
  <c r="C24" i="30" s="1"/>
  <c r="L22" i="30"/>
  <c r="L21" i="30"/>
  <c r="L20" i="30"/>
  <c r="L19" i="30"/>
  <c r="L18" i="30"/>
  <c r="L17" i="30"/>
  <c r="L23" i="30" s="1"/>
  <c r="C12" i="30"/>
  <c r="H11" i="30"/>
  <c r="C36" i="30" s="1"/>
  <c r="U10" i="30"/>
  <c r="C38" i="30" s="1"/>
  <c r="T10" i="30"/>
  <c r="Q11" i="30" s="1"/>
  <c r="S10" i="30"/>
  <c r="R10" i="30"/>
  <c r="C33" i="30" s="1"/>
  <c r="Q10" i="30"/>
  <c r="C32" i="30" s="1"/>
  <c r="H10" i="30"/>
  <c r="C35" i="30" s="1"/>
  <c r="F10" i="30"/>
  <c r="E10" i="30"/>
  <c r="D10" i="30"/>
  <c r="C10" i="30"/>
  <c r="C11" i="30" s="1"/>
  <c r="C29" i="30" s="1"/>
  <c r="C39" i="30" s="1"/>
  <c r="L9" i="30"/>
  <c r="L8" i="30"/>
  <c r="L7" i="30"/>
  <c r="L6" i="30"/>
  <c r="L10" i="30" s="1"/>
  <c r="C37" i="30" s="1"/>
  <c r="L5" i="30"/>
  <c r="L4" i="30"/>
  <c r="C25" i="29"/>
  <c r="H24" i="29"/>
  <c r="U23" i="29"/>
  <c r="T23" i="29"/>
  <c r="S23" i="29"/>
  <c r="R23" i="29"/>
  <c r="Q23" i="29"/>
  <c r="H23" i="29"/>
  <c r="F23" i="29"/>
  <c r="E23" i="29"/>
  <c r="D23" i="29"/>
  <c r="C23" i="29"/>
  <c r="L22" i="29"/>
  <c r="L21" i="29"/>
  <c r="L20" i="29"/>
  <c r="L19" i="29"/>
  <c r="L18" i="29"/>
  <c r="L17" i="29"/>
  <c r="L23" i="29" s="1"/>
  <c r="C12" i="29"/>
  <c r="H11" i="29"/>
  <c r="C36" i="29" s="1"/>
  <c r="U10" i="29"/>
  <c r="C38" i="29" s="1"/>
  <c r="T10" i="29"/>
  <c r="S10" i="29"/>
  <c r="R10" i="29"/>
  <c r="C33" i="29" s="1"/>
  <c r="Q10" i="29"/>
  <c r="C32" i="29" s="1"/>
  <c r="H10" i="29"/>
  <c r="C35" i="29" s="1"/>
  <c r="F10" i="29"/>
  <c r="E10" i="29"/>
  <c r="D10" i="29"/>
  <c r="C10" i="29"/>
  <c r="C11" i="29" s="1"/>
  <c r="L9" i="29"/>
  <c r="L8" i="29"/>
  <c r="L7" i="29"/>
  <c r="L6" i="29"/>
  <c r="L10" i="29" s="1"/>
  <c r="C37" i="29" s="1"/>
  <c r="L5" i="29"/>
  <c r="L4" i="29"/>
  <c r="C25" i="28"/>
  <c r="H24" i="28"/>
  <c r="U23" i="28"/>
  <c r="T23" i="28"/>
  <c r="S23" i="28"/>
  <c r="R23" i="28"/>
  <c r="Q23" i="28"/>
  <c r="H23" i="28"/>
  <c r="F23" i="28"/>
  <c r="E23" i="28"/>
  <c r="D23" i="28"/>
  <c r="C23" i="28"/>
  <c r="L22" i="28"/>
  <c r="L21" i="28"/>
  <c r="L20" i="28"/>
  <c r="L19" i="28"/>
  <c r="L18" i="28"/>
  <c r="L17" i="28"/>
  <c r="L23" i="28" s="1"/>
  <c r="C12" i="28"/>
  <c r="H11" i="28"/>
  <c r="C36" i="28" s="1"/>
  <c r="U10" i="28"/>
  <c r="C38" i="28" s="1"/>
  <c r="T10" i="28"/>
  <c r="S10" i="28"/>
  <c r="R10" i="28"/>
  <c r="C33" i="28" s="1"/>
  <c r="Q10" i="28"/>
  <c r="C32" i="28" s="1"/>
  <c r="H10" i="28"/>
  <c r="C35" i="28" s="1"/>
  <c r="F10" i="28"/>
  <c r="E10" i="28"/>
  <c r="D10" i="28"/>
  <c r="C10" i="28"/>
  <c r="C11" i="28" s="1"/>
  <c r="L9" i="28"/>
  <c r="L8" i="28"/>
  <c r="L7" i="28"/>
  <c r="L6" i="28"/>
  <c r="L10" i="28" s="1"/>
  <c r="C37" i="28" s="1"/>
  <c r="L5" i="28"/>
  <c r="L4" i="28"/>
  <c r="G23" i="27"/>
  <c r="G24" i="27"/>
  <c r="G11" i="27"/>
  <c r="R23" i="27"/>
  <c r="Q23" i="27"/>
  <c r="P23" i="27"/>
  <c r="R10" i="27"/>
  <c r="C23" i="27"/>
  <c r="D23" i="27"/>
  <c r="E23" i="27"/>
  <c r="E10" i="27"/>
  <c r="D10" i="27"/>
  <c r="C10" i="27"/>
  <c r="C24" i="29" l="1"/>
  <c r="P24" i="27"/>
  <c r="Q11" i="28"/>
  <c r="Q24" i="28"/>
  <c r="Q11" i="29"/>
  <c r="Q24" i="29"/>
  <c r="C34" i="30"/>
  <c r="Q24" i="30"/>
  <c r="C34" i="31"/>
  <c r="C24" i="32"/>
  <c r="C24" i="33"/>
  <c r="L10" i="34"/>
  <c r="C32" i="34"/>
  <c r="C38" i="34"/>
  <c r="L23" i="34"/>
  <c r="C11" i="35"/>
  <c r="Q11" i="35"/>
  <c r="L23" i="35"/>
  <c r="L10" i="36"/>
  <c r="C11" i="36"/>
  <c r="Q11" i="36"/>
  <c r="L23" i="36"/>
  <c r="C11" i="37"/>
  <c r="L23" i="15"/>
  <c r="C24" i="15"/>
  <c r="L23" i="16"/>
  <c r="C24" i="16"/>
  <c r="L10" i="17"/>
  <c r="Q24" i="17"/>
  <c r="L10" i="18"/>
  <c r="L10" i="19"/>
  <c r="L10" i="20"/>
  <c r="L10" i="21"/>
  <c r="C32" i="22"/>
  <c r="C24" i="23"/>
  <c r="C32" i="24"/>
  <c r="C38" i="24"/>
  <c r="L10" i="25"/>
  <c r="C32" i="25"/>
  <c r="C38" i="25"/>
  <c r="Q24" i="25"/>
  <c r="Q11" i="26"/>
  <c r="L23" i="26"/>
  <c r="C37" i="26" s="1"/>
  <c r="C11" i="9"/>
  <c r="C34" i="10"/>
  <c r="Q24" i="10"/>
  <c r="Q24" i="11"/>
  <c r="Q11" i="31"/>
  <c r="Q24" i="32"/>
  <c r="Q24" i="33"/>
  <c r="L10" i="35"/>
  <c r="C38" i="36"/>
  <c r="C32" i="37"/>
  <c r="C38" i="37"/>
  <c r="C34" i="15"/>
  <c r="L23" i="17"/>
  <c r="C24" i="17"/>
  <c r="C29" i="23"/>
  <c r="C39" i="23" s="1"/>
  <c r="Q24" i="23"/>
  <c r="C24" i="24"/>
  <c r="L23" i="25"/>
  <c r="C24" i="25"/>
  <c r="C29" i="29"/>
  <c r="C39" i="29" s="1"/>
  <c r="L10" i="31"/>
  <c r="Q24" i="31"/>
  <c r="L10" i="32"/>
  <c r="C11" i="32"/>
  <c r="C29" i="32" s="1"/>
  <c r="C39" i="32" s="1"/>
  <c r="Q11" i="32"/>
  <c r="L23" i="32"/>
  <c r="L10" i="33"/>
  <c r="C11" i="33"/>
  <c r="C29" i="33" s="1"/>
  <c r="C39" i="33" s="1"/>
  <c r="Q11" i="33"/>
  <c r="L23" i="33"/>
  <c r="C34" i="34"/>
  <c r="Q11" i="34"/>
  <c r="C31" i="34" s="1"/>
  <c r="C41" i="34" s="1"/>
  <c r="C24" i="34"/>
  <c r="C24" i="35"/>
  <c r="C24" i="36"/>
  <c r="L10" i="37"/>
  <c r="C37" i="37" s="1"/>
  <c r="C24" i="37"/>
  <c r="C11" i="15"/>
  <c r="C29" i="15" s="1"/>
  <c r="C39" i="15" s="1"/>
  <c r="Q11" i="15"/>
  <c r="C11" i="16"/>
  <c r="C29" i="16" s="1"/>
  <c r="C39" i="16" s="1"/>
  <c r="C34" i="16"/>
  <c r="C34" i="17"/>
  <c r="C34" i="18"/>
  <c r="Q24" i="18"/>
  <c r="C34" i="19"/>
  <c r="Q24" i="19"/>
  <c r="C34" i="20"/>
  <c r="Q24" i="20"/>
  <c r="C34" i="21"/>
  <c r="Q24" i="21"/>
  <c r="Q11" i="22"/>
  <c r="Q24" i="22"/>
  <c r="L10" i="23"/>
  <c r="C37" i="23" s="1"/>
  <c r="C32" i="23"/>
  <c r="L23" i="23"/>
  <c r="C34" i="24"/>
  <c r="Q24" i="24"/>
  <c r="C34" i="25"/>
  <c r="C24" i="26"/>
  <c r="L10" i="9"/>
  <c r="C24" i="9"/>
  <c r="Q24" i="9"/>
  <c r="L10" i="10"/>
  <c r="C37" i="10" s="1"/>
  <c r="L10" i="11"/>
  <c r="C37" i="11" s="1"/>
  <c r="C24" i="28"/>
  <c r="C29" i="28" s="1"/>
  <c r="C39" i="28" s="1"/>
  <c r="L23" i="31"/>
  <c r="C37" i="16"/>
  <c r="Q11" i="17"/>
  <c r="Q11" i="18"/>
  <c r="L23" i="18"/>
  <c r="C11" i="19"/>
  <c r="C29" i="19" s="1"/>
  <c r="C39" i="19" s="1"/>
  <c r="Q11" i="19"/>
  <c r="L23" i="19"/>
  <c r="C11" i="20"/>
  <c r="C29" i="20" s="1"/>
  <c r="C39" i="20" s="1"/>
  <c r="Q11" i="20"/>
  <c r="L23" i="20"/>
  <c r="C11" i="21"/>
  <c r="C29" i="21" s="1"/>
  <c r="C39" i="21" s="1"/>
  <c r="Q11" i="21"/>
  <c r="L23" i="21"/>
  <c r="L10" i="22"/>
  <c r="C37" i="22" s="1"/>
  <c r="C11" i="22"/>
  <c r="C29" i="22" s="1"/>
  <c r="C39" i="22" s="1"/>
  <c r="L23" i="22"/>
  <c r="C33" i="22"/>
  <c r="C29" i="24"/>
  <c r="C39" i="24" s="1"/>
  <c r="Q11" i="24"/>
  <c r="C29" i="25"/>
  <c r="C39" i="25" s="1"/>
  <c r="Q11" i="25"/>
  <c r="C29" i="26"/>
  <c r="C39" i="26" s="1"/>
  <c r="Q24" i="26"/>
  <c r="C34" i="9"/>
  <c r="L23" i="9"/>
  <c r="C24" i="10"/>
  <c r="C29" i="10" s="1"/>
  <c r="C39" i="10" s="1"/>
  <c r="C24" i="11"/>
  <c r="C29" i="11" s="1"/>
  <c r="C39" i="11" s="1"/>
  <c r="C35" i="27"/>
  <c r="B9" i="38" s="1"/>
  <c r="K23" i="27"/>
  <c r="Q11" i="11"/>
  <c r="C31" i="10"/>
  <c r="C41" i="10" s="1"/>
  <c r="C30" i="10"/>
  <c r="C40" i="10" s="1"/>
  <c r="C37" i="9"/>
  <c r="Q11" i="9"/>
  <c r="C31" i="26"/>
  <c r="C41" i="26" s="1"/>
  <c r="C30" i="26"/>
  <c r="C40" i="26" s="1"/>
  <c r="C31" i="25"/>
  <c r="C41" i="25" s="1"/>
  <c r="C30" i="25"/>
  <c r="C40" i="25" s="1"/>
  <c r="C31" i="24"/>
  <c r="C41" i="24" s="1"/>
  <c r="C30" i="24"/>
  <c r="C40" i="24" s="1"/>
  <c r="C31" i="23"/>
  <c r="C41" i="23" s="1"/>
  <c r="C30" i="23"/>
  <c r="C40" i="23" s="1"/>
  <c r="C31" i="22"/>
  <c r="C41" i="22" s="1"/>
  <c r="C30" i="22"/>
  <c r="C40" i="22" s="1"/>
  <c r="C34" i="22"/>
  <c r="C31" i="21"/>
  <c r="C41" i="21" s="1"/>
  <c r="C30" i="21"/>
  <c r="C40" i="21" s="1"/>
  <c r="C37" i="21"/>
  <c r="C31" i="20"/>
  <c r="C41" i="20" s="1"/>
  <c r="C30" i="20"/>
  <c r="C40" i="20" s="1"/>
  <c r="C37" i="20"/>
  <c r="C31" i="19"/>
  <c r="C41" i="19" s="1"/>
  <c r="C30" i="19"/>
  <c r="C40" i="19" s="1"/>
  <c r="C37" i="19"/>
  <c r="C29" i="18"/>
  <c r="C39" i="18" s="1"/>
  <c r="C31" i="18"/>
  <c r="C41" i="18" s="1"/>
  <c r="C30" i="18"/>
  <c r="C40" i="18" s="1"/>
  <c r="C37" i="18"/>
  <c r="C31" i="17"/>
  <c r="C41" i="17" s="1"/>
  <c r="C30" i="17"/>
  <c r="C40" i="17" s="1"/>
  <c r="C29" i="17"/>
  <c r="C39" i="17" s="1"/>
  <c r="C37" i="17"/>
  <c r="Q11" i="16"/>
  <c r="C31" i="15"/>
  <c r="C41" i="15" s="1"/>
  <c r="C30" i="15"/>
  <c r="C40" i="15" s="1"/>
  <c r="C37" i="15"/>
  <c r="Q11" i="37"/>
  <c r="C31" i="36"/>
  <c r="C41" i="36" s="1"/>
  <c r="C30" i="36"/>
  <c r="C40" i="36" s="1"/>
  <c r="C31" i="35"/>
  <c r="C41" i="35" s="1"/>
  <c r="C30" i="35"/>
  <c r="C40" i="35" s="1"/>
  <c r="C37" i="35"/>
  <c r="C29" i="34"/>
  <c r="C39" i="34" s="1"/>
  <c r="C30" i="34"/>
  <c r="C40" i="34" s="1"/>
  <c r="C30" i="33"/>
  <c r="C40" i="33" s="1"/>
  <c r="C31" i="33"/>
  <c r="C41" i="33" s="1"/>
  <c r="C31" i="32"/>
  <c r="C41" i="32" s="1"/>
  <c r="C30" i="32"/>
  <c r="C40" i="32" s="1"/>
  <c r="C29" i="31"/>
  <c r="C39" i="31" s="1"/>
  <c r="C31" i="31"/>
  <c r="C41" i="31" s="1"/>
  <c r="C30" i="31"/>
  <c r="C40" i="31" s="1"/>
  <c r="C31" i="30"/>
  <c r="C41" i="30" s="1"/>
  <c r="C30" i="30"/>
  <c r="C40" i="30" s="1"/>
  <c r="C31" i="29"/>
  <c r="C41" i="29" s="1"/>
  <c r="C30" i="29"/>
  <c r="C40" i="29" s="1"/>
  <c r="C34" i="29"/>
  <c r="C31" i="28"/>
  <c r="C41" i="28" s="1"/>
  <c r="C30" i="28"/>
  <c r="C40" i="28" s="1"/>
  <c r="C34" i="28"/>
  <c r="C11" i="27"/>
  <c r="C24" i="27"/>
  <c r="Q10" i="27"/>
  <c r="C34" i="27" s="1"/>
  <c r="B8" i="38" s="1"/>
  <c r="B7" i="38"/>
  <c r="P10" i="27"/>
  <c r="C32" i="27" s="1"/>
  <c r="B6" i="38" s="1"/>
  <c r="S10" i="27"/>
  <c r="S23" i="27"/>
  <c r="C37" i="31" l="1"/>
  <c r="C29" i="37"/>
  <c r="C39" i="37" s="1"/>
  <c r="C37" i="36"/>
  <c r="C37" i="25"/>
  <c r="C37" i="33"/>
  <c r="C37" i="32"/>
  <c r="C29" i="9"/>
  <c r="C39" i="9" s="1"/>
  <c r="C29" i="36"/>
  <c r="C39" i="36" s="1"/>
  <c r="C29" i="35"/>
  <c r="C39" i="35" s="1"/>
  <c r="C37" i="34"/>
  <c r="C30" i="11"/>
  <c r="C40" i="11" s="1"/>
  <c r="C31" i="11"/>
  <c r="C41" i="11" s="1"/>
  <c r="C31" i="9"/>
  <c r="C41" i="9" s="1"/>
  <c r="C30" i="9"/>
  <c r="C40" i="9" s="1"/>
  <c r="C31" i="16"/>
  <c r="C41" i="16" s="1"/>
  <c r="C30" i="16"/>
  <c r="C40" i="16" s="1"/>
  <c r="C31" i="37"/>
  <c r="C41" i="37" s="1"/>
  <c r="C30" i="37"/>
  <c r="C40" i="37" s="1"/>
  <c r="C29" i="27"/>
  <c r="P11" i="27"/>
  <c r="C30" i="27" s="1"/>
  <c r="C38" i="27"/>
  <c r="B12" i="38" s="1"/>
  <c r="C36" i="27"/>
  <c r="B10" i="38" s="1"/>
  <c r="C31" i="27" l="1"/>
  <c r="B5" i="38" s="1"/>
  <c r="B3" i="38"/>
  <c r="C39" i="27"/>
  <c r="B4" i="38"/>
  <c r="C40" i="27"/>
  <c r="K10" i="27"/>
  <c r="C37" i="27" s="1"/>
  <c r="B11" i="38" s="1"/>
  <c r="C41" i="27" l="1"/>
</calcChain>
</file>

<file path=xl/sharedStrings.xml><?xml version="1.0" encoding="utf-8"?>
<sst xmlns="http://schemas.openxmlformats.org/spreadsheetml/2006/main" count="1906" uniqueCount="51">
  <si>
    <t>10H</t>
  </si>
  <si>
    <t>Nom Prénom</t>
  </si>
  <si>
    <t>Inscription</t>
  </si>
  <si>
    <t>Langue parlée</t>
  </si>
  <si>
    <t>Pays</t>
  </si>
  <si>
    <t>Téléphone
portable</t>
  </si>
  <si>
    <t>E-Mail</t>
  </si>
  <si>
    <t>Prix</t>
  </si>
  <si>
    <t>Réservé par</t>
  </si>
  <si>
    <t>Confirmation</t>
  </si>
  <si>
    <t>Effectif</t>
  </si>
  <si>
    <t>Montant payé</t>
  </si>
  <si>
    <t>Encaissement</t>
  </si>
  <si>
    <t>Remarques / Bons cadeau</t>
  </si>
  <si>
    <t>Adultes</t>
  </si>
  <si>
    <t>Senior</t>
  </si>
  <si>
    <t>8-17 ans</t>
  </si>
  <si>
    <t>Date</t>
  </si>
  <si>
    <t>Nom</t>
  </si>
  <si>
    <t>Cash/Crédit</t>
  </si>
  <si>
    <t>Total</t>
  </si>
  <si>
    <t>14H</t>
  </si>
  <si>
    <t>Téléphone</t>
  </si>
  <si>
    <t>Non venus/annulés</t>
  </si>
  <si>
    <t>Total Adultes</t>
  </si>
  <si>
    <t>Total Senior</t>
  </si>
  <si>
    <t>Total Enfants</t>
  </si>
  <si>
    <t>Origine suisse</t>
  </si>
  <si>
    <t>Origine étrangère</t>
  </si>
  <si>
    <t>Total recettes prévu</t>
  </si>
  <si>
    <t>Total recettes effectif</t>
  </si>
  <si>
    <t>Total inscrits</t>
  </si>
  <si>
    <t>Total participants</t>
  </si>
  <si>
    <t>Total non venus/annulés</t>
  </si>
  <si>
    <t>Récapitulatif</t>
  </si>
  <si>
    <t>Inscrits</t>
  </si>
  <si>
    <t>Participants</t>
  </si>
  <si>
    <t>Part. adultes</t>
  </si>
  <si>
    <t>Part. seniors</t>
  </si>
  <si>
    <t>Part. enfants</t>
  </si>
  <si>
    <t>Part. suisses</t>
  </si>
  <si>
    <t>Part. étrangers</t>
  </si>
  <si>
    <t>Recettes (prévu)</t>
  </si>
  <si>
    <t>Recettes (effectif)</t>
  </si>
  <si>
    <t>0-7 ans</t>
  </si>
  <si>
    <t>Réduction</t>
  </si>
  <si>
    <t>15H</t>
  </si>
  <si>
    <t>6-16 ans</t>
  </si>
  <si>
    <t>0-5 ans</t>
  </si>
  <si>
    <t>Suisse</t>
  </si>
  <si>
    <t>suisse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</si>
</sst>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&quot;fr.&quot;\ * #,##0.00_ ;_ &quot;fr.&quot;\ * \-#,##0.00_ ;_ &quot;fr.&quot;\ * &quot;-&quot;??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auto="1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5">
    <xf numFmtId="0" fontId="0" fillId="0" borderId="0" xfId="0"/>
    <xf numFmtId="0" fontId="0" fillId="0" borderId="6" xfId="0" applyBorder="1"/>
    <xf numFmtId="164" fontId="0" fillId="0" borderId="0" xfId="1" applyFont="1"/>
    <xf numFmtId="0" fontId="3" fillId="0" borderId="6" xfId="2" applyBorder="1"/>
    <xf numFmtId="0" fontId="0" fillId="0" borderId="6" xfId="0" quotePrefix="1" applyBorder="1"/>
    <xf numFmtId="164" fontId="0" fillId="0" borderId="6" xfId="0" applyNumberFormat="1" applyBorder="1"/>
    <xf numFmtId="0" fontId="2" fillId="3" borderId="19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4" xfId="0" applyFill="1" applyBorder="1"/>
    <xf numFmtId="0" fontId="0" fillId="0" borderId="2" xfId="0" applyFill="1" applyBorder="1"/>
    <xf numFmtId="164" fontId="0" fillId="0" borderId="0" xfId="0" applyNumberFormat="1"/>
    <xf numFmtId="0" fontId="0" fillId="0" borderId="18" xfId="0" applyBorder="1"/>
    <xf numFmtId="0" fontId="0" fillId="0" borderId="20" xfId="0" applyBorder="1" applyAlignment="1">
      <alignment horizontal="center"/>
    </xf>
    <xf numFmtId="0" fontId="0" fillId="0" borderId="0" xfId="0" applyFill="1" applyBorder="1"/>
    <xf numFmtId="0" fontId="0" fillId="0" borderId="7" xfId="0" applyFill="1" applyBorder="1"/>
    <xf numFmtId="0" fontId="0" fillId="0" borderId="18" xfId="0" applyFill="1" applyBorder="1"/>
    <xf numFmtId="164" fontId="0" fillId="0" borderId="8" xfId="0" applyNumberFormat="1" applyBorder="1"/>
    <xf numFmtId="164" fontId="0" fillId="0" borderId="5" xfId="0" applyNumberFormat="1" applyBorder="1"/>
    <xf numFmtId="49" fontId="0" fillId="0" borderId="6" xfId="0" applyNumberFormat="1" applyBorder="1"/>
    <xf numFmtId="0" fontId="0" fillId="0" borderId="0" xfId="0" applyAlignment="1">
      <alignment horizontal="center"/>
    </xf>
    <xf numFmtId="0" fontId="4" fillId="0" borderId="0" xfId="0" applyFont="1"/>
    <xf numFmtId="0" fontId="0" fillId="2" borderId="0" xfId="0" applyFill="1" applyAlignment="1">
      <alignment horizontal="center"/>
    </xf>
    <xf numFmtId="0" fontId="2" fillId="2" borderId="0" xfId="0" applyFont="1" applyFill="1"/>
    <xf numFmtId="164" fontId="0" fillId="0" borderId="0" xfId="0" applyNumberFormat="1" applyBorder="1"/>
    <xf numFmtId="0" fontId="2" fillId="2" borderId="6" xfId="0" applyFont="1" applyFill="1" applyBorder="1" applyAlignment="1">
      <alignment horizontal="center"/>
    </xf>
    <xf numFmtId="0" fontId="0" fillId="0" borderId="0" xfId="0" applyBorder="1"/>
    <xf numFmtId="0" fontId="0" fillId="0" borderId="27" xfId="0" applyBorder="1"/>
    <xf numFmtId="0" fontId="0" fillId="0" borderId="28" xfId="0" applyBorder="1"/>
    <xf numFmtId="0" fontId="0" fillId="0" borderId="0" xfId="0" applyBorder="1" applyAlignment="1"/>
    <xf numFmtId="0" fontId="2" fillId="2" borderId="19" xfId="0" applyFont="1" applyFill="1" applyBorder="1" applyAlignment="1">
      <alignment horizontal="center"/>
    </xf>
    <xf numFmtId="14" fontId="0" fillId="0" borderId="12" xfId="0" applyNumberFormat="1" applyBorder="1"/>
    <xf numFmtId="0" fontId="2" fillId="2" borderId="32" xfId="0" applyFont="1" applyFill="1" applyBorder="1" applyAlignment="1">
      <alignment horizontal="center" vertical="center"/>
    </xf>
    <xf numFmtId="0" fontId="0" fillId="0" borderId="15" xfId="0" applyBorder="1"/>
    <xf numFmtId="0" fontId="2" fillId="2" borderId="33" xfId="0" applyFont="1" applyFill="1" applyBorder="1" applyAlignment="1">
      <alignment horizontal="center"/>
    </xf>
    <xf numFmtId="0" fontId="3" fillId="0" borderId="6" xfId="2" applyFill="1" applyBorder="1"/>
    <xf numFmtId="0" fontId="0" fillId="0" borderId="6" xfId="0" applyFill="1" applyBorder="1"/>
    <xf numFmtId="0" fontId="2" fillId="3" borderId="1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3" borderId="1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49" fontId="0" fillId="0" borderId="6" xfId="0" applyNumberFormat="1" applyFill="1" applyBorder="1"/>
    <xf numFmtId="0" fontId="0" fillId="0" borderId="15" xfId="0" applyFill="1" applyBorder="1"/>
    <xf numFmtId="14" fontId="0" fillId="0" borderId="12" xfId="0" applyNumberFormat="1" applyFill="1" applyBorder="1"/>
    <xf numFmtId="0" fontId="0" fillId="0" borderId="28" xfId="0" applyFill="1" applyBorder="1"/>
    <xf numFmtId="0" fontId="2" fillId="2" borderId="26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2" fillId="2" borderId="2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0" fillId="4" borderId="6" xfId="0" applyFill="1" applyBorder="1"/>
    <xf numFmtId="0" fontId="0" fillId="4" borderId="0" xfId="0" applyFill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104"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  <dxf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CCFFCC"/>
      <color rgb="FF99FF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vincentvandermeulen@hotmail.com" TargetMode="External"/><Relationship Id="rId2" Type="http://schemas.openxmlformats.org/officeDocument/2006/relationships/hyperlink" Target="mailto:u.schiffmann@bluewin.ch" TargetMode="External"/><Relationship Id="rId1" Type="http://schemas.openxmlformats.org/officeDocument/2006/relationships/hyperlink" Target="mailto:jeroen.dubois@go2mail.be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lappas.guillaume@gmail.com" TargetMode="External"/><Relationship Id="rId4" Type="http://schemas.openxmlformats.org/officeDocument/2006/relationships/hyperlink" Target="mailto:giedre.apuokaite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vincent.scicluna@gmail.com" TargetMode="External"/><Relationship Id="rId2" Type="http://schemas.openxmlformats.org/officeDocument/2006/relationships/hyperlink" Target="mailto:hmjermann@yahoo.de" TargetMode="External"/><Relationship Id="rId1" Type="http://schemas.openxmlformats.org/officeDocument/2006/relationships/hyperlink" Target="mailto:gwreeves@gmail.com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mailto:ranvijay536singh@gmail.com" TargetMode="External"/><Relationship Id="rId4" Type="http://schemas.openxmlformats.org/officeDocument/2006/relationships/hyperlink" Target="mailto:alexchiaria@icloud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emma.s.jordan@gmail.com" TargetMode="External"/><Relationship Id="rId2" Type="http://schemas.openxmlformats.org/officeDocument/2006/relationships/hyperlink" Target="mailto:jotraber@gmx.ch" TargetMode="External"/><Relationship Id="rId1" Type="http://schemas.openxmlformats.org/officeDocument/2006/relationships/hyperlink" Target="mailto:marieseedsofknowledge@gmail.com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mailto:candroge@yahoo.fr" TargetMode="External"/><Relationship Id="rId4" Type="http://schemas.openxmlformats.org/officeDocument/2006/relationships/hyperlink" Target="mailto:serge.oesch@bluewin.ch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patrick.chauveau@ville-ve.ch" TargetMode="External"/><Relationship Id="rId1" Type="http://schemas.openxmlformats.org/officeDocument/2006/relationships/hyperlink" Target="mailto:paulchuan@yahoo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stefy68.sg@gmail.com" TargetMode="External"/><Relationship Id="rId2" Type="http://schemas.openxmlformats.org/officeDocument/2006/relationships/hyperlink" Target="mailto:ca.blaettler@bluemail.ch" TargetMode="External"/><Relationship Id="rId1" Type="http://schemas.openxmlformats.org/officeDocument/2006/relationships/hyperlink" Target="mailto:lukas.bernspang@gmail.com" TargetMode="Externa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thevoigt4@gmail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mailto:sylvaine.cc@bluewin.ch" TargetMode="External"/><Relationship Id="rId2" Type="http://schemas.openxmlformats.org/officeDocument/2006/relationships/hyperlink" Target="mailto:dominique_hug82@yahoo.fr" TargetMode="External"/><Relationship Id="rId1" Type="http://schemas.openxmlformats.org/officeDocument/2006/relationships/hyperlink" Target="mailto:elisacondello@bluewin.ch" TargetMode="External"/><Relationship Id="rId6" Type="http://schemas.openxmlformats.org/officeDocument/2006/relationships/printerSettings" Target="../printerSettings/printerSettings8.bin"/><Relationship Id="rId5" Type="http://schemas.openxmlformats.org/officeDocument/2006/relationships/hyperlink" Target="mailto:agurrvik@bluewin.ch" TargetMode="External"/><Relationship Id="rId4" Type="http://schemas.openxmlformats.org/officeDocument/2006/relationships/hyperlink" Target="mailto:brooksie85@me.com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mailto:kmory@bluewin.ch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mailto:lisacirac@earthlink.net" TargetMode="External"/><Relationship Id="rId1" Type="http://schemas.openxmlformats.org/officeDocument/2006/relationships/hyperlink" Target="mailto:nelcyfercho@swissonline.ch" TargetMode="External"/><Relationship Id="rId6" Type="http://schemas.openxmlformats.org/officeDocument/2006/relationships/hyperlink" Target="mailto:ms_sacchetti@hotmail.com" TargetMode="External"/><Relationship Id="rId5" Type="http://schemas.openxmlformats.org/officeDocument/2006/relationships/hyperlink" Target="mailto:jcl12@bluewin.ch" TargetMode="External"/><Relationship Id="rId4" Type="http://schemas.openxmlformats.org/officeDocument/2006/relationships/hyperlink" Target="mailto:sven.bries@gmail.com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fbadoglio@yahoo.co.uk" TargetMode="External"/><Relationship Id="rId3" Type="http://schemas.openxmlformats.org/officeDocument/2006/relationships/hyperlink" Target="mailto:nelcyfercho@swissonline.ch" TargetMode="External"/><Relationship Id="rId7" Type="http://schemas.openxmlformats.org/officeDocument/2006/relationships/hyperlink" Target="mailto:romanbraendli@hotmail.ch" TargetMode="External"/><Relationship Id="rId2" Type="http://schemas.openxmlformats.org/officeDocument/2006/relationships/hyperlink" Target="mailto:carolcbbrown@gmail.com" TargetMode="External"/><Relationship Id="rId1" Type="http://schemas.openxmlformats.org/officeDocument/2006/relationships/hyperlink" Target="mailto:carolcbbrown@gmail.com" TargetMode="External"/><Relationship Id="rId6" Type="http://schemas.openxmlformats.org/officeDocument/2006/relationships/hyperlink" Target="mailto:huber.stillberatung@gmail.com" TargetMode="External"/><Relationship Id="rId5" Type="http://schemas.openxmlformats.org/officeDocument/2006/relationships/hyperlink" Target="mailto:dorismaibach@yahoo.de" TargetMode="External"/><Relationship Id="rId4" Type="http://schemas.openxmlformats.org/officeDocument/2006/relationships/hyperlink" Target="mailto:talseg7@gmail.com" TargetMode="External"/><Relationship Id="rId9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sruegg@pingnet.ch" TargetMode="External"/><Relationship Id="rId2" Type="http://schemas.openxmlformats.org/officeDocument/2006/relationships/hyperlink" Target="mailto:s.giulieri@gmail.com" TargetMode="External"/><Relationship Id="rId1" Type="http://schemas.openxmlformats.org/officeDocument/2006/relationships/hyperlink" Target="mailto:alison.houghton@sky.com" TargetMode="External"/><Relationship Id="rId6" Type="http://schemas.openxmlformats.org/officeDocument/2006/relationships/printerSettings" Target="../printerSettings/printerSettings11.bin"/><Relationship Id="rId5" Type="http://schemas.openxmlformats.org/officeDocument/2006/relationships/hyperlink" Target="mailto:huwiler.baar@gmx.ch" TargetMode="External"/><Relationship Id="rId4" Type="http://schemas.openxmlformats.org/officeDocument/2006/relationships/hyperlink" Target="mailto:sheela_krishnamony@yahoo.com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mailto:vincent.hort@swissonline.ch" TargetMode="External"/><Relationship Id="rId2" Type="http://schemas.openxmlformats.org/officeDocument/2006/relationships/hyperlink" Target="mailto:nelcyfercho@swissonline.ch" TargetMode="External"/><Relationship Id="rId1" Type="http://schemas.openxmlformats.org/officeDocument/2006/relationships/hyperlink" Target="mailto:laeti.999@hotmail.com" TargetMode="Externa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mailto:blaisepi@yahoo.com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mailto:champion.creffier@gmail.com" TargetMode="External"/><Relationship Id="rId1" Type="http://schemas.openxmlformats.org/officeDocument/2006/relationships/hyperlink" Target="mailto:ofermano68@gmail.com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mailto:ed@agiolaw.be" TargetMode="External"/><Relationship Id="rId7" Type="http://schemas.openxmlformats.org/officeDocument/2006/relationships/printerSettings" Target="../printerSettings/printerSettings15.bin"/><Relationship Id="rId2" Type="http://schemas.openxmlformats.org/officeDocument/2006/relationships/hyperlink" Target="mailto:mdwildberger@gmail.com" TargetMode="External"/><Relationship Id="rId1" Type="http://schemas.openxmlformats.org/officeDocument/2006/relationships/hyperlink" Target="mailto:mdwildberger@gmail.com" TargetMode="External"/><Relationship Id="rId6" Type="http://schemas.openxmlformats.org/officeDocument/2006/relationships/hyperlink" Target="mailto:Bret.Goodpaster@flhosp.org" TargetMode="External"/><Relationship Id="rId5" Type="http://schemas.openxmlformats.org/officeDocument/2006/relationships/hyperlink" Target="mailto:pasqualino.maietta@unibo.it" TargetMode="External"/><Relationship Id="rId4" Type="http://schemas.openxmlformats.org/officeDocument/2006/relationships/hyperlink" Target="mailto:vdimichelangelo@gmail.com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mailto:fabian.arnold@raiffeisen.ch" TargetMode="External"/><Relationship Id="rId7" Type="http://schemas.openxmlformats.org/officeDocument/2006/relationships/printerSettings" Target="../printerSettings/printerSettings16.bin"/><Relationship Id="rId2" Type="http://schemas.openxmlformats.org/officeDocument/2006/relationships/hyperlink" Target="mailto:petra.tannast@bluewin.ch" TargetMode="External"/><Relationship Id="rId1" Type="http://schemas.openxmlformats.org/officeDocument/2006/relationships/hyperlink" Target="mailto:ed@agiolaw.be" TargetMode="External"/><Relationship Id="rId6" Type="http://schemas.openxmlformats.org/officeDocument/2006/relationships/hyperlink" Target="mailto:leslie@terrax.org" TargetMode="External"/><Relationship Id="rId5" Type="http://schemas.openxmlformats.org/officeDocument/2006/relationships/hyperlink" Target="mailto:sereina.pfister@gmail.com" TargetMode="External"/><Relationship Id="rId4" Type="http://schemas.openxmlformats.org/officeDocument/2006/relationships/hyperlink" Target="mailto:gianmarco@arcotop.ch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mailto:javier.salom@hotmail.es" TargetMode="External"/><Relationship Id="rId7" Type="http://schemas.openxmlformats.org/officeDocument/2006/relationships/printerSettings" Target="../printerSettings/printerSettings17.bin"/><Relationship Id="rId2" Type="http://schemas.openxmlformats.org/officeDocument/2006/relationships/hyperlink" Target="mailto:fabienne.constantin@efgbank.com" TargetMode="External"/><Relationship Id="rId1" Type="http://schemas.openxmlformats.org/officeDocument/2006/relationships/hyperlink" Target="mailto:daniellamonteiro@hotmail.com" TargetMode="External"/><Relationship Id="rId6" Type="http://schemas.openxmlformats.org/officeDocument/2006/relationships/hyperlink" Target="mailto:toni.suarez@gmail.com" TargetMode="External"/><Relationship Id="rId5" Type="http://schemas.openxmlformats.org/officeDocument/2006/relationships/hyperlink" Target="mailto:rmonga99@yahoo.com" TargetMode="External"/><Relationship Id="rId4" Type="http://schemas.openxmlformats.org/officeDocument/2006/relationships/hyperlink" Target="mailto:francineolearylucerne@gmail.com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mailto:dolleman@outlook.com" TargetMode="External"/><Relationship Id="rId2" Type="http://schemas.openxmlformats.org/officeDocument/2006/relationships/hyperlink" Target="mailto:ejegerlehner@bluewin.ch" TargetMode="External"/><Relationship Id="rId1" Type="http://schemas.openxmlformats.org/officeDocument/2006/relationships/hyperlink" Target="mailto:dolleman@outlook.com" TargetMode="External"/><Relationship Id="rId6" Type="http://schemas.openxmlformats.org/officeDocument/2006/relationships/printerSettings" Target="../printerSettings/printerSettings18.bin"/><Relationship Id="rId5" Type="http://schemas.openxmlformats.org/officeDocument/2006/relationships/hyperlink" Target="mailto:guetenslambrechts@bluewin.ch" TargetMode="External"/><Relationship Id="rId4" Type="http://schemas.openxmlformats.org/officeDocument/2006/relationships/hyperlink" Target="mailto:stephanie.jacquet@ec.europa.eu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hyperlink" Target="mailto:huguenin@swissonline.ch" TargetMode="External"/><Relationship Id="rId2" Type="http://schemas.openxmlformats.org/officeDocument/2006/relationships/hyperlink" Target="mailto:fdebonneville@bluewin.ch" TargetMode="External"/><Relationship Id="rId1" Type="http://schemas.openxmlformats.org/officeDocument/2006/relationships/hyperlink" Target="mailto:forrest_chan@hotmail.com" TargetMode="External"/><Relationship Id="rId5" Type="http://schemas.openxmlformats.org/officeDocument/2006/relationships/printerSettings" Target="../printerSettings/printerSettings19.bin"/><Relationship Id="rId4" Type="http://schemas.openxmlformats.org/officeDocument/2006/relationships/hyperlink" Target="mailto:dumaiscoralie@gmail.com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mailto:belgeo@bluewin.ch" TargetMode="External"/><Relationship Id="rId2" Type="http://schemas.openxmlformats.org/officeDocument/2006/relationships/hyperlink" Target="mailto:m.perraudin@hotmail.com" TargetMode="External"/><Relationship Id="rId1" Type="http://schemas.openxmlformats.org/officeDocument/2006/relationships/hyperlink" Target="mailto:fredy.m.fm@hotmail.de" TargetMode="External"/><Relationship Id="rId4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mailto:stephane@hirschi.biz" TargetMode="External"/><Relationship Id="rId2" Type="http://schemas.openxmlformats.org/officeDocument/2006/relationships/hyperlink" Target="mailto:david.loge@telenet.be" TargetMode="External"/><Relationship Id="rId1" Type="http://schemas.openxmlformats.org/officeDocument/2006/relationships/hyperlink" Target="mailto:mary_gravell@yahoo.co.uk" TargetMode="External"/><Relationship Id="rId4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mailto:irochat@hotmail.com" TargetMode="External"/><Relationship Id="rId1" Type="http://schemas.openxmlformats.org/officeDocument/2006/relationships/hyperlink" Target="mailto:geert.hillaert@telenet.be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mailto:edwinaoshea@live.com" TargetMode="External"/><Relationship Id="rId2" Type="http://schemas.openxmlformats.org/officeDocument/2006/relationships/hyperlink" Target="mailto:laura.haegi@gmail.com" TargetMode="External"/><Relationship Id="rId1" Type="http://schemas.openxmlformats.org/officeDocument/2006/relationships/hyperlink" Target="mailto:celine.bourquin@hotmail.ch" TargetMode="External"/><Relationship Id="rId5" Type="http://schemas.openxmlformats.org/officeDocument/2006/relationships/printerSettings" Target="../printerSettings/printerSettings23.bin"/><Relationship Id="rId4" Type="http://schemas.openxmlformats.org/officeDocument/2006/relationships/hyperlink" Target="mailto:richardpennystan@gmail.com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hyperlink" Target="mailto:javier.gayan@gmail.com" TargetMode="External"/><Relationship Id="rId2" Type="http://schemas.openxmlformats.org/officeDocument/2006/relationships/hyperlink" Target="mailto:marie_hilfiker@yahoo.de" TargetMode="External"/><Relationship Id="rId1" Type="http://schemas.openxmlformats.org/officeDocument/2006/relationships/hyperlink" Target="mailto:raffaella.koller@bluewin.ch" TargetMode="External"/><Relationship Id="rId6" Type="http://schemas.openxmlformats.org/officeDocument/2006/relationships/printerSettings" Target="../printerSettings/printerSettings24.bin"/><Relationship Id="rId5" Type="http://schemas.openxmlformats.org/officeDocument/2006/relationships/hyperlink" Target="mailto:richardpennystan@gmail.com" TargetMode="External"/><Relationship Id="rId4" Type="http://schemas.openxmlformats.org/officeDocument/2006/relationships/hyperlink" Target="mailto:gwenael.tual@emilechouriet.ch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mailto:darcos66@gmail.com" TargetMode="External"/><Relationship Id="rId2" Type="http://schemas.openxmlformats.org/officeDocument/2006/relationships/hyperlink" Target="mailto:pt@suim.ch" TargetMode="External"/><Relationship Id="rId1" Type="http://schemas.openxmlformats.org/officeDocument/2006/relationships/hyperlink" Target="mailto:cgkcain@gmail.com" TargetMode="External"/><Relationship Id="rId5" Type="http://schemas.openxmlformats.org/officeDocument/2006/relationships/printerSettings" Target="../printerSettings/printerSettings25.bin"/><Relationship Id="rId4" Type="http://schemas.openxmlformats.org/officeDocument/2006/relationships/hyperlink" Target="mailto:lionel.legac@gmail.com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hyperlink" Target="mailto:meraers@comservice.ch" TargetMode="External"/><Relationship Id="rId7" Type="http://schemas.openxmlformats.org/officeDocument/2006/relationships/printerSettings" Target="../printerSettings/printerSettings26.bin"/><Relationship Id="rId2" Type="http://schemas.openxmlformats.org/officeDocument/2006/relationships/hyperlink" Target="mailto:cauliflower@bellsouth.net" TargetMode="External"/><Relationship Id="rId1" Type="http://schemas.openxmlformats.org/officeDocument/2006/relationships/hyperlink" Target="mailto:brunner.bam@bluewin.ch" TargetMode="External"/><Relationship Id="rId6" Type="http://schemas.openxmlformats.org/officeDocument/2006/relationships/hyperlink" Target="mailto:afcm.murder@gmail.com" TargetMode="External"/><Relationship Id="rId5" Type="http://schemas.openxmlformats.org/officeDocument/2006/relationships/hyperlink" Target="mailto:ddeloe@bluewin.ch" TargetMode="External"/><Relationship Id="rId4" Type="http://schemas.openxmlformats.org/officeDocument/2006/relationships/hyperlink" Target="mailto:mariarosaria.cioppi@gmail.com" TargetMode="Externa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41"/>
  <sheetViews>
    <sheetView tabSelected="1" zoomScale="85" zoomScaleNormal="85" workbookViewId="0">
      <selection activeCell="G10" sqref="G10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5" width="9" customWidth="1"/>
    <col min="6" max="6" width="13.42578125" bestFit="1" customWidth="1"/>
    <col min="7" max="7" width="11.42578125" customWidth="1"/>
    <col min="8" max="8" width="17.7109375" customWidth="1"/>
    <col min="9" max="9" width="22.7109375" customWidth="1"/>
    <col min="10" max="10" width="15" customWidth="1"/>
    <col min="11" max="11" width="10" bestFit="1" customWidth="1"/>
    <col min="13" max="13" width="9.7109375" customWidth="1"/>
    <col min="14" max="14" width="12.140625" customWidth="1"/>
    <col min="16" max="16" width="7.85546875" bestFit="1" customWidth="1"/>
    <col min="17" max="17" width="8.140625" bestFit="1" customWidth="1"/>
    <col min="18" max="18" width="8.140625" customWidth="1"/>
    <col min="19" max="19" width="13.42578125" bestFit="1" customWidth="1"/>
    <col min="20" max="20" width="12.5703125" customWidth="1"/>
    <col min="21" max="21" width="9" customWidth="1"/>
    <col min="22" max="22" width="30" customWidth="1"/>
  </cols>
  <sheetData>
    <row r="1" spans="1:22" ht="15.75" thickBot="1" x14ac:dyDescent="0.3">
      <c r="C1" s="2">
        <v>30</v>
      </c>
      <c r="D1" s="2">
        <v>15</v>
      </c>
      <c r="E1" s="2">
        <v>0</v>
      </c>
      <c r="L1" s="30"/>
      <c r="M1" s="30"/>
      <c r="N1" s="30"/>
      <c r="O1" s="31"/>
    </row>
    <row r="2" spans="1:22" x14ac:dyDescent="0.25">
      <c r="A2" s="76" t="s">
        <v>21</v>
      </c>
      <c r="B2" s="70" t="s">
        <v>1</v>
      </c>
      <c r="C2" s="54" t="s">
        <v>2</v>
      </c>
      <c r="D2" s="55"/>
      <c r="E2" s="57"/>
      <c r="F2" s="62" t="s">
        <v>3</v>
      </c>
      <c r="G2" s="68" t="s">
        <v>4</v>
      </c>
      <c r="H2" s="80" t="s">
        <v>5</v>
      </c>
      <c r="I2" s="68" t="s">
        <v>6</v>
      </c>
      <c r="J2" s="62" t="s">
        <v>45</v>
      </c>
      <c r="K2" s="68" t="s">
        <v>7</v>
      </c>
      <c r="L2" s="81" t="s">
        <v>8</v>
      </c>
      <c r="M2" s="82"/>
      <c r="N2" s="83" t="s">
        <v>9</v>
      </c>
      <c r="O2" s="84"/>
      <c r="P2" s="58" t="s">
        <v>10</v>
      </c>
      <c r="Q2" s="59"/>
      <c r="R2" s="60"/>
      <c r="S2" s="79" t="s">
        <v>11</v>
      </c>
      <c r="T2" s="72" t="s">
        <v>12</v>
      </c>
      <c r="U2" s="73"/>
      <c r="V2" s="64" t="s">
        <v>13</v>
      </c>
    </row>
    <row r="3" spans="1:22" x14ac:dyDescent="0.25">
      <c r="A3" s="77"/>
      <c r="B3" s="71"/>
      <c r="C3" s="38" t="s">
        <v>14</v>
      </c>
      <c r="D3" s="34" t="s">
        <v>47</v>
      </c>
      <c r="E3" s="52" t="s">
        <v>48</v>
      </c>
      <c r="F3" s="63"/>
      <c r="G3" s="69"/>
      <c r="H3" s="69"/>
      <c r="I3" s="69"/>
      <c r="J3" s="63"/>
      <c r="K3" s="69"/>
      <c r="L3" s="29" t="s">
        <v>17</v>
      </c>
      <c r="M3" s="29" t="s">
        <v>18</v>
      </c>
      <c r="N3" s="42" t="s">
        <v>17</v>
      </c>
      <c r="O3" s="36" t="s">
        <v>18</v>
      </c>
      <c r="P3" s="6" t="s">
        <v>14</v>
      </c>
      <c r="Q3" s="6" t="s">
        <v>47</v>
      </c>
      <c r="R3" s="6" t="s">
        <v>48</v>
      </c>
      <c r="S3" s="65"/>
      <c r="T3" s="41" t="s">
        <v>19</v>
      </c>
      <c r="U3" s="41" t="s">
        <v>18</v>
      </c>
      <c r="V3" s="65"/>
    </row>
    <row r="4" spans="1:22" x14ac:dyDescent="0.25">
      <c r="A4" s="77"/>
      <c r="B4" s="9"/>
      <c r="C4" s="93"/>
      <c r="D4" s="93"/>
      <c r="E4" s="93"/>
      <c r="F4" s="1"/>
      <c r="G4" s="23"/>
      <c r="H4" s="1"/>
      <c r="I4" s="3"/>
      <c r="J4" s="3"/>
      <c r="K4" s="5">
        <f>((C4*$C$1)+(D4*$D$1))-J4</f>
        <v>0</v>
      </c>
      <c r="L4" s="1"/>
      <c r="M4" s="37"/>
      <c r="N4" s="9"/>
      <c r="O4" s="32"/>
      <c r="P4" s="9"/>
      <c r="Q4" s="1"/>
      <c r="R4" s="1"/>
      <c r="S4" s="1"/>
      <c r="T4" s="1"/>
      <c r="U4" s="1"/>
      <c r="V4" s="1"/>
    </row>
    <row r="5" spans="1:22" x14ac:dyDescent="0.25">
      <c r="A5" s="77"/>
      <c r="B5" s="1"/>
      <c r="C5" s="93"/>
      <c r="D5" s="93" t="s">
        <v>50</v>
      </c>
      <c r="E5" s="93"/>
      <c r="F5" s="1"/>
      <c r="G5" s="23"/>
      <c r="H5" s="1"/>
      <c r="I5" s="3"/>
      <c r="J5" s="3"/>
      <c r="K5" s="5" t="e">
        <f t="shared" ref="K5:K9" si="0">((C5*$C$1)+(D5*$D$1))-J5</f>
        <v>#VALUE!</v>
      </c>
      <c r="L5" s="1"/>
      <c r="M5" s="37"/>
      <c r="N5" s="35"/>
      <c r="O5" s="32"/>
      <c r="P5" s="9"/>
      <c r="Q5" s="1"/>
      <c r="R5" s="1"/>
      <c r="S5" s="1"/>
      <c r="T5" s="1"/>
      <c r="U5" s="1"/>
      <c r="V5" s="1"/>
    </row>
    <row r="6" spans="1:22" x14ac:dyDescent="0.25">
      <c r="A6" s="77"/>
      <c r="B6" s="9"/>
      <c r="C6" s="93"/>
      <c r="D6" s="93"/>
      <c r="E6" s="93"/>
      <c r="F6" s="1"/>
      <c r="G6" s="23"/>
      <c r="H6" s="1"/>
      <c r="I6" s="1"/>
      <c r="J6" s="1"/>
      <c r="K6" s="5">
        <f t="shared" si="0"/>
        <v>0</v>
      </c>
      <c r="L6" s="1"/>
      <c r="M6" s="1"/>
      <c r="N6" s="9"/>
      <c r="O6" s="32"/>
      <c r="P6" s="9"/>
      <c r="Q6" s="1"/>
      <c r="R6" s="1"/>
      <c r="S6" s="1"/>
      <c r="T6" s="1"/>
      <c r="U6" s="1"/>
      <c r="V6" s="1"/>
    </row>
    <row r="7" spans="1:22" x14ac:dyDescent="0.25">
      <c r="A7" s="77"/>
      <c r="B7" s="9"/>
      <c r="C7" s="93"/>
      <c r="D7" s="93"/>
      <c r="E7" s="93"/>
      <c r="F7" s="1"/>
      <c r="G7" s="23"/>
      <c r="H7" s="1"/>
      <c r="I7" s="1"/>
      <c r="J7" s="1"/>
      <c r="K7" s="5">
        <f t="shared" si="0"/>
        <v>0</v>
      </c>
      <c r="L7" s="1"/>
      <c r="M7" s="1"/>
      <c r="N7" s="9"/>
      <c r="O7" s="32"/>
      <c r="P7" s="9"/>
      <c r="Q7" s="1"/>
      <c r="R7" s="1"/>
      <c r="S7" s="1"/>
      <c r="T7" s="1"/>
      <c r="U7" s="1"/>
      <c r="V7" s="1"/>
    </row>
    <row r="8" spans="1:22" x14ac:dyDescent="0.25">
      <c r="A8" s="77"/>
      <c r="B8" s="9"/>
      <c r="C8" s="93"/>
      <c r="D8" s="93"/>
      <c r="E8" s="93"/>
      <c r="F8" s="1"/>
      <c r="G8" s="23"/>
      <c r="H8" s="1"/>
      <c r="I8" s="1"/>
      <c r="J8" s="1"/>
      <c r="K8" s="5">
        <f t="shared" si="0"/>
        <v>0</v>
      </c>
      <c r="L8" s="1"/>
      <c r="M8" s="1"/>
      <c r="N8" s="9"/>
      <c r="O8" s="32"/>
      <c r="P8" s="9"/>
      <c r="Q8" s="1"/>
      <c r="R8" s="1"/>
      <c r="S8" s="1"/>
      <c r="T8" s="1"/>
      <c r="U8" s="1"/>
      <c r="V8" s="1"/>
    </row>
    <row r="9" spans="1:22" ht="15.75" thickBot="1" x14ac:dyDescent="0.3">
      <c r="A9" s="77"/>
      <c r="B9" s="9"/>
      <c r="C9" s="93"/>
      <c r="D9" s="93"/>
      <c r="E9" s="93"/>
      <c r="F9" s="1"/>
      <c r="G9" s="23"/>
      <c r="H9" s="1"/>
      <c r="I9" s="1"/>
      <c r="J9" s="1"/>
      <c r="K9" s="5">
        <f t="shared" si="0"/>
        <v>0</v>
      </c>
      <c r="L9" s="1"/>
      <c r="M9" s="1"/>
      <c r="N9" s="9"/>
      <c r="O9" s="32"/>
      <c r="P9" s="9"/>
      <c r="Q9" s="1"/>
      <c r="R9" s="1"/>
      <c r="S9" s="1"/>
      <c r="T9" s="1"/>
      <c r="U9" s="1"/>
      <c r="V9" s="1"/>
    </row>
    <row r="10" spans="1:22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8">
        <f>SUM(E4:E9)</f>
        <v>0</v>
      </c>
      <c r="G10" s="94">
        <f>SUMPRODUCT((C4:E9="SUISSE")*1)</f>
        <v>1</v>
      </c>
      <c r="K10" s="2" t="e">
        <f>SUM(K4:K9)</f>
        <v>#VALUE!</v>
      </c>
      <c r="L10" s="30"/>
      <c r="M10" s="30"/>
      <c r="N10" s="30"/>
      <c r="O10" s="31"/>
      <c r="P10" s="43">
        <f>SUM(P4:P9)</f>
        <v>0</v>
      </c>
      <c r="Q10" s="43">
        <f>SUM(Q4:Q9)</f>
        <v>0</v>
      </c>
      <c r="R10" s="47">
        <f>SUM(R4:R9)</f>
        <v>0</v>
      </c>
      <c r="S10" s="2">
        <f>SUM(S4:S9)</f>
        <v>0</v>
      </c>
      <c r="T10" s="2"/>
      <c r="U10" s="2"/>
    </row>
    <row r="11" spans="1:22" ht="15.75" thickBot="1" x14ac:dyDescent="0.3">
      <c r="A11" s="78"/>
      <c r="B11" s="67"/>
      <c r="C11" s="85">
        <f>SUM(C10:E10)</f>
        <v>0</v>
      </c>
      <c r="D11" s="53"/>
      <c r="E11" s="86"/>
      <c r="G11" s="24">
        <f>SUMIF(G4:G9,"Etranger",C4:E9)</f>
        <v>0</v>
      </c>
      <c r="L11" s="30"/>
      <c r="M11" s="30"/>
      <c r="N11" s="30"/>
      <c r="O11" s="31"/>
      <c r="P11" s="61">
        <f>SUM(P10:R10)</f>
        <v>0</v>
      </c>
      <c r="Q11" s="53"/>
      <c r="R11" s="53"/>
    </row>
    <row r="12" spans="1:22" x14ac:dyDescent="0.25">
      <c r="C12" s="53" t="str">
        <f>IF(SUM(C4:D9)&gt;=8,"Randonnée complète","Il reste des places libres")</f>
        <v>Il reste des places libres</v>
      </c>
      <c r="D12" s="53"/>
      <c r="E12" s="53"/>
      <c r="L12" s="30"/>
      <c r="M12" s="30"/>
      <c r="N12" s="30"/>
      <c r="O12" s="31"/>
      <c r="P12" s="24"/>
      <c r="Q12" s="24"/>
      <c r="R12" s="24"/>
    </row>
    <row r="13" spans="1:22" x14ac:dyDescent="0.25">
      <c r="L13" s="30"/>
      <c r="M13" s="30"/>
      <c r="N13" s="30"/>
      <c r="O13" s="31"/>
    </row>
    <row r="14" spans="1:22" ht="15.75" thickBot="1" x14ac:dyDescent="0.3">
      <c r="L14" s="30"/>
      <c r="M14" s="30"/>
      <c r="N14" s="30"/>
      <c r="O14" s="31"/>
    </row>
    <row r="15" spans="1:22" x14ac:dyDescent="0.25">
      <c r="A15" s="76" t="s">
        <v>46</v>
      </c>
      <c r="B15" s="87" t="s">
        <v>1</v>
      </c>
      <c r="C15" s="54" t="s">
        <v>2</v>
      </c>
      <c r="D15" s="55"/>
      <c r="E15" s="56"/>
      <c r="F15" s="62" t="s">
        <v>3</v>
      </c>
      <c r="G15" s="62" t="s">
        <v>4</v>
      </c>
      <c r="H15" s="62" t="s">
        <v>22</v>
      </c>
      <c r="I15" s="62" t="s">
        <v>6</v>
      </c>
      <c r="J15" s="62" t="s">
        <v>45</v>
      </c>
      <c r="K15" s="62" t="s">
        <v>7</v>
      </c>
      <c r="L15" s="91" t="s">
        <v>8</v>
      </c>
      <c r="M15" s="92"/>
      <c r="N15" s="83" t="s">
        <v>9</v>
      </c>
      <c r="O15" s="84"/>
      <c r="P15" s="58" t="s">
        <v>10</v>
      </c>
      <c r="Q15" s="59"/>
      <c r="R15" s="60"/>
      <c r="S15" s="74" t="s">
        <v>11</v>
      </c>
      <c r="T15" s="72" t="s">
        <v>12</v>
      </c>
      <c r="U15" s="73"/>
      <c r="V15" s="89" t="s">
        <v>13</v>
      </c>
    </row>
    <row r="16" spans="1:22" x14ac:dyDescent="0.25">
      <c r="A16" s="77"/>
      <c r="B16" s="88"/>
      <c r="C16" s="38" t="s">
        <v>14</v>
      </c>
      <c r="D16" s="34" t="s">
        <v>47</v>
      </c>
      <c r="E16" s="52" t="s">
        <v>48</v>
      </c>
      <c r="F16" s="63"/>
      <c r="G16" s="63"/>
      <c r="H16" s="63"/>
      <c r="I16" s="63"/>
      <c r="J16" s="63"/>
      <c r="K16" s="63"/>
      <c r="L16" s="29" t="s">
        <v>17</v>
      </c>
      <c r="M16" s="29" t="s">
        <v>18</v>
      </c>
      <c r="N16" s="42" t="s">
        <v>17</v>
      </c>
      <c r="O16" s="36" t="s">
        <v>18</v>
      </c>
      <c r="P16" s="6" t="s">
        <v>14</v>
      </c>
      <c r="Q16" s="6" t="s">
        <v>47</v>
      </c>
      <c r="R16" s="6" t="s">
        <v>48</v>
      </c>
      <c r="S16" s="75"/>
      <c r="T16" s="41" t="s">
        <v>19</v>
      </c>
      <c r="U16" s="41" t="s">
        <v>18</v>
      </c>
      <c r="V16" s="90"/>
    </row>
    <row r="17" spans="1:22" x14ac:dyDescent="0.25">
      <c r="A17" s="77"/>
      <c r="B17" s="1"/>
      <c r="C17" s="1"/>
      <c r="D17" s="1"/>
      <c r="E17" s="1"/>
      <c r="F17" s="40"/>
      <c r="G17" s="48" t="s">
        <v>49</v>
      </c>
      <c r="H17" s="40"/>
      <c r="I17" s="39"/>
      <c r="J17" s="39"/>
      <c r="K17" s="5">
        <f>((C17*$C$1)+(D17*$D$1))-J17</f>
        <v>0</v>
      </c>
      <c r="L17" s="40"/>
      <c r="M17" s="49"/>
      <c r="N17" s="50"/>
      <c r="O17" s="51"/>
      <c r="P17" s="9"/>
      <c r="Q17" s="1"/>
      <c r="R17" s="1"/>
      <c r="S17" s="40"/>
      <c r="T17" s="1"/>
      <c r="U17" s="40"/>
      <c r="V17" s="40"/>
    </row>
    <row r="18" spans="1:22" x14ac:dyDescent="0.25">
      <c r="A18" s="77"/>
      <c r="B18" s="1"/>
      <c r="C18" s="1"/>
      <c r="D18" s="1"/>
      <c r="E18" s="1"/>
      <c r="F18" s="1"/>
      <c r="G18" s="23"/>
      <c r="H18" s="4"/>
      <c r="I18" s="3"/>
      <c r="J18" s="3"/>
      <c r="K18" s="5">
        <f t="shared" ref="K18:K22" si="1">((C18*$C$1)+(D18*$D$1))-J18</f>
        <v>0</v>
      </c>
      <c r="L18" s="1"/>
      <c r="M18" s="1"/>
      <c r="N18" s="35"/>
      <c r="O18" s="32"/>
      <c r="P18" s="9"/>
      <c r="Q18" s="1"/>
      <c r="R18" s="1"/>
      <c r="S18" s="1"/>
      <c r="T18" s="1"/>
      <c r="U18" s="1"/>
      <c r="V18" s="1"/>
    </row>
    <row r="19" spans="1:22" x14ac:dyDescent="0.25">
      <c r="A19" s="77"/>
      <c r="B19" s="1"/>
      <c r="C19" s="1"/>
      <c r="D19" s="1"/>
      <c r="E19" s="1"/>
      <c r="F19" s="1"/>
      <c r="G19" s="23"/>
      <c r="H19" s="1"/>
      <c r="I19" s="3"/>
      <c r="J19" s="3"/>
      <c r="K19" s="5">
        <f t="shared" si="1"/>
        <v>0</v>
      </c>
      <c r="L19" s="1"/>
      <c r="M19" s="1"/>
      <c r="N19" s="9"/>
      <c r="O19" s="32"/>
      <c r="P19" s="9"/>
      <c r="Q19" s="1"/>
      <c r="R19" s="1"/>
      <c r="S19" s="1"/>
      <c r="T19" s="1"/>
      <c r="U19" s="1"/>
      <c r="V19" s="1"/>
    </row>
    <row r="20" spans="1:22" x14ac:dyDescent="0.25">
      <c r="A20" s="77"/>
      <c r="B20" s="1"/>
      <c r="C20" s="1"/>
      <c r="D20" s="1"/>
      <c r="E20" s="1"/>
      <c r="F20" s="1"/>
      <c r="G20" s="23"/>
      <c r="H20" s="1"/>
      <c r="I20" s="1"/>
      <c r="J20" s="1"/>
      <c r="K20" s="5">
        <f t="shared" si="1"/>
        <v>0</v>
      </c>
      <c r="L20" s="1"/>
      <c r="M20" s="1"/>
      <c r="N20" s="9"/>
      <c r="O20" s="32"/>
      <c r="P20" s="9"/>
      <c r="Q20" s="1"/>
      <c r="R20" s="1"/>
      <c r="S20" s="1"/>
      <c r="T20" s="1"/>
      <c r="U20" s="1"/>
      <c r="V20" s="1"/>
    </row>
    <row r="21" spans="1:22" x14ac:dyDescent="0.25">
      <c r="A21" s="77"/>
      <c r="B21" s="1"/>
      <c r="C21" s="1"/>
      <c r="D21" s="1"/>
      <c r="E21" s="1"/>
      <c r="F21" s="1"/>
      <c r="G21" s="23"/>
      <c r="H21" s="1"/>
      <c r="I21" s="1"/>
      <c r="J21" s="1"/>
      <c r="K21" s="5">
        <f t="shared" si="1"/>
        <v>0</v>
      </c>
      <c r="L21" s="1"/>
      <c r="M21" s="1"/>
      <c r="N21" s="9"/>
      <c r="O21" s="32"/>
      <c r="P21" s="9"/>
      <c r="Q21" s="1"/>
      <c r="R21" s="1"/>
      <c r="S21" s="1"/>
      <c r="T21" s="1"/>
      <c r="U21" s="1"/>
      <c r="V21" s="1"/>
    </row>
    <row r="22" spans="1:22" ht="15.75" thickBot="1" x14ac:dyDescent="0.3">
      <c r="A22" s="77"/>
      <c r="B22" s="1"/>
      <c r="C22" s="1"/>
      <c r="D22" s="1"/>
      <c r="E22" s="1"/>
      <c r="F22" s="1"/>
      <c r="G22" s="23"/>
      <c r="H22" s="1"/>
      <c r="I22" s="1"/>
      <c r="J22" s="1"/>
      <c r="K22" s="5">
        <f t="shared" si="1"/>
        <v>0</v>
      </c>
      <c r="L22" s="1"/>
      <c r="M22" s="1"/>
      <c r="N22" s="9"/>
      <c r="O22" s="32"/>
      <c r="P22" s="9"/>
      <c r="Q22" s="1"/>
      <c r="R22" s="1"/>
      <c r="S22" s="1"/>
      <c r="T22" s="1"/>
      <c r="U22" s="1"/>
      <c r="V22" s="1"/>
    </row>
    <row r="23" spans="1:22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8">
        <f>SUM(E17:E22)</f>
        <v>0</v>
      </c>
      <c r="G23" s="24">
        <f>SUMIF(G17:G22,"Suisse",C17:E22)</f>
        <v>0</v>
      </c>
      <c r="K23" s="2">
        <f>SUM(K17:K22)</f>
        <v>0</v>
      </c>
      <c r="L23" s="30"/>
      <c r="M23" s="30"/>
      <c r="N23" s="30"/>
      <c r="O23" s="31"/>
      <c r="P23" s="47">
        <f>SUM(P17:P22)</f>
        <v>0</v>
      </c>
      <c r="Q23" s="47">
        <f>SUM(Q17:Q22)</f>
        <v>0</v>
      </c>
      <c r="R23" s="47">
        <f>SUM(R17:R22)</f>
        <v>0</v>
      </c>
      <c r="S23" s="2">
        <f>SUM(S17:S22)</f>
        <v>0</v>
      </c>
      <c r="T23" s="2"/>
      <c r="U23" s="2"/>
    </row>
    <row r="24" spans="1:22" ht="15.75" thickBot="1" x14ac:dyDescent="0.3">
      <c r="A24" s="78"/>
      <c r="B24" s="67"/>
      <c r="C24" s="85">
        <f>SUM(C23:E23)</f>
        <v>0</v>
      </c>
      <c r="D24" s="53"/>
      <c r="E24" s="86"/>
      <c r="G24" s="24">
        <f>SUMIF(G17:G22,"Etranger",C17:E22)</f>
        <v>0</v>
      </c>
      <c r="L24" s="30"/>
      <c r="M24" s="30"/>
      <c r="N24" s="30"/>
      <c r="O24" s="31"/>
      <c r="P24" s="61">
        <f>SUM(P23:R23)</f>
        <v>0</v>
      </c>
      <c r="Q24" s="53"/>
      <c r="R24" s="53"/>
    </row>
    <row r="25" spans="1:22" x14ac:dyDescent="0.25">
      <c r="C25" s="53" t="str">
        <f>IF(SUM(C17:D22)&gt;=8,"Randonnée complète","Il reste des places libres")</f>
        <v>Il reste des places libres</v>
      </c>
      <c r="D25" s="53"/>
      <c r="E25" s="53"/>
      <c r="L25" s="30"/>
      <c r="M25" s="30"/>
      <c r="N25" s="30"/>
      <c r="O25" s="31"/>
      <c r="P25" s="24"/>
      <c r="Q25" s="24"/>
      <c r="R25" s="24"/>
    </row>
    <row r="26" spans="1:22" x14ac:dyDescent="0.25">
      <c r="L26" s="30"/>
      <c r="M26" s="30"/>
      <c r="N26" s="30"/>
      <c r="O26" s="31"/>
    </row>
    <row r="27" spans="1:22" x14ac:dyDescent="0.25">
      <c r="D27" s="30"/>
      <c r="E27" s="30"/>
      <c r="L27" s="30"/>
      <c r="M27" s="30"/>
      <c r="N27" s="30"/>
      <c r="O27" s="31"/>
    </row>
    <row r="28" spans="1:22" ht="15.75" thickBot="1" x14ac:dyDescent="0.3">
      <c r="D28" s="30"/>
      <c r="E28" s="30"/>
      <c r="L28" s="30"/>
      <c r="M28" s="30"/>
      <c r="N28" s="30"/>
      <c r="O28" s="31"/>
    </row>
    <row r="29" spans="1:22" x14ac:dyDescent="0.25">
      <c r="B29" s="10" t="s">
        <v>35</v>
      </c>
      <c r="C29" s="8">
        <f>C11+C24</f>
        <v>0</v>
      </c>
      <c r="D29" s="33"/>
      <c r="E29" s="33"/>
      <c r="L29" s="30"/>
      <c r="M29" s="30"/>
      <c r="N29" s="30"/>
      <c r="O29" s="31"/>
    </row>
    <row r="30" spans="1:22" x14ac:dyDescent="0.25">
      <c r="B30" s="11" t="s">
        <v>36</v>
      </c>
      <c r="C30" s="12">
        <f>P11+P24</f>
        <v>0</v>
      </c>
      <c r="L30" s="30"/>
      <c r="M30" s="30"/>
      <c r="N30" s="30"/>
      <c r="O30" s="31"/>
    </row>
    <row r="31" spans="1:22" x14ac:dyDescent="0.25">
      <c r="B31" s="16" t="s">
        <v>23</v>
      </c>
      <c r="C31" s="17">
        <f>P11-C11</f>
        <v>0</v>
      </c>
      <c r="L31" s="30"/>
      <c r="M31" s="30"/>
      <c r="N31" s="30"/>
      <c r="O31" s="31"/>
    </row>
    <row r="32" spans="1:22" x14ac:dyDescent="0.25">
      <c r="B32" s="19" t="s">
        <v>24</v>
      </c>
      <c r="C32" s="12">
        <f>P10+P23</f>
        <v>0</v>
      </c>
    </row>
    <row r="33" spans="2:3" x14ac:dyDescent="0.25">
      <c r="B33" s="19"/>
      <c r="C33" s="12"/>
    </row>
    <row r="34" spans="2:3" x14ac:dyDescent="0.25">
      <c r="B34" s="20" t="s">
        <v>26</v>
      </c>
      <c r="C34" s="17">
        <f>Q10+R10+Q23+R23</f>
        <v>0</v>
      </c>
    </row>
    <row r="35" spans="2:3" x14ac:dyDescent="0.25">
      <c r="B35" s="19" t="s">
        <v>27</v>
      </c>
      <c r="C35" s="12">
        <f>G10+G23</f>
        <v>1</v>
      </c>
    </row>
    <row r="36" spans="2:3" x14ac:dyDescent="0.25">
      <c r="B36" s="20" t="s">
        <v>28</v>
      </c>
      <c r="C36" s="17">
        <f>G11+G24</f>
        <v>0</v>
      </c>
    </row>
    <row r="37" spans="2:3" x14ac:dyDescent="0.25">
      <c r="B37" s="19" t="s">
        <v>29</v>
      </c>
      <c r="C37" s="21" t="e">
        <f>K10+K23</f>
        <v>#VALUE!</v>
      </c>
    </row>
    <row r="38" spans="2:3" ht="15.75" thickBot="1" x14ac:dyDescent="0.3">
      <c r="B38" s="13" t="s">
        <v>30</v>
      </c>
      <c r="C38" s="22">
        <f>S10+S23</f>
        <v>0</v>
      </c>
    </row>
    <row r="39" spans="2:3" x14ac:dyDescent="0.25">
      <c r="B39" s="14" t="s">
        <v>31</v>
      </c>
      <c r="C39" s="24">
        <f>C29</f>
        <v>0</v>
      </c>
    </row>
    <row r="40" spans="2:3" x14ac:dyDescent="0.25">
      <c r="B40" s="18" t="s">
        <v>32</v>
      </c>
      <c r="C40" s="24">
        <f>C30</f>
        <v>0</v>
      </c>
    </row>
    <row r="41" spans="2:3" x14ac:dyDescent="0.25">
      <c r="B41" s="18" t="s">
        <v>33</v>
      </c>
      <c r="C41" s="24">
        <f>C31</f>
        <v>0</v>
      </c>
    </row>
  </sheetData>
  <mergeCells count="38">
    <mergeCell ref="V15:V16"/>
    <mergeCell ref="L15:M15"/>
    <mergeCell ref="S15:S16"/>
    <mergeCell ref="T15:U15"/>
    <mergeCell ref="A15:A24"/>
    <mergeCell ref="H15:H16"/>
    <mergeCell ref="A2:A11"/>
    <mergeCell ref="S2:S3"/>
    <mergeCell ref="H2:H3"/>
    <mergeCell ref="I2:I3"/>
    <mergeCell ref="K2:K3"/>
    <mergeCell ref="L2:M2"/>
    <mergeCell ref="F2:F3"/>
    <mergeCell ref="N2:O2"/>
    <mergeCell ref="C11:E11"/>
    <mergeCell ref="B23:B24"/>
    <mergeCell ref="B15:B16"/>
    <mergeCell ref="N15:O15"/>
    <mergeCell ref="V2:V3"/>
    <mergeCell ref="B10:B11"/>
    <mergeCell ref="G2:G3"/>
    <mergeCell ref="B2:B3"/>
    <mergeCell ref="T2:U2"/>
    <mergeCell ref="C25:E25"/>
    <mergeCell ref="C15:E15"/>
    <mergeCell ref="C2:E2"/>
    <mergeCell ref="P2:R2"/>
    <mergeCell ref="P11:R11"/>
    <mergeCell ref="P15:R15"/>
    <mergeCell ref="P24:R24"/>
    <mergeCell ref="J2:J3"/>
    <mergeCell ref="J15:J16"/>
    <mergeCell ref="K15:K16"/>
    <mergeCell ref="F15:F16"/>
    <mergeCell ref="I15:I16"/>
    <mergeCell ref="G15:G16"/>
    <mergeCell ref="C12:E12"/>
    <mergeCell ref="C24:E24"/>
  </mergeCells>
  <conditionalFormatting sqref="C12">
    <cfRule type="containsText" dxfId="103" priority="5" operator="containsText" text="Randonnée complète">
      <formula>NOT(ISERROR(SEARCH("Randonnée complète",C12)))</formula>
    </cfRule>
    <cfRule type="containsText" dxfId="102" priority="6" operator="containsText" text="Places libres">
      <formula>NOT(ISERROR(SEARCH("Places libres",C12)))</formula>
    </cfRule>
  </conditionalFormatting>
  <conditionalFormatting sqref="C25">
    <cfRule type="containsText" dxfId="101" priority="1" operator="containsText" text="Randonnée complète">
      <formula>NOT(ISERROR(SEARCH("Randonnée complète",C25)))</formula>
    </cfRule>
    <cfRule type="containsText" dxfId="100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G17:G22 G4:G9">
      <formula1>"Suisse,Etranger"</formula1>
    </dataValidation>
    <dataValidation type="list" allowBlank="1" showInputMessage="1" showErrorMessage="1" sqref="T4:T9 T17:T22">
      <formula1>"Cash,Crédit,Bon cadeau,Pmt en ligne,Facture, Autre"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C27" sqref="C27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B10:B11"/>
    <mergeCell ref="A15:A24"/>
    <mergeCell ref="B15:B16"/>
    <mergeCell ref="B23:B24"/>
    <mergeCell ref="C2:F2"/>
    <mergeCell ref="C24:F24"/>
    <mergeCell ref="B2:B3"/>
    <mergeCell ref="A2:A11"/>
    <mergeCell ref="G15:G16"/>
    <mergeCell ref="H15:H16"/>
    <mergeCell ref="I15:I16"/>
    <mergeCell ref="J15:J16"/>
    <mergeCell ref="J2:J3"/>
    <mergeCell ref="G2:G3"/>
    <mergeCell ref="H2:H3"/>
    <mergeCell ref="I2:I3"/>
    <mergeCell ref="O2:P2"/>
    <mergeCell ref="Q2:T2"/>
    <mergeCell ref="U2:U3"/>
    <mergeCell ref="V2:W2"/>
    <mergeCell ref="K15:K16"/>
    <mergeCell ref="K2:K3"/>
    <mergeCell ref="Q24:T24"/>
    <mergeCell ref="C25:F25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L2:L3"/>
    <mergeCell ref="M2:N2"/>
  </mergeCells>
  <conditionalFormatting sqref="C12">
    <cfRule type="containsText" dxfId="99" priority="3" operator="containsText" text="Randonnée complète">
      <formula>NOT(ISERROR(SEARCH("Randonnée complète",C12)))</formula>
    </cfRule>
    <cfRule type="containsText" dxfId="98" priority="4" operator="containsText" text="Places libres">
      <formula>NOT(ISERROR(SEARCH("Places libres",C12)))</formula>
    </cfRule>
  </conditionalFormatting>
  <conditionalFormatting sqref="C25">
    <cfRule type="containsText" dxfId="97" priority="1" operator="containsText" text="Randonnée complète">
      <formula>NOT(ISERROR(SEARCH("Randonnée complète",C25)))</formula>
    </cfRule>
    <cfRule type="containsText" dxfId="96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17" r:id="rId1" display="jeroen.dubois@go2mail.be"/>
    <hyperlink ref="J18" r:id="rId2" display="u.schiffmann@bluewin.ch"/>
    <hyperlink ref="J4" r:id="rId3" display="vincentvandermeulen@hotmail.com"/>
    <hyperlink ref="J19" r:id="rId4" display="giedre.apuokaite@gmail.com"/>
    <hyperlink ref="J5" r:id="rId5" display="lappas.guillaume@gmail.com"/>
  </hyperlinks>
  <pageMargins left="0.7" right="0.7" top="0.75" bottom="0.75" header="0.3" footer="0.3"/>
  <pageSetup paperSize="9" orientation="portrait" verticalDpi="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G43" sqref="G43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Q24:T24"/>
    <mergeCell ref="Q2:T2"/>
    <mergeCell ref="U2:U3"/>
    <mergeCell ref="V2:W2"/>
    <mergeCell ref="B2:B3"/>
    <mergeCell ref="G2:G3"/>
    <mergeCell ref="J2:J3"/>
    <mergeCell ref="K2:K3"/>
    <mergeCell ref="H2:H3"/>
    <mergeCell ref="I2:I3"/>
    <mergeCell ref="A2:A11"/>
    <mergeCell ref="A15:A24"/>
    <mergeCell ref="B15:B16"/>
    <mergeCell ref="B23:B24"/>
    <mergeCell ref="O2:P2"/>
    <mergeCell ref="B10:B11"/>
    <mergeCell ref="G15:G16"/>
    <mergeCell ref="C2:F2"/>
    <mergeCell ref="L2:L3"/>
    <mergeCell ref="M2:N2"/>
    <mergeCell ref="C24:F24"/>
    <mergeCell ref="J15:J16"/>
    <mergeCell ref="C25:F25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K15:K16"/>
    <mergeCell ref="H15:H16"/>
    <mergeCell ref="I15:I16"/>
  </mergeCells>
  <conditionalFormatting sqref="C12">
    <cfRule type="containsText" dxfId="95" priority="3" operator="containsText" text="Randonnée complète">
      <formula>NOT(ISERROR(SEARCH("Randonnée complète",C12)))</formula>
    </cfRule>
    <cfRule type="containsText" dxfId="94" priority="4" operator="containsText" text="Places libres">
      <formula>NOT(ISERROR(SEARCH("Places libres",C12)))</formula>
    </cfRule>
  </conditionalFormatting>
  <conditionalFormatting sqref="C25">
    <cfRule type="containsText" dxfId="93" priority="1" operator="containsText" text="Randonnée complète">
      <formula>NOT(ISERROR(SEARCH("Randonnée complète",C25)))</formula>
    </cfRule>
    <cfRule type="containsText" dxfId="92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4" r:id="rId1" display="gwreeves@gmail.com"/>
    <hyperlink ref="J5" r:id="rId2" display="hmjermann@yahoo.de"/>
    <hyperlink ref="J17" r:id="rId3" display="vincent.scicluna@gmail.com"/>
    <hyperlink ref="J18" r:id="rId4" display="alexchiaria@icloud.com"/>
    <hyperlink ref="J20" r:id="rId5" display="ranvijay536singh@gmail.com"/>
  </hyperlinks>
  <pageMargins left="0.7" right="0.7" top="0.75" bottom="0.75" header="0.3" footer="0.3"/>
  <pageSetup paperSize="9" orientation="portrait" verticalDpi="0"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J46" sqref="J46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A15:A24"/>
    <mergeCell ref="B15:B16"/>
    <mergeCell ref="B23:B24"/>
    <mergeCell ref="G15:G16"/>
    <mergeCell ref="A2:A11"/>
    <mergeCell ref="G2:G3"/>
    <mergeCell ref="C2:F2"/>
    <mergeCell ref="B2:B3"/>
    <mergeCell ref="B10:B11"/>
    <mergeCell ref="V2:W2"/>
    <mergeCell ref="X2:X3"/>
    <mergeCell ref="C11:F11"/>
    <mergeCell ref="Q11:T11"/>
    <mergeCell ref="C12:F12"/>
    <mergeCell ref="O2:P2"/>
    <mergeCell ref="Q2:T2"/>
    <mergeCell ref="U2:U3"/>
    <mergeCell ref="L2:L3"/>
    <mergeCell ref="M2:N2"/>
    <mergeCell ref="K2:K3"/>
    <mergeCell ref="I2:I3"/>
    <mergeCell ref="J2:J3"/>
    <mergeCell ref="H2:H3"/>
    <mergeCell ref="C25:F25"/>
    <mergeCell ref="U15:U16"/>
    <mergeCell ref="V15:W15"/>
    <mergeCell ref="X15:X16"/>
    <mergeCell ref="C24:F24"/>
    <mergeCell ref="Q24:T24"/>
    <mergeCell ref="C15:F15"/>
    <mergeCell ref="L15:L16"/>
    <mergeCell ref="M15:N15"/>
    <mergeCell ref="O15:P15"/>
    <mergeCell ref="Q15:T15"/>
    <mergeCell ref="K15:K16"/>
    <mergeCell ref="I15:I16"/>
    <mergeCell ref="J15:J16"/>
    <mergeCell ref="H15:H16"/>
  </mergeCells>
  <conditionalFormatting sqref="C12">
    <cfRule type="containsText" dxfId="91" priority="3" operator="containsText" text="Randonnée complète">
      <formula>NOT(ISERROR(SEARCH("Randonnée complète",C12)))</formula>
    </cfRule>
    <cfRule type="containsText" dxfId="90" priority="4" operator="containsText" text="Places libres">
      <formula>NOT(ISERROR(SEARCH("Places libres",C12)))</formula>
    </cfRule>
  </conditionalFormatting>
  <conditionalFormatting sqref="C25">
    <cfRule type="containsText" dxfId="89" priority="1" operator="containsText" text="Randonnée complète">
      <formula>NOT(ISERROR(SEARCH("Randonnée complète",C25)))</formula>
    </cfRule>
    <cfRule type="containsText" dxfId="88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N4" r:id="rId1" display="marieseedsofknowledge@gmail.com"/>
    <hyperlink ref="J17" r:id="rId2" display="jotraber@gmx.ch"/>
    <hyperlink ref="J19" r:id="rId3" display="emma.s.jordan@gmail.com"/>
    <hyperlink ref="J4" r:id="rId4" display="serge.oesch@bluewin.ch"/>
    <hyperlink ref="J5" r:id="rId5" display="candroge@yahoo.fr"/>
  </hyperlinks>
  <pageMargins left="0.7" right="0.7" top="0.75" bottom="0.75" header="0.3" footer="0.3"/>
  <pageSetup paperSize="9" orientation="portrait" verticalDpi="0"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F39" sqref="F39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V2:W2"/>
    <mergeCell ref="A2:A11"/>
    <mergeCell ref="J15:J16"/>
    <mergeCell ref="K15:K16"/>
    <mergeCell ref="H15:H16"/>
    <mergeCell ref="I15:I16"/>
    <mergeCell ref="A15:A24"/>
    <mergeCell ref="G15:G16"/>
    <mergeCell ref="K2:K3"/>
    <mergeCell ref="J2:J3"/>
    <mergeCell ref="H2:H3"/>
    <mergeCell ref="I2:I3"/>
    <mergeCell ref="G2:G3"/>
    <mergeCell ref="B23:B24"/>
    <mergeCell ref="C2:F2"/>
    <mergeCell ref="C11:F11"/>
    <mergeCell ref="B2:B3"/>
    <mergeCell ref="B10:B11"/>
    <mergeCell ref="B15:B16"/>
    <mergeCell ref="L2:L3"/>
    <mergeCell ref="M2:N2"/>
    <mergeCell ref="C12:F12"/>
    <mergeCell ref="X2:X3"/>
    <mergeCell ref="X15:X16"/>
    <mergeCell ref="C24:F24"/>
    <mergeCell ref="Q24:T24"/>
    <mergeCell ref="C25:F25"/>
    <mergeCell ref="L15:L16"/>
    <mergeCell ref="M15:N15"/>
    <mergeCell ref="O15:P15"/>
    <mergeCell ref="Q15:T15"/>
    <mergeCell ref="U15:U16"/>
    <mergeCell ref="C15:F15"/>
    <mergeCell ref="Q11:T11"/>
    <mergeCell ref="V15:W15"/>
    <mergeCell ref="O2:P2"/>
    <mergeCell ref="Q2:T2"/>
    <mergeCell ref="U2:U3"/>
  </mergeCells>
  <conditionalFormatting sqref="C12">
    <cfRule type="containsText" dxfId="87" priority="3" operator="containsText" text="Randonnée complète">
      <formula>NOT(ISERROR(SEARCH("Randonnée complète",C12)))</formula>
    </cfRule>
    <cfRule type="containsText" dxfId="86" priority="4" operator="containsText" text="Places libres">
      <formula>NOT(ISERROR(SEARCH("Places libres",C12)))</formula>
    </cfRule>
  </conditionalFormatting>
  <conditionalFormatting sqref="C25">
    <cfRule type="containsText" dxfId="85" priority="1" operator="containsText" text="Randonnée complète">
      <formula>NOT(ISERROR(SEARCH("Randonnée complète",C25)))</formula>
    </cfRule>
    <cfRule type="containsText" dxfId="84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18" r:id="rId1" display="paulchuan@yahoo.com"/>
    <hyperlink ref="J5" r:id="rId2" display="patrick.chauveau@ville-ve.ch"/>
  </hyperlinks>
  <pageMargins left="0.7" right="0.7" top="0.75" bottom="0.75" header="0.3" footer="0.3"/>
  <pageSetup paperSize="9" orientation="portrait" verticalDpi="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G46" sqref="G46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Q24:T24"/>
    <mergeCell ref="Q2:T2"/>
    <mergeCell ref="U2:U3"/>
    <mergeCell ref="V2:W2"/>
    <mergeCell ref="B2:B3"/>
    <mergeCell ref="G2:G3"/>
    <mergeCell ref="J2:J3"/>
    <mergeCell ref="K2:K3"/>
    <mergeCell ref="H2:H3"/>
    <mergeCell ref="I2:I3"/>
    <mergeCell ref="A2:A11"/>
    <mergeCell ref="A15:A24"/>
    <mergeCell ref="B15:B16"/>
    <mergeCell ref="B23:B24"/>
    <mergeCell ref="O2:P2"/>
    <mergeCell ref="B10:B11"/>
    <mergeCell ref="G15:G16"/>
    <mergeCell ref="C2:F2"/>
    <mergeCell ref="L2:L3"/>
    <mergeCell ref="M2:N2"/>
    <mergeCell ref="C24:F24"/>
    <mergeCell ref="J15:J16"/>
    <mergeCell ref="C25:F25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K15:K16"/>
    <mergeCell ref="H15:H16"/>
    <mergeCell ref="I15:I16"/>
  </mergeCells>
  <conditionalFormatting sqref="C12">
    <cfRule type="containsText" dxfId="83" priority="3" operator="containsText" text="Randonnée complète">
      <formula>NOT(ISERROR(SEARCH("Randonnée complète",C12)))</formula>
    </cfRule>
    <cfRule type="containsText" dxfId="82" priority="4" operator="containsText" text="Places libres">
      <formula>NOT(ISERROR(SEARCH("Places libres",C12)))</formula>
    </cfRule>
  </conditionalFormatting>
  <conditionalFormatting sqref="C25">
    <cfRule type="containsText" dxfId="81" priority="1" operator="containsText" text="Randonnée complète">
      <formula>NOT(ISERROR(SEARCH("Randonnée complète",C25)))</formula>
    </cfRule>
    <cfRule type="containsText" dxfId="80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17" r:id="rId1" display="lukas.bernspang@gmail.com"/>
    <hyperlink ref="J18" r:id="rId2" display="ca.blaettler@bluemail.ch"/>
    <hyperlink ref="J4" r:id="rId3" display="stefy68.sg@gmail.com"/>
  </hyperlinks>
  <pageMargins left="0.7" right="0.7" top="0.75" bottom="0.75" header="0.3" footer="0.3"/>
  <pageSetup paperSize="9" orientation="portrait" verticalDpi="0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H41" sqref="H41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O2:P2"/>
    <mergeCell ref="G2:G3"/>
    <mergeCell ref="H2:H3"/>
    <mergeCell ref="B10:B11"/>
    <mergeCell ref="B2:B3"/>
    <mergeCell ref="I2:I3"/>
    <mergeCell ref="C11:F11"/>
    <mergeCell ref="J2:J3"/>
    <mergeCell ref="C2:F2"/>
    <mergeCell ref="L2:L3"/>
    <mergeCell ref="M2:N2"/>
    <mergeCell ref="K2:K3"/>
    <mergeCell ref="A15:A24"/>
    <mergeCell ref="B15:B16"/>
    <mergeCell ref="G15:G16"/>
    <mergeCell ref="H15:H16"/>
    <mergeCell ref="I15:I16"/>
    <mergeCell ref="J15:J16"/>
    <mergeCell ref="K15:K16"/>
    <mergeCell ref="B23:B24"/>
    <mergeCell ref="C15:F15"/>
    <mergeCell ref="C24:F24"/>
    <mergeCell ref="A2:A11"/>
    <mergeCell ref="C12:F12"/>
    <mergeCell ref="X15:X16"/>
    <mergeCell ref="Q2:T2"/>
    <mergeCell ref="U2:U3"/>
    <mergeCell ref="V2:W2"/>
    <mergeCell ref="X2:X3"/>
    <mergeCell ref="Q11:T11"/>
    <mergeCell ref="C25:F25"/>
    <mergeCell ref="O15:P15"/>
    <mergeCell ref="Q15:T15"/>
    <mergeCell ref="U15:U16"/>
    <mergeCell ref="V15:W15"/>
    <mergeCell ref="L15:L16"/>
    <mergeCell ref="M15:N15"/>
    <mergeCell ref="Q24:T24"/>
  </mergeCells>
  <conditionalFormatting sqref="C12">
    <cfRule type="containsText" dxfId="79" priority="3" operator="containsText" text="Randonnée complète">
      <formula>NOT(ISERROR(SEARCH("Randonnée complète",C12)))</formula>
    </cfRule>
    <cfRule type="containsText" dxfId="78" priority="4" operator="containsText" text="Places libres">
      <formula>NOT(ISERROR(SEARCH("Places libres",C12)))</formula>
    </cfRule>
  </conditionalFormatting>
  <conditionalFormatting sqref="C25">
    <cfRule type="containsText" dxfId="77" priority="1" operator="containsText" text="Randonnée complète">
      <formula>NOT(ISERROR(SEARCH("Randonnée complète",C25)))</formula>
    </cfRule>
    <cfRule type="containsText" dxfId="76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18" r:id="rId1" display="thevoigt4@gmail.com"/>
  </hyperlinks>
  <pageMargins left="0.7" right="0.7" top="0.75" bottom="0.75" header="0.3" footer="0.3"/>
  <pageSetup paperSize="9" orientation="portrait" verticalDpi="0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G39" sqref="G39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O2:P2"/>
    <mergeCell ref="U2:U3"/>
    <mergeCell ref="V2:W2"/>
    <mergeCell ref="A2:A11"/>
    <mergeCell ref="A15:A24"/>
    <mergeCell ref="B15:B16"/>
    <mergeCell ref="B23:B24"/>
    <mergeCell ref="B2:B3"/>
    <mergeCell ref="B10:B11"/>
    <mergeCell ref="G15:G16"/>
    <mergeCell ref="H15:H16"/>
    <mergeCell ref="C24:F24"/>
    <mergeCell ref="Q24:T24"/>
    <mergeCell ref="G2:G3"/>
    <mergeCell ref="H2:H3"/>
    <mergeCell ref="K2:K3"/>
    <mergeCell ref="J15:J16"/>
    <mergeCell ref="J2:J3"/>
    <mergeCell ref="C2:F2"/>
    <mergeCell ref="L2:L3"/>
    <mergeCell ref="M2:N2"/>
    <mergeCell ref="I2:I3"/>
    <mergeCell ref="K15:K16"/>
    <mergeCell ref="Q2:T2"/>
    <mergeCell ref="C25:F25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I15:I16"/>
  </mergeCells>
  <conditionalFormatting sqref="C12">
    <cfRule type="containsText" dxfId="75" priority="3" operator="containsText" text="Randonnée complète">
      <formula>NOT(ISERROR(SEARCH("Randonnée complète",C12)))</formula>
    </cfRule>
    <cfRule type="containsText" dxfId="74" priority="4" operator="containsText" text="Places libres">
      <formula>NOT(ISERROR(SEARCH("Places libres",C12)))</formula>
    </cfRule>
  </conditionalFormatting>
  <conditionalFormatting sqref="C25">
    <cfRule type="containsText" dxfId="73" priority="1" operator="containsText" text="Randonnée complète">
      <formula>NOT(ISERROR(SEARCH("Randonnée complète",C25)))</formula>
    </cfRule>
    <cfRule type="containsText" dxfId="72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17" r:id="rId1" display="elisacondello@bluewin.ch"/>
    <hyperlink ref="J18" r:id="rId2" display="dominique_hug82@yahoo.fr"/>
    <hyperlink ref="J4" r:id="rId3" display="sylvaine.cc@bluewin.ch"/>
    <hyperlink ref="J5" r:id="rId4" display="brooksie85@me.com"/>
    <hyperlink ref="J19" r:id="rId5" display="agurrvik@bluewin.ch "/>
  </hyperlinks>
  <pageMargins left="0.7" right="0.7" top="0.75" bottom="0.75" header="0.3" footer="0.3"/>
  <pageSetup paperSize="9" orientation="portrait" verticalDpi="0"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zoomScale="85" zoomScaleNormal="85" workbookViewId="0">
      <selection activeCell="H36" sqref="H36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  <row r="52" ht="15.75" customHeight="1" x14ac:dyDescent="0.25"/>
  </sheetData>
  <mergeCells count="38">
    <mergeCell ref="Q24:T24"/>
    <mergeCell ref="Q2:T2"/>
    <mergeCell ref="U2:U3"/>
    <mergeCell ref="V2:W2"/>
    <mergeCell ref="B2:B3"/>
    <mergeCell ref="G2:G3"/>
    <mergeCell ref="J2:J3"/>
    <mergeCell ref="K2:K3"/>
    <mergeCell ref="H2:H3"/>
    <mergeCell ref="I2:I3"/>
    <mergeCell ref="A2:A11"/>
    <mergeCell ref="A15:A24"/>
    <mergeCell ref="B15:B16"/>
    <mergeCell ref="B23:B24"/>
    <mergeCell ref="O2:P2"/>
    <mergeCell ref="B10:B11"/>
    <mergeCell ref="G15:G16"/>
    <mergeCell ref="C2:F2"/>
    <mergeCell ref="L2:L3"/>
    <mergeCell ref="M2:N2"/>
    <mergeCell ref="C24:F24"/>
    <mergeCell ref="J15:J16"/>
    <mergeCell ref="C25:F25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K15:K16"/>
    <mergeCell ref="H15:H16"/>
    <mergeCell ref="I15:I16"/>
  </mergeCells>
  <conditionalFormatting sqref="C12">
    <cfRule type="containsText" dxfId="71" priority="3" operator="containsText" text="Randonnée complète">
      <formula>NOT(ISERROR(SEARCH("Randonnée complète",C12)))</formula>
    </cfRule>
    <cfRule type="containsText" dxfId="70" priority="4" operator="containsText" text="Places libres">
      <formula>NOT(ISERROR(SEARCH("Places libres",C12)))</formula>
    </cfRule>
  </conditionalFormatting>
  <conditionalFormatting sqref="C25">
    <cfRule type="containsText" dxfId="69" priority="1" operator="containsText" text="Randonnée complète">
      <formula>NOT(ISERROR(SEARCH("Randonnée complète",C25)))</formula>
    </cfRule>
    <cfRule type="containsText" dxfId="68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H23" r:id="rId1" display="nelcyfercho@swissonline.ch"/>
    <hyperlink ref="J18" r:id="rId2" display="lisacirac@earthlink.net"/>
    <hyperlink ref="J19" r:id="rId3" display="kmory@bluewin.ch"/>
    <hyperlink ref="J4" r:id="rId4" display="sven.bries@gmail.com"/>
    <hyperlink ref="J17" r:id="rId5" display="jcl12@bluewin.ch"/>
    <hyperlink ref="J5" r:id="rId6" display="ms_sacchetti@hotmail.com"/>
  </hyperlinks>
  <pageMargins left="0.7" right="0.7" top="0.75" bottom="0.75" header="0.3" footer="0.3"/>
  <pageSetup paperSize="9" orientation="portrait" verticalDpi="0" r:id="rId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zoomScale="85" zoomScaleNormal="85" workbookViewId="0">
      <selection activeCell="G41" sqref="G41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  <row r="52" ht="15.75" customHeight="1" x14ac:dyDescent="0.25"/>
  </sheetData>
  <mergeCells count="38">
    <mergeCell ref="C25:F25"/>
    <mergeCell ref="U2:U3"/>
    <mergeCell ref="V2:W2"/>
    <mergeCell ref="A15:A24"/>
    <mergeCell ref="B15:B16"/>
    <mergeCell ref="B23:B24"/>
    <mergeCell ref="C24:F24"/>
    <mergeCell ref="Q24:T24"/>
    <mergeCell ref="G15:G16"/>
    <mergeCell ref="H15:H16"/>
    <mergeCell ref="I15:I16"/>
    <mergeCell ref="J15:J16"/>
    <mergeCell ref="K15:K16"/>
    <mergeCell ref="A2:A11"/>
    <mergeCell ref="H2:H3"/>
    <mergeCell ref="I2:I3"/>
    <mergeCell ref="J2:J3"/>
    <mergeCell ref="K2:K3"/>
    <mergeCell ref="B10:B11"/>
    <mergeCell ref="B2:B3"/>
    <mergeCell ref="C2:F2"/>
    <mergeCell ref="G2:G3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L2:L3"/>
    <mergeCell ref="M2:N2"/>
    <mergeCell ref="O2:P2"/>
    <mergeCell ref="Q2:T2"/>
  </mergeCells>
  <conditionalFormatting sqref="C12">
    <cfRule type="containsText" dxfId="67" priority="3" operator="containsText" text="Randonnée complète">
      <formula>NOT(ISERROR(SEARCH("Randonnée complète",C12)))</formula>
    </cfRule>
    <cfRule type="containsText" dxfId="66" priority="4" operator="containsText" text="Places libres">
      <formula>NOT(ISERROR(SEARCH("Places libres",C12)))</formula>
    </cfRule>
  </conditionalFormatting>
  <conditionalFormatting sqref="C25">
    <cfRule type="containsText" dxfId="65" priority="1" operator="containsText" text="Randonnée complète">
      <formula>NOT(ISERROR(SEARCH("Randonnée complète",C25)))</formula>
    </cfRule>
    <cfRule type="containsText" dxfId="64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M23" r:id="rId1" display="carolcbbrown@gmail.com"/>
    <hyperlink ref="J17" r:id="rId2" display="carolcbbrown@gmail.com"/>
    <hyperlink ref="H23" r:id="rId3" display="nelcyfercho@swissonline.ch"/>
    <hyperlink ref="J18" r:id="rId4" display="talseg7@gmail.com"/>
    <hyperlink ref="J4" r:id="rId5" display="dorismaibach@yahoo.de"/>
    <hyperlink ref="J5" r:id="rId6" display="huber.stillberatung@gmail.com"/>
    <hyperlink ref="J6" r:id="rId7" display="romanbraendli@hotmail.ch"/>
    <hyperlink ref="J19" r:id="rId8" display="fbadoglio@yahoo.co.uk"/>
  </hyperlinks>
  <pageMargins left="0.7" right="0.7" top="0.75" bottom="0.75" header="0.3" footer="0.3"/>
  <pageSetup paperSize="9" orientation="portrait" verticalDpi="0"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I39" sqref="I39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C24:F24"/>
    <mergeCell ref="B2:B3"/>
    <mergeCell ref="A2:A11"/>
    <mergeCell ref="G2:G3"/>
    <mergeCell ref="B10:B11"/>
    <mergeCell ref="A15:A24"/>
    <mergeCell ref="B15:B16"/>
    <mergeCell ref="B23:B24"/>
    <mergeCell ref="G15:G16"/>
    <mergeCell ref="O2:P2"/>
    <mergeCell ref="Q2:T2"/>
    <mergeCell ref="U2:U3"/>
    <mergeCell ref="V2:W2"/>
    <mergeCell ref="C2:F2"/>
    <mergeCell ref="H15:H16"/>
    <mergeCell ref="I15:I16"/>
    <mergeCell ref="J15:J16"/>
    <mergeCell ref="K2:K3"/>
    <mergeCell ref="H2:H3"/>
    <mergeCell ref="I2:I3"/>
    <mergeCell ref="J2:J3"/>
    <mergeCell ref="K15:K16"/>
    <mergeCell ref="Q24:T24"/>
    <mergeCell ref="C25:F25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L2:L3"/>
    <mergeCell ref="M2:N2"/>
  </mergeCells>
  <conditionalFormatting sqref="C12">
    <cfRule type="containsText" dxfId="63" priority="3" operator="containsText" text="Randonnée complète">
      <formula>NOT(ISERROR(SEARCH("Randonnée complète",C12)))</formula>
    </cfRule>
    <cfRule type="containsText" dxfId="62" priority="4" operator="containsText" text="Places libres">
      <formula>NOT(ISERROR(SEARCH("Places libres",C12)))</formula>
    </cfRule>
  </conditionalFormatting>
  <conditionalFormatting sqref="C25">
    <cfRule type="containsText" dxfId="61" priority="1" operator="containsText" text="Randonnée complète">
      <formula>NOT(ISERROR(SEARCH("Randonnée complète",C25)))</formula>
    </cfRule>
    <cfRule type="containsText" dxfId="60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4" r:id="rId1" display="alison.houghton@sky.com"/>
    <hyperlink ref="J5" r:id="rId2" display="s.giulieri@gmail.com"/>
    <hyperlink ref="J17" r:id="rId3" display="sruegg@pingnet.ch"/>
    <hyperlink ref="J18" r:id="rId4" display="sheela_krishnamony@yahoo.com"/>
    <hyperlink ref="J19" r:id="rId5" display="huwiler.baar@gmx.ch"/>
  </hyperlinks>
  <pageMargins left="0.7" right="0.7" top="0.75" bottom="0.75" header="0.3" footer="0.3"/>
  <pageSetup paperSize="9" orientation="portrait" verticalDpi="0" r:id="rId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zoomScale="85" zoomScaleNormal="85" workbookViewId="0">
      <selection activeCell="I29" sqref="I29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  <row r="52" ht="15.75" customHeight="1" x14ac:dyDescent="0.25"/>
  </sheetData>
  <mergeCells count="38">
    <mergeCell ref="A15:A24"/>
    <mergeCell ref="B15:B16"/>
    <mergeCell ref="B23:B24"/>
    <mergeCell ref="C15:F15"/>
    <mergeCell ref="G15:G16"/>
    <mergeCell ref="A2:A11"/>
    <mergeCell ref="G2:G3"/>
    <mergeCell ref="B10:B11"/>
    <mergeCell ref="B2:B3"/>
    <mergeCell ref="C2:F2"/>
    <mergeCell ref="V2:W2"/>
    <mergeCell ref="X2:X3"/>
    <mergeCell ref="C11:F11"/>
    <mergeCell ref="Q11:T11"/>
    <mergeCell ref="C12:F12"/>
    <mergeCell ref="J2:J3"/>
    <mergeCell ref="K2:K3"/>
    <mergeCell ref="H2:H3"/>
    <mergeCell ref="I2:I3"/>
    <mergeCell ref="L2:L3"/>
    <mergeCell ref="M2:N2"/>
    <mergeCell ref="O2:P2"/>
    <mergeCell ref="Q2:T2"/>
    <mergeCell ref="U2:U3"/>
    <mergeCell ref="V15:W15"/>
    <mergeCell ref="X15:X16"/>
    <mergeCell ref="C24:F24"/>
    <mergeCell ref="Q24:T24"/>
    <mergeCell ref="C25:F25"/>
    <mergeCell ref="L15:L16"/>
    <mergeCell ref="M15:N15"/>
    <mergeCell ref="O15:P15"/>
    <mergeCell ref="Q15:T15"/>
    <mergeCell ref="U15:U16"/>
    <mergeCell ref="K15:K16"/>
    <mergeCell ref="H15:H16"/>
    <mergeCell ref="I15:I16"/>
    <mergeCell ref="J15:J16"/>
  </mergeCells>
  <conditionalFormatting sqref="C12">
    <cfRule type="containsText" dxfId="59" priority="3" operator="containsText" text="Randonnée complète">
      <formula>NOT(ISERROR(SEARCH("Randonnée complète",C12)))</formula>
    </cfRule>
    <cfRule type="containsText" dxfId="58" priority="4" operator="containsText" text="Places libres">
      <formula>NOT(ISERROR(SEARCH("Places libres",C12)))</formula>
    </cfRule>
  </conditionalFormatting>
  <conditionalFormatting sqref="C25">
    <cfRule type="containsText" dxfId="57" priority="1" operator="containsText" text="Randonnée complète">
      <formula>NOT(ISERROR(SEARCH("Randonnée complète",C25)))</formula>
    </cfRule>
    <cfRule type="containsText" dxfId="56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4" r:id="rId1" display="laeti.999@hotmail.com"/>
    <hyperlink ref="H23" r:id="rId2" display="nelcyfercho@swissonline.ch"/>
    <hyperlink ref="J18" r:id="rId3" display="vincent.hort@swissonline.ch"/>
    <hyperlink ref="J5" r:id="rId4" display="blaisepi@yahoo.com"/>
  </hyperlinks>
  <pageMargins left="0.7" right="0.7" top="0.75" bottom="0.75" header="0.3" footer="0.3"/>
  <pageSetup paperSize="9" orientation="portrait" verticalDpi="0"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H35" sqref="H35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A15:A24"/>
    <mergeCell ref="G15:G16"/>
    <mergeCell ref="H15:H16"/>
    <mergeCell ref="K2:K3"/>
    <mergeCell ref="I2:I3"/>
    <mergeCell ref="J2:J3"/>
    <mergeCell ref="G2:G3"/>
    <mergeCell ref="H2:H3"/>
    <mergeCell ref="B23:B24"/>
    <mergeCell ref="B15:B16"/>
    <mergeCell ref="K15:K16"/>
    <mergeCell ref="I15:I16"/>
    <mergeCell ref="J15:J16"/>
    <mergeCell ref="C24:F24"/>
    <mergeCell ref="Q2:T2"/>
    <mergeCell ref="U2:U3"/>
    <mergeCell ref="V2:W2"/>
    <mergeCell ref="A2:A11"/>
    <mergeCell ref="B2:B3"/>
    <mergeCell ref="B10:B11"/>
    <mergeCell ref="C2:F2"/>
    <mergeCell ref="L2:L3"/>
    <mergeCell ref="Q24:T24"/>
    <mergeCell ref="C25:F25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M2:N2"/>
    <mergeCell ref="O2:P2"/>
  </mergeCells>
  <conditionalFormatting sqref="C12">
    <cfRule type="containsText" dxfId="55" priority="3" operator="containsText" text="Randonnée complète">
      <formula>NOT(ISERROR(SEARCH("Randonnée complète",C12)))</formula>
    </cfRule>
    <cfRule type="containsText" dxfId="54" priority="4" operator="containsText" text="Places libres">
      <formula>NOT(ISERROR(SEARCH("Places libres",C12)))</formula>
    </cfRule>
  </conditionalFormatting>
  <conditionalFormatting sqref="C25">
    <cfRule type="containsText" dxfId="53" priority="1" operator="containsText" text="Randonnée complète">
      <formula>NOT(ISERROR(SEARCH("Randonnée complète",C25)))</formula>
    </cfRule>
    <cfRule type="containsText" dxfId="52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4" r:id="rId1" display="ofermano68@gmail.com"/>
    <hyperlink ref="J17" r:id="rId2" display="champion.creffier@gmail.com"/>
  </hyperlinks>
  <pageMargins left="0.7" right="0.7" top="0.75" bottom="0.75" header="0.3" footer="0.3"/>
  <pageSetup paperSize="9" orientation="portrait" verticalDpi="0"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J33" sqref="J33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A15:A24"/>
    <mergeCell ref="G15:G16"/>
    <mergeCell ref="H15:H16"/>
    <mergeCell ref="K2:K3"/>
    <mergeCell ref="I2:I3"/>
    <mergeCell ref="J2:J3"/>
    <mergeCell ref="G2:G3"/>
    <mergeCell ref="H2:H3"/>
    <mergeCell ref="B23:B24"/>
    <mergeCell ref="B15:B16"/>
    <mergeCell ref="K15:K16"/>
    <mergeCell ref="I15:I16"/>
    <mergeCell ref="J15:J16"/>
    <mergeCell ref="C24:F24"/>
    <mergeCell ref="Q2:T2"/>
    <mergeCell ref="U2:U3"/>
    <mergeCell ref="V2:W2"/>
    <mergeCell ref="A2:A11"/>
    <mergeCell ref="B2:B3"/>
    <mergeCell ref="B10:B11"/>
    <mergeCell ref="C2:F2"/>
    <mergeCell ref="L2:L3"/>
    <mergeCell ref="Q24:T24"/>
    <mergeCell ref="C25:F25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M2:N2"/>
    <mergeCell ref="O2:P2"/>
  </mergeCells>
  <conditionalFormatting sqref="C12">
    <cfRule type="containsText" dxfId="51" priority="3" operator="containsText" text="Randonnée complète">
      <formula>NOT(ISERROR(SEARCH("Randonnée complète",C12)))</formula>
    </cfRule>
    <cfRule type="containsText" dxfId="50" priority="4" operator="containsText" text="Places libres">
      <formula>NOT(ISERROR(SEARCH("Places libres",C12)))</formula>
    </cfRule>
  </conditionalFormatting>
  <conditionalFormatting sqref="C25">
    <cfRule type="containsText" dxfId="49" priority="1" operator="containsText" text="Randonnée complète">
      <formula>NOT(ISERROR(SEARCH("Randonnée complète",C25)))</formula>
    </cfRule>
    <cfRule type="containsText" dxfId="48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zoomScale="85" zoomScaleNormal="85" workbookViewId="0">
      <selection activeCell="L39" sqref="L39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ht="15" customHeight="1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ht="15" customHeight="1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ht="15" customHeight="1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ht="15" customHeight="1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ht="15" customHeight="1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ht="15" customHeight="1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ht="15" customHeight="1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customHeight="1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customHeight="1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ht="15" customHeight="1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ht="15" customHeight="1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ht="15" customHeight="1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ht="15" customHeight="1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ht="15" customHeight="1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ht="15" customHeight="1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ht="15" customHeight="1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customHeight="1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ht="15" customHeight="1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customHeight="1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  <row r="52" ht="15.75" customHeight="1" x14ac:dyDescent="0.25"/>
  </sheetData>
  <mergeCells count="38">
    <mergeCell ref="C24:F24"/>
    <mergeCell ref="Q24:T24"/>
    <mergeCell ref="C25:F25"/>
    <mergeCell ref="A2:A11"/>
    <mergeCell ref="H2:H3"/>
    <mergeCell ref="I2:I3"/>
    <mergeCell ref="G2:G3"/>
    <mergeCell ref="A15:A24"/>
    <mergeCell ref="B15:B16"/>
    <mergeCell ref="G15:G16"/>
    <mergeCell ref="B10:B11"/>
    <mergeCell ref="H15:H16"/>
    <mergeCell ref="I15:I16"/>
    <mergeCell ref="J15:J16"/>
    <mergeCell ref="K15:K16"/>
    <mergeCell ref="B23:B24"/>
    <mergeCell ref="O2:P2"/>
    <mergeCell ref="Q2:T2"/>
    <mergeCell ref="U2:U3"/>
    <mergeCell ref="V2:W2"/>
    <mergeCell ref="B2:B3"/>
    <mergeCell ref="C2:F2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K2:K3"/>
    <mergeCell ref="J2:J3"/>
    <mergeCell ref="L2:L3"/>
    <mergeCell ref="M2:N2"/>
  </mergeCells>
  <conditionalFormatting sqref="C12">
    <cfRule type="containsText" dxfId="47" priority="3" operator="containsText" text="Randonnée complète">
      <formula>NOT(ISERROR(SEARCH("Randonnée complète",C12)))</formula>
    </cfRule>
    <cfRule type="containsText" dxfId="46" priority="4" operator="containsText" text="Places libres">
      <formula>NOT(ISERROR(SEARCH("Places libres",C12)))</formula>
    </cfRule>
  </conditionalFormatting>
  <conditionalFormatting sqref="C25">
    <cfRule type="containsText" dxfId="45" priority="1" operator="containsText" text="Randonnée complète">
      <formula>NOT(ISERROR(SEARCH("Randonnée complète",C25)))</formula>
    </cfRule>
    <cfRule type="containsText" dxfId="44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M4" r:id="rId1" display="mdwildberger@gmail.com"/>
    <hyperlink ref="J4" r:id="rId2" display="mdwildberger@gmail.com"/>
    <hyperlink ref="J5" r:id="rId3" display="ed@agiolaw.be"/>
    <hyperlink ref="J17" r:id="rId4" display="vdimichelangelo@gmail.com"/>
    <hyperlink ref="J18" r:id="rId5" display="pasqualino.maietta@unibo.it"/>
    <hyperlink ref="J19" r:id="rId6" display="Bret.Goodpaster@flhosp.org"/>
  </hyperlinks>
  <pageMargins left="0.7" right="0.7" top="0.75" bottom="0.75" header="0.3" footer="0.3"/>
  <pageSetup paperSize="9" orientation="portrait" verticalDpi="0" r:id="rId7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zoomScale="85" zoomScaleNormal="85" workbookViewId="0">
      <selection activeCell="L41" sqref="L41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ht="15" customHeight="1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ht="15" customHeight="1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ht="15" customHeight="1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ht="15" customHeight="1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ht="15" customHeight="1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ht="15" customHeight="1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ht="15" customHeight="1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customHeight="1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customHeight="1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ht="15" customHeight="1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ht="15" customHeight="1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ht="15" customHeight="1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ht="15" customHeight="1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ht="15" customHeight="1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ht="15" customHeight="1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ht="15" customHeight="1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customHeight="1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ht="15" customHeight="1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customHeight="1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ht="15.75" customHeight="1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  <row r="52" ht="15.75" customHeight="1" x14ac:dyDescent="0.25"/>
  </sheetData>
  <mergeCells count="38">
    <mergeCell ref="A15:A24"/>
    <mergeCell ref="B15:B16"/>
    <mergeCell ref="B23:B24"/>
    <mergeCell ref="C15:F15"/>
    <mergeCell ref="G15:G16"/>
    <mergeCell ref="A2:A11"/>
    <mergeCell ref="G2:G3"/>
    <mergeCell ref="B10:B11"/>
    <mergeCell ref="B2:B3"/>
    <mergeCell ref="C2:F2"/>
    <mergeCell ref="V2:W2"/>
    <mergeCell ref="X2:X3"/>
    <mergeCell ref="C11:F11"/>
    <mergeCell ref="Q11:T11"/>
    <mergeCell ref="C12:F12"/>
    <mergeCell ref="J2:J3"/>
    <mergeCell ref="K2:K3"/>
    <mergeCell ref="H2:H3"/>
    <mergeCell ref="I2:I3"/>
    <mergeCell ref="L2:L3"/>
    <mergeCell ref="M2:N2"/>
    <mergeCell ref="O2:P2"/>
    <mergeCell ref="Q2:T2"/>
    <mergeCell ref="U2:U3"/>
    <mergeCell ref="V15:W15"/>
    <mergeCell ref="X15:X16"/>
    <mergeCell ref="C24:F24"/>
    <mergeCell ref="Q24:T24"/>
    <mergeCell ref="C25:F25"/>
    <mergeCell ref="L15:L16"/>
    <mergeCell ref="M15:N15"/>
    <mergeCell ref="O15:P15"/>
    <mergeCell ref="Q15:T15"/>
    <mergeCell ref="U15:U16"/>
    <mergeCell ref="K15:K16"/>
    <mergeCell ref="H15:H16"/>
    <mergeCell ref="I15:I16"/>
    <mergeCell ref="J15:J16"/>
  </mergeCells>
  <conditionalFormatting sqref="C12">
    <cfRule type="containsText" dxfId="43" priority="3" operator="containsText" text="Randonnée complète">
      <formula>NOT(ISERROR(SEARCH("Randonnée complète",C12)))</formula>
    </cfRule>
    <cfRule type="containsText" dxfId="42" priority="4" operator="containsText" text="Places libres">
      <formula>NOT(ISERROR(SEARCH("Places libres",C12)))</formula>
    </cfRule>
  </conditionalFormatting>
  <conditionalFormatting sqref="C25">
    <cfRule type="containsText" dxfId="41" priority="1" operator="containsText" text="Randonnée complète">
      <formula>NOT(ISERROR(SEARCH("Randonnée complète",C25)))</formula>
    </cfRule>
    <cfRule type="containsText" dxfId="40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M23" r:id="rId1" display="ed@agiolaw.be"/>
    <hyperlink ref="J18" r:id="rId2" display="petra.tannast@bluewin.ch"/>
    <hyperlink ref="J4" r:id="rId3" display="fabian.arnold@raiffeisen.ch"/>
    <hyperlink ref="J19" r:id="rId4" display="gianmarco@arcotop.ch"/>
    <hyperlink ref="J17" r:id="rId5" display="sereina.pfister@gmail.com"/>
    <hyperlink ref="J5" r:id="rId6" display="leslie@terrax.org"/>
  </hyperlinks>
  <pageMargins left="0.7" right="0.7" top="0.75" bottom="0.75" header="0.3" footer="0.3"/>
  <pageSetup paperSize="9" orientation="portrait" verticalDpi="0" r:id="rId7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K40" sqref="K40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ht="15" customHeight="1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ht="15" customHeight="1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ht="15" customHeight="1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ht="15" customHeight="1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ht="15" customHeight="1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ht="15" customHeight="1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ht="15" customHeight="1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customHeight="1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customHeight="1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ht="15" customHeight="1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ht="15" customHeight="1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ht="15" customHeight="1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ht="15" customHeight="1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ht="15" customHeight="1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ht="15" customHeight="1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ht="15" customHeight="1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customHeight="1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ht="15" customHeight="1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customHeight="1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O2:P2"/>
    <mergeCell ref="U2:U3"/>
    <mergeCell ref="V2:W2"/>
    <mergeCell ref="A2:A11"/>
    <mergeCell ref="A15:A24"/>
    <mergeCell ref="B15:B16"/>
    <mergeCell ref="B23:B24"/>
    <mergeCell ref="B2:B3"/>
    <mergeCell ref="B10:B11"/>
    <mergeCell ref="G15:G16"/>
    <mergeCell ref="H15:H16"/>
    <mergeCell ref="C24:F24"/>
    <mergeCell ref="Q24:T24"/>
    <mergeCell ref="G2:G3"/>
    <mergeCell ref="H2:H3"/>
    <mergeCell ref="K2:K3"/>
    <mergeCell ref="J15:J16"/>
    <mergeCell ref="J2:J3"/>
    <mergeCell ref="C2:F2"/>
    <mergeCell ref="L2:L3"/>
    <mergeCell ref="M2:N2"/>
    <mergeCell ref="I2:I3"/>
    <mergeCell ref="K15:K16"/>
    <mergeCell ref="Q2:T2"/>
    <mergeCell ref="C25:F25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I15:I16"/>
  </mergeCells>
  <conditionalFormatting sqref="C12">
    <cfRule type="containsText" dxfId="39" priority="3" operator="containsText" text="Randonnée complète">
      <formula>NOT(ISERROR(SEARCH("Randonnée complète",C12)))</formula>
    </cfRule>
    <cfRule type="containsText" dxfId="38" priority="4" operator="containsText" text="Places libres">
      <formula>NOT(ISERROR(SEARCH("Places libres",C12)))</formula>
    </cfRule>
  </conditionalFormatting>
  <conditionalFormatting sqref="C25">
    <cfRule type="containsText" dxfId="37" priority="1" operator="containsText" text="Randonnée complète">
      <formula>NOT(ISERROR(SEARCH("Randonnée complète",C25)))</formula>
    </cfRule>
    <cfRule type="containsText" dxfId="36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17" r:id="rId1" display="daniellamonteiro@hotmail.com"/>
    <hyperlink ref="J18" r:id="rId2" display="fabienne.constantin@efgbank.com"/>
    <hyperlink ref="J4" r:id="rId3" display="javier.salom@hotmail.es"/>
    <hyperlink ref="J5" r:id="rId4" display="francineolearylucerne@gmail.com"/>
    <hyperlink ref="J19" r:id="rId5" display="rmonga99@yahoo.com"/>
    <hyperlink ref="J6" r:id="rId6" display="toni.suarez@gmail.com"/>
  </hyperlinks>
  <pageMargins left="0.7" right="0.7" top="0.75" bottom="0.75" header="0.3" footer="0.3"/>
  <pageSetup paperSize="9" orientation="portrait" verticalDpi="0" r:id="rId7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zoomScale="85" zoomScaleNormal="85" workbookViewId="0">
      <selection activeCell="O44" sqref="O44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ht="15" customHeight="1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ht="15" customHeight="1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ht="15" customHeight="1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ht="15" customHeight="1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ht="15" customHeight="1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ht="15" customHeight="1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ht="15" customHeight="1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customHeight="1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customHeight="1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ht="15" customHeight="1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ht="15" customHeight="1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ht="15" customHeight="1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ht="15" customHeight="1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ht="15" customHeight="1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ht="15" customHeight="1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ht="15" customHeight="1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customHeight="1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ht="15" customHeight="1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customHeight="1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  <row r="52" ht="15.75" customHeight="1" x14ac:dyDescent="0.25"/>
  </sheetData>
  <mergeCells count="38">
    <mergeCell ref="A15:A24"/>
    <mergeCell ref="B15:B16"/>
    <mergeCell ref="B23:B24"/>
    <mergeCell ref="C15:F15"/>
    <mergeCell ref="G15:G16"/>
    <mergeCell ref="A2:A11"/>
    <mergeCell ref="G2:G3"/>
    <mergeCell ref="B10:B11"/>
    <mergeCell ref="B2:B3"/>
    <mergeCell ref="C2:F2"/>
    <mergeCell ref="V2:W2"/>
    <mergeCell ref="X2:X3"/>
    <mergeCell ref="C11:F11"/>
    <mergeCell ref="Q11:T11"/>
    <mergeCell ref="C12:F12"/>
    <mergeCell ref="J2:J3"/>
    <mergeCell ref="K2:K3"/>
    <mergeCell ref="H2:H3"/>
    <mergeCell ref="I2:I3"/>
    <mergeCell ref="L2:L3"/>
    <mergeCell ref="M2:N2"/>
    <mergeCell ref="O2:P2"/>
    <mergeCell ref="Q2:T2"/>
    <mergeCell ref="U2:U3"/>
    <mergeCell ref="V15:W15"/>
    <mergeCell ref="X15:X16"/>
    <mergeCell ref="C24:F24"/>
    <mergeCell ref="Q24:T24"/>
    <mergeCell ref="C25:F25"/>
    <mergeCell ref="L15:L16"/>
    <mergeCell ref="M15:N15"/>
    <mergeCell ref="O15:P15"/>
    <mergeCell ref="Q15:T15"/>
    <mergeCell ref="U15:U16"/>
    <mergeCell ref="K15:K16"/>
    <mergeCell ref="H15:H16"/>
    <mergeCell ref="I15:I16"/>
    <mergeCell ref="J15:J16"/>
  </mergeCells>
  <conditionalFormatting sqref="C12">
    <cfRule type="containsText" dxfId="35" priority="3" operator="containsText" text="Randonnée complète">
      <formula>NOT(ISERROR(SEARCH("Randonnée complète",C12)))</formula>
    </cfRule>
    <cfRule type="containsText" dxfId="34" priority="4" operator="containsText" text="Places libres">
      <formula>NOT(ISERROR(SEARCH("Places libres",C12)))</formula>
    </cfRule>
  </conditionalFormatting>
  <conditionalFormatting sqref="C25">
    <cfRule type="containsText" dxfId="33" priority="1" operator="containsText" text="Randonnée complète">
      <formula>NOT(ISERROR(SEARCH("Randonnée complète",C25)))</formula>
    </cfRule>
    <cfRule type="containsText" dxfId="32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M23" r:id="rId1" display="dolleman@outlook.com"/>
    <hyperlink ref="J4" r:id="rId2" display="ejegerlehner@bluewin.ch"/>
    <hyperlink ref="J17" r:id="rId3" display="dolleman@outlook.com"/>
    <hyperlink ref="J5" r:id="rId4" display="stephanie.jacquet@ec.europa.eu"/>
    <hyperlink ref="J19" r:id="rId5" display="guetenslambrechts@bluewin.ch"/>
  </hyperlinks>
  <pageMargins left="0.7" right="0.7" top="0.75" bottom="0.75" header="0.3" footer="0.3"/>
  <pageSetup paperSize="9" orientation="portrait" verticalDpi="0" r:id="rId6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K39" sqref="K39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ht="15" customHeight="1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ht="15" customHeight="1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ht="15" customHeight="1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ht="15" customHeight="1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ht="15" customHeight="1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ht="15" customHeight="1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ht="15" customHeight="1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customHeight="1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customHeight="1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ht="15" customHeight="1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ht="15" customHeight="1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ht="15" customHeight="1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ht="15" customHeight="1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ht="15" customHeight="1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ht="15" customHeight="1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ht="15" customHeight="1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customHeight="1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ht="15" customHeight="1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customHeight="1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V2:W2"/>
    <mergeCell ref="A2:A11"/>
    <mergeCell ref="J15:J16"/>
    <mergeCell ref="K15:K16"/>
    <mergeCell ref="H15:H16"/>
    <mergeCell ref="I15:I16"/>
    <mergeCell ref="A15:A24"/>
    <mergeCell ref="G15:G16"/>
    <mergeCell ref="K2:K3"/>
    <mergeCell ref="J2:J3"/>
    <mergeCell ref="H2:H3"/>
    <mergeCell ref="I2:I3"/>
    <mergeCell ref="G2:G3"/>
    <mergeCell ref="B23:B24"/>
    <mergeCell ref="C2:F2"/>
    <mergeCell ref="C11:F11"/>
    <mergeCell ref="B2:B3"/>
    <mergeCell ref="B10:B11"/>
    <mergeCell ref="B15:B16"/>
    <mergeCell ref="L2:L3"/>
    <mergeCell ref="M2:N2"/>
    <mergeCell ref="C12:F12"/>
    <mergeCell ref="X2:X3"/>
    <mergeCell ref="X15:X16"/>
    <mergeCell ref="C24:F24"/>
    <mergeCell ref="Q24:T24"/>
    <mergeCell ref="C25:F25"/>
    <mergeCell ref="L15:L16"/>
    <mergeCell ref="M15:N15"/>
    <mergeCell ref="O15:P15"/>
    <mergeCell ref="Q15:T15"/>
    <mergeCell ref="U15:U16"/>
    <mergeCell ref="C15:F15"/>
    <mergeCell ref="Q11:T11"/>
    <mergeCell ref="V15:W15"/>
    <mergeCell ref="O2:P2"/>
    <mergeCell ref="Q2:T2"/>
    <mergeCell ref="U2:U3"/>
  </mergeCells>
  <conditionalFormatting sqref="C12">
    <cfRule type="containsText" dxfId="31" priority="3" operator="containsText" text="Randonnée complète">
      <formula>NOT(ISERROR(SEARCH("Randonnée complète",C12)))</formula>
    </cfRule>
    <cfRule type="containsText" dxfId="30" priority="4" operator="containsText" text="Places libres">
      <formula>NOT(ISERROR(SEARCH("Places libres",C12)))</formula>
    </cfRule>
  </conditionalFormatting>
  <conditionalFormatting sqref="C25">
    <cfRule type="containsText" dxfId="29" priority="1" operator="containsText" text="Randonnée complète">
      <formula>NOT(ISERROR(SEARCH("Randonnée complète",C25)))</formula>
    </cfRule>
    <cfRule type="containsText" dxfId="28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4" r:id="rId1" display="forrest_chan@hotmail.com"/>
    <hyperlink ref="J5" r:id="rId2" display="fdebonneville@bluewin.ch"/>
    <hyperlink ref="J17" r:id="rId3" display="huguenin@swissonline.ch"/>
    <hyperlink ref="J19" r:id="rId4" display="dumaiscoralie@gmail.com"/>
  </hyperlinks>
  <pageMargins left="0.7" right="0.7" top="0.75" bottom="0.75" header="0.3" footer="0.3"/>
  <pageSetup paperSize="9" orientation="portrait" verticalDpi="0" r:id="rId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H43" sqref="H43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ht="15" customHeight="1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ht="15" customHeight="1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ht="15" customHeight="1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ht="15" customHeight="1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ht="15" customHeight="1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ht="15" customHeight="1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ht="15" customHeight="1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customHeight="1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customHeight="1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ht="15" customHeight="1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ht="15" customHeight="1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ht="15" customHeight="1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ht="15" customHeight="1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ht="15" customHeight="1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ht="15" customHeight="1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ht="15" customHeight="1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customHeight="1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ht="15" customHeight="1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customHeight="1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O2:P2"/>
    <mergeCell ref="G2:G3"/>
    <mergeCell ref="H2:H3"/>
    <mergeCell ref="B10:B11"/>
    <mergeCell ref="B2:B3"/>
    <mergeCell ref="I2:I3"/>
    <mergeCell ref="C11:F11"/>
    <mergeCell ref="J2:J3"/>
    <mergeCell ref="C2:F2"/>
    <mergeCell ref="L2:L3"/>
    <mergeCell ref="M2:N2"/>
    <mergeCell ref="K2:K3"/>
    <mergeCell ref="A15:A24"/>
    <mergeCell ref="B15:B16"/>
    <mergeCell ref="G15:G16"/>
    <mergeCell ref="H15:H16"/>
    <mergeCell ref="I15:I16"/>
    <mergeCell ref="J15:J16"/>
    <mergeCell ref="K15:K16"/>
    <mergeCell ref="B23:B24"/>
    <mergeCell ref="C15:F15"/>
    <mergeCell ref="C24:F24"/>
    <mergeCell ref="A2:A11"/>
    <mergeCell ref="C12:F12"/>
    <mergeCell ref="X15:X16"/>
    <mergeCell ref="Q2:T2"/>
    <mergeCell ref="U2:U3"/>
    <mergeCell ref="V2:W2"/>
    <mergeCell ref="X2:X3"/>
    <mergeCell ref="Q11:T11"/>
    <mergeCell ref="C25:F25"/>
    <mergeCell ref="O15:P15"/>
    <mergeCell ref="Q15:T15"/>
    <mergeCell ref="U15:U16"/>
    <mergeCell ref="V15:W15"/>
    <mergeCell ref="L15:L16"/>
    <mergeCell ref="M15:N15"/>
    <mergeCell ref="Q24:T24"/>
  </mergeCells>
  <conditionalFormatting sqref="C12">
    <cfRule type="containsText" dxfId="27" priority="3" operator="containsText" text="Randonnée complète">
      <formula>NOT(ISERROR(SEARCH("Randonnée complète",C12)))</formula>
    </cfRule>
    <cfRule type="containsText" dxfId="26" priority="4" operator="containsText" text="Places libres">
      <formula>NOT(ISERROR(SEARCH("Places libres",C12)))</formula>
    </cfRule>
  </conditionalFormatting>
  <conditionalFormatting sqref="C25">
    <cfRule type="containsText" dxfId="25" priority="1" operator="containsText" text="Randonnée complète">
      <formula>NOT(ISERROR(SEARCH("Randonnée complète",C25)))</formula>
    </cfRule>
    <cfRule type="containsText" dxfId="24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4" r:id="rId1" display="fredy.m.fm@hotmail.de"/>
    <hyperlink ref="J17" r:id="rId2" display="m.perraudin@hotmail.com"/>
    <hyperlink ref="J6" r:id="rId3" display="belgeo@bluewin.ch"/>
  </hyperlinks>
  <pageMargins left="0.7" right="0.7" top="0.75" bottom="0.75" header="0.3" footer="0.3"/>
  <pageSetup paperSize="9" orientation="portrait" verticalDpi="0" r:id="rId4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zoomScale="85" zoomScaleNormal="85" workbookViewId="0">
      <selection activeCell="G42" sqref="G42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ht="15" customHeight="1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ht="15" customHeight="1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ht="15" customHeight="1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ht="15" customHeight="1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ht="15" customHeight="1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ht="15" customHeight="1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ht="15" customHeight="1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customHeight="1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customHeight="1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ht="15" customHeight="1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ht="15" customHeight="1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ht="15" customHeight="1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ht="15" customHeight="1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ht="15" customHeight="1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ht="15" customHeight="1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ht="15" customHeight="1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customHeight="1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ht="15" customHeight="1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customHeight="1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  <row r="52" ht="15.75" customHeight="1" x14ac:dyDescent="0.25"/>
  </sheetData>
  <mergeCells count="38">
    <mergeCell ref="C24:F24"/>
    <mergeCell ref="Q24:T24"/>
    <mergeCell ref="C25:F25"/>
    <mergeCell ref="A2:A11"/>
    <mergeCell ref="H2:H3"/>
    <mergeCell ref="I2:I3"/>
    <mergeCell ref="G2:G3"/>
    <mergeCell ref="A15:A24"/>
    <mergeCell ref="B15:B16"/>
    <mergeCell ref="G15:G16"/>
    <mergeCell ref="B10:B11"/>
    <mergeCell ref="H15:H16"/>
    <mergeCell ref="I15:I16"/>
    <mergeCell ref="J15:J16"/>
    <mergeCell ref="K15:K16"/>
    <mergeCell ref="B23:B24"/>
    <mergeCell ref="O2:P2"/>
    <mergeCell ref="Q2:T2"/>
    <mergeCell ref="U2:U3"/>
    <mergeCell ref="V2:W2"/>
    <mergeCell ref="B2:B3"/>
    <mergeCell ref="C2:F2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K2:K3"/>
    <mergeCell ref="J2:J3"/>
    <mergeCell ref="L2:L3"/>
    <mergeCell ref="M2:N2"/>
  </mergeCells>
  <conditionalFormatting sqref="C12">
    <cfRule type="containsText" dxfId="23" priority="3" operator="containsText" text="Randonnée complète">
      <formula>NOT(ISERROR(SEARCH("Randonnée complète",C12)))</formula>
    </cfRule>
    <cfRule type="containsText" dxfId="22" priority="4" operator="containsText" text="Places libres">
      <formula>NOT(ISERROR(SEARCH("Places libres",C12)))</formula>
    </cfRule>
  </conditionalFormatting>
  <conditionalFormatting sqref="C25">
    <cfRule type="containsText" dxfId="21" priority="1" operator="containsText" text="Randonnée complète">
      <formula>NOT(ISERROR(SEARCH("Randonnée complète",C25)))</formula>
    </cfRule>
    <cfRule type="containsText" dxfId="20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17" r:id="rId1" display="mary_gravell@yahoo.co.uk"/>
    <hyperlink ref="J18" r:id="rId2" display="david.loge@telenet.be"/>
    <hyperlink ref="J19" r:id="rId3" display="stephane@hirschi.biz"/>
  </hyperlinks>
  <pageMargins left="0.7" right="0.7" top="0.75" bottom="0.75" header="0.3" footer="0.3"/>
  <pageSetup paperSize="9" orientation="portrait" verticalDpi="0" r:id="rId4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zoomScale="85" zoomScaleNormal="85" workbookViewId="0">
      <selection activeCell="H43" sqref="H43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ht="15" customHeight="1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ht="15" customHeight="1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ht="15" customHeight="1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ht="15" customHeight="1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ht="15" customHeight="1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ht="15" customHeight="1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ht="15" customHeight="1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customHeight="1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customHeight="1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ht="15" customHeight="1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ht="15" customHeight="1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ht="15" customHeight="1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ht="15" customHeight="1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ht="15" customHeight="1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ht="15" customHeight="1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ht="15" customHeight="1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customHeight="1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ht="15" customHeight="1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customHeight="1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  <row r="52" ht="15.75" customHeight="1" x14ac:dyDescent="0.25"/>
  </sheetData>
  <mergeCells count="38">
    <mergeCell ref="C24:F24"/>
    <mergeCell ref="Q24:T24"/>
    <mergeCell ref="C25:F25"/>
    <mergeCell ref="A2:A11"/>
    <mergeCell ref="H2:H3"/>
    <mergeCell ref="I2:I3"/>
    <mergeCell ref="G2:G3"/>
    <mergeCell ref="A15:A24"/>
    <mergeCell ref="B15:B16"/>
    <mergeCell ref="G15:G16"/>
    <mergeCell ref="B10:B11"/>
    <mergeCell ref="H15:H16"/>
    <mergeCell ref="I15:I16"/>
    <mergeCell ref="J15:J16"/>
    <mergeCell ref="K15:K16"/>
    <mergeCell ref="B23:B24"/>
    <mergeCell ref="O2:P2"/>
    <mergeCell ref="Q2:T2"/>
    <mergeCell ref="U2:U3"/>
    <mergeCell ref="V2:W2"/>
    <mergeCell ref="B2:B3"/>
    <mergeCell ref="C2:F2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K2:K3"/>
    <mergeCell ref="J2:J3"/>
    <mergeCell ref="L2:L3"/>
    <mergeCell ref="M2:N2"/>
  </mergeCells>
  <conditionalFormatting sqref="C12">
    <cfRule type="containsText" dxfId="19" priority="3" operator="containsText" text="Randonnée complète">
      <formula>NOT(ISERROR(SEARCH("Randonnée complète",C12)))</formula>
    </cfRule>
    <cfRule type="containsText" dxfId="18" priority="4" operator="containsText" text="Places libres">
      <formula>NOT(ISERROR(SEARCH("Places libres",C12)))</formula>
    </cfRule>
  </conditionalFormatting>
  <conditionalFormatting sqref="C25">
    <cfRule type="containsText" dxfId="17" priority="1" operator="containsText" text="Randonnée complète">
      <formula>NOT(ISERROR(SEARCH("Randonnée complète",C25)))</formula>
    </cfRule>
    <cfRule type="containsText" dxfId="16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5" r:id="rId1" display="geert.hillaert@telenet.be"/>
    <hyperlink ref="J6" r:id="rId2" display="irochat@hotmail.com"/>
  </hyperlinks>
  <pageMargins left="0.7" right="0.7" top="0.75" bottom="0.75" header="0.3" footer="0.3"/>
  <pageSetup paperSize="9" orientation="portrait" verticalDpi="0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H36" sqref="H36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ht="15" customHeight="1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ht="15" customHeight="1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ht="15" customHeight="1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ht="15" customHeight="1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ht="15" customHeight="1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ht="15" customHeight="1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ht="15" customHeight="1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customHeight="1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customHeight="1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ht="15" customHeight="1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ht="15" customHeight="1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ht="15" customHeight="1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ht="15" customHeight="1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ht="15" customHeight="1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ht="15" customHeight="1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ht="15" customHeight="1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customHeight="1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ht="15" customHeight="1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customHeight="1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A15:A24"/>
    <mergeCell ref="B15:B16"/>
    <mergeCell ref="G15:G16"/>
    <mergeCell ref="K2:K3"/>
    <mergeCell ref="B2:B3"/>
    <mergeCell ref="I2:I3"/>
    <mergeCell ref="J2:J3"/>
    <mergeCell ref="A2:A11"/>
    <mergeCell ref="G2:G3"/>
    <mergeCell ref="H2:H3"/>
    <mergeCell ref="B10:B11"/>
    <mergeCell ref="B23:B24"/>
    <mergeCell ref="C12:F12"/>
    <mergeCell ref="C15:F15"/>
    <mergeCell ref="U2:U3"/>
    <mergeCell ref="V2:W2"/>
    <mergeCell ref="X2:X3"/>
    <mergeCell ref="C11:F11"/>
    <mergeCell ref="Q11:T11"/>
    <mergeCell ref="C2:F2"/>
    <mergeCell ref="L2:L3"/>
    <mergeCell ref="M2:N2"/>
    <mergeCell ref="O2:P2"/>
    <mergeCell ref="Q2:T2"/>
    <mergeCell ref="C25:F25"/>
    <mergeCell ref="Q15:T15"/>
    <mergeCell ref="U15:U16"/>
    <mergeCell ref="V15:W15"/>
    <mergeCell ref="X15:X16"/>
    <mergeCell ref="C24:F24"/>
    <mergeCell ref="Q24:T24"/>
    <mergeCell ref="L15:L16"/>
    <mergeCell ref="M15:N15"/>
    <mergeCell ref="O15:P15"/>
    <mergeCell ref="H15:H16"/>
    <mergeCell ref="I15:I16"/>
    <mergeCell ref="J15:J16"/>
    <mergeCell ref="K15:K16"/>
  </mergeCells>
  <conditionalFormatting sqref="C12">
    <cfRule type="containsText" dxfId="15" priority="3" operator="containsText" text="Randonnée complète">
      <formula>NOT(ISERROR(SEARCH("Randonnée complète",C12)))</formula>
    </cfRule>
    <cfRule type="containsText" dxfId="14" priority="4" operator="containsText" text="Places libres">
      <formula>NOT(ISERROR(SEARCH("Places libres",C12)))</formula>
    </cfRule>
  </conditionalFormatting>
  <conditionalFormatting sqref="C25">
    <cfRule type="containsText" dxfId="13" priority="1" operator="containsText" text="Randonnée complète">
      <formula>NOT(ISERROR(SEARCH("Randonnée complète",C25)))</formula>
    </cfRule>
    <cfRule type="containsText" dxfId="12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17" r:id="rId1" display="celine.bourquin@hotmail.ch"/>
    <hyperlink ref="J5" r:id="rId2" display="laura.haegi@gmail.com"/>
    <hyperlink ref="J6" r:id="rId3" display="edwinaoshea@live.com"/>
    <hyperlink ref="J4" r:id="rId4" display="richardpennystan@gmail.com"/>
  </hyperlinks>
  <pageMargins left="0.7" right="0.7" top="0.75" bottom="0.75" header="0.3" footer="0.3"/>
  <pageSetup paperSize="9" orientation="portrait" verticalDpi="0" r:id="rId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I36" sqref="I36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ht="15" customHeight="1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ht="15" customHeight="1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ht="15" customHeight="1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ht="15" customHeight="1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ht="15" customHeight="1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ht="15" customHeight="1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ht="15" customHeight="1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customHeight="1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customHeight="1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ht="15" customHeight="1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ht="15" customHeight="1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ht="15" customHeight="1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ht="15" customHeight="1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ht="15" customHeight="1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ht="15" customHeight="1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ht="15" customHeight="1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customHeight="1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ht="15" customHeight="1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customHeight="1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U2:U3"/>
    <mergeCell ref="V2:W2"/>
    <mergeCell ref="B2:B3"/>
    <mergeCell ref="G2:G3"/>
    <mergeCell ref="H2:H3"/>
    <mergeCell ref="I2:I3"/>
    <mergeCell ref="J2:J3"/>
    <mergeCell ref="C25:F25"/>
    <mergeCell ref="Q24:T24"/>
    <mergeCell ref="A15:A24"/>
    <mergeCell ref="B15:B16"/>
    <mergeCell ref="Q2:T2"/>
    <mergeCell ref="H15:H16"/>
    <mergeCell ref="I15:I16"/>
    <mergeCell ref="J15:J16"/>
    <mergeCell ref="K15:K16"/>
    <mergeCell ref="K2:K3"/>
    <mergeCell ref="A2:A11"/>
    <mergeCell ref="B10:B11"/>
    <mergeCell ref="B23:B24"/>
    <mergeCell ref="G15:G16"/>
    <mergeCell ref="C24:F24"/>
    <mergeCell ref="X2:X3"/>
    <mergeCell ref="C11:F11"/>
    <mergeCell ref="Q11:T11"/>
    <mergeCell ref="C12:F12"/>
    <mergeCell ref="C15:F15"/>
    <mergeCell ref="L15:L16"/>
    <mergeCell ref="M15:N15"/>
    <mergeCell ref="O15:P15"/>
    <mergeCell ref="Q15:T15"/>
    <mergeCell ref="U15:U16"/>
    <mergeCell ref="V15:W15"/>
    <mergeCell ref="X15:X16"/>
    <mergeCell ref="C2:F2"/>
    <mergeCell ref="L2:L3"/>
    <mergeCell ref="M2:N2"/>
    <mergeCell ref="O2:P2"/>
  </mergeCells>
  <conditionalFormatting sqref="C12">
    <cfRule type="containsText" dxfId="11" priority="3" operator="containsText" text="Randonnée complète">
      <formula>NOT(ISERROR(SEARCH("Randonnée complète",C12)))</formula>
    </cfRule>
    <cfRule type="containsText" dxfId="10" priority="4" operator="containsText" text="Places libres">
      <formula>NOT(ISERROR(SEARCH("Places libres",C12)))</formula>
    </cfRule>
  </conditionalFormatting>
  <conditionalFormatting sqref="C25">
    <cfRule type="containsText" dxfId="9" priority="1" operator="containsText" text="Randonnée complète">
      <formula>NOT(ISERROR(SEARCH("Randonnée complète",C25)))</formula>
    </cfRule>
    <cfRule type="containsText" dxfId="8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17" r:id="rId1" display="raffaella.koller@bluewin.ch"/>
    <hyperlink ref="J5" r:id="rId2" display="marie_hilfiker@yahoo.de"/>
    <hyperlink ref="J6" r:id="rId3" display="javier.gayan@gmail.com"/>
    <hyperlink ref="J4" r:id="rId4" display="gwenael.tual@emilechouriet.ch"/>
    <hyperlink ref="J18" r:id="rId5" display="richardpennystan@gmail.com"/>
  </hyperlinks>
  <pageMargins left="0.7" right="0.7" top="0.75" bottom="0.75" header="0.3" footer="0.3"/>
  <pageSetup paperSize="9" orientation="portrait" verticalDpi="0" r:id="rId6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H41" sqref="H41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ht="15" customHeight="1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ht="15" customHeight="1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ht="15" customHeight="1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ht="15" customHeight="1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ht="15" customHeight="1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ht="15" customHeight="1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ht="15" customHeight="1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customHeight="1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customHeight="1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ht="15" customHeight="1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ht="15" customHeight="1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ht="15" customHeight="1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ht="15" customHeight="1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ht="15" customHeight="1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ht="15" customHeight="1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ht="15" customHeight="1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customHeight="1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ht="15" customHeight="1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customHeight="1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A15:A24"/>
    <mergeCell ref="B15:B16"/>
    <mergeCell ref="B23:B24"/>
    <mergeCell ref="G15:G16"/>
    <mergeCell ref="A2:A11"/>
    <mergeCell ref="G2:G3"/>
    <mergeCell ref="B10:B11"/>
    <mergeCell ref="B2:B3"/>
    <mergeCell ref="C12:F12"/>
    <mergeCell ref="C15:F15"/>
    <mergeCell ref="C11:F11"/>
    <mergeCell ref="C2:F2"/>
    <mergeCell ref="U2:U3"/>
    <mergeCell ref="V2:W2"/>
    <mergeCell ref="X2:X3"/>
    <mergeCell ref="Q11:T11"/>
    <mergeCell ref="H2:H3"/>
    <mergeCell ref="K2:K3"/>
    <mergeCell ref="L2:L3"/>
    <mergeCell ref="M2:N2"/>
    <mergeCell ref="O2:P2"/>
    <mergeCell ref="Q2:T2"/>
    <mergeCell ref="I2:I3"/>
    <mergeCell ref="J2:J3"/>
    <mergeCell ref="C25:F25"/>
    <mergeCell ref="Q15:T15"/>
    <mergeCell ref="U15:U16"/>
    <mergeCell ref="V15:W15"/>
    <mergeCell ref="X15:X16"/>
    <mergeCell ref="C24:F24"/>
    <mergeCell ref="Q24:T24"/>
    <mergeCell ref="H15:H16"/>
    <mergeCell ref="K15:K16"/>
    <mergeCell ref="L15:L16"/>
    <mergeCell ref="M15:N15"/>
    <mergeCell ref="O15:P15"/>
    <mergeCell ref="I15:I16"/>
    <mergeCell ref="J15:J16"/>
  </mergeCells>
  <conditionalFormatting sqref="C12">
    <cfRule type="containsText" dxfId="7" priority="3" operator="containsText" text="Randonnée complète">
      <formula>NOT(ISERROR(SEARCH("Randonnée complète",C12)))</formula>
    </cfRule>
    <cfRule type="containsText" dxfId="6" priority="4" operator="containsText" text="Places libres">
      <formula>NOT(ISERROR(SEARCH("Places libres",C12)))</formula>
    </cfRule>
  </conditionalFormatting>
  <conditionalFormatting sqref="C25">
    <cfRule type="containsText" dxfId="5" priority="1" operator="containsText" text="Randonnée complète">
      <formula>NOT(ISERROR(SEARCH("Randonnée complète",C25)))</formula>
    </cfRule>
    <cfRule type="containsText" dxfId="4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17" r:id="rId1" display="cgkcain@gmail.com"/>
    <hyperlink ref="J4" r:id="rId2" display="pt@suim.ch"/>
    <hyperlink ref="J5" r:id="rId3" display="darcos66@gmail.com"/>
    <hyperlink ref="J18" r:id="rId4" display="lionel.legac@gmail.com"/>
  </hyperlinks>
  <pageMargins left="0.7" right="0.7" top="0.75" bottom="0.75" header="0.3" footer="0.3"/>
  <pageSetup paperSize="9" orientation="portrait" verticalDpi="0" r:id="rId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="85" zoomScaleNormal="85" workbookViewId="0">
      <selection activeCell="I36" sqref="I36"/>
    </sheetView>
  </sheetViews>
  <sheetFormatPr baseColWidth="10" defaultColWidth="11.42578125" defaultRowHeight="15" x14ac:dyDescent="0.25"/>
  <cols>
    <col min="1" max="1" width="8.5703125" bestFit="1" customWidth="1"/>
    <col min="2" max="2" width="22.5703125" customWidth="1"/>
    <col min="3" max="3" width="9" bestFit="1" customWidth="1"/>
    <col min="4" max="6" width="9" customWidth="1"/>
    <col min="7" max="7" width="13.42578125" bestFit="1" customWidth="1"/>
    <col min="8" max="8" width="11.42578125" customWidth="1"/>
    <col min="9" max="9" width="17.7109375" customWidth="1"/>
    <col min="10" max="10" width="22.7109375" customWidth="1"/>
    <col min="11" max="11" width="15" customWidth="1"/>
    <col min="12" max="12" width="10" bestFit="1" customWidth="1"/>
    <col min="14" max="14" width="9.7109375" customWidth="1"/>
    <col min="15" max="15" width="12.140625" customWidth="1"/>
    <col min="17" max="17" width="7.85546875" bestFit="1" customWidth="1"/>
    <col min="18" max="18" width="7.85546875" customWidth="1"/>
    <col min="19" max="19" width="8.140625" bestFit="1" customWidth="1"/>
    <col min="20" max="20" width="8.140625" customWidth="1"/>
    <col min="21" max="21" width="13.42578125" bestFit="1" customWidth="1"/>
    <col min="22" max="22" width="12.5703125" customWidth="1"/>
    <col min="23" max="23" width="9" customWidth="1"/>
    <col min="24" max="24" width="30" customWidth="1"/>
  </cols>
  <sheetData>
    <row r="1" spans="1:24" ht="15.75" thickBot="1" x14ac:dyDescent="0.3">
      <c r="C1" s="2">
        <v>48</v>
      </c>
      <c r="D1" s="2">
        <v>46</v>
      </c>
      <c r="E1" s="2">
        <v>10</v>
      </c>
      <c r="F1" s="2">
        <v>0</v>
      </c>
      <c r="M1" s="30"/>
      <c r="N1" s="30"/>
      <c r="O1" s="30"/>
      <c r="P1" s="31"/>
    </row>
    <row r="2" spans="1:24" ht="15" customHeight="1" x14ac:dyDescent="0.25">
      <c r="A2" s="76" t="s">
        <v>0</v>
      </c>
      <c r="B2" s="70" t="s">
        <v>1</v>
      </c>
      <c r="C2" s="54" t="s">
        <v>2</v>
      </c>
      <c r="D2" s="55"/>
      <c r="E2" s="55"/>
      <c r="F2" s="57"/>
      <c r="G2" s="62" t="s">
        <v>3</v>
      </c>
      <c r="H2" s="68" t="s">
        <v>4</v>
      </c>
      <c r="I2" s="80" t="s">
        <v>5</v>
      </c>
      <c r="J2" s="68" t="s">
        <v>6</v>
      </c>
      <c r="K2" s="62" t="s">
        <v>45</v>
      </c>
      <c r="L2" s="68" t="s">
        <v>7</v>
      </c>
      <c r="M2" s="81" t="s">
        <v>8</v>
      </c>
      <c r="N2" s="82"/>
      <c r="O2" s="83" t="s">
        <v>9</v>
      </c>
      <c r="P2" s="84"/>
      <c r="Q2" s="58" t="s">
        <v>10</v>
      </c>
      <c r="R2" s="59"/>
      <c r="S2" s="59"/>
      <c r="T2" s="60"/>
      <c r="U2" s="79" t="s">
        <v>11</v>
      </c>
      <c r="V2" s="72" t="s">
        <v>12</v>
      </c>
      <c r="W2" s="73"/>
      <c r="X2" s="64" t="s">
        <v>13</v>
      </c>
    </row>
    <row r="3" spans="1:24" ht="15" customHeight="1" x14ac:dyDescent="0.25">
      <c r="A3" s="77"/>
      <c r="B3" s="71"/>
      <c r="C3" s="38" t="s">
        <v>14</v>
      </c>
      <c r="D3" s="34" t="s">
        <v>15</v>
      </c>
      <c r="E3" s="34" t="s">
        <v>16</v>
      </c>
      <c r="F3" s="52" t="s">
        <v>44</v>
      </c>
      <c r="G3" s="63"/>
      <c r="H3" s="69"/>
      <c r="I3" s="69"/>
      <c r="J3" s="69"/>
      <c r="K3" s="63"/>
      <c r="L3" s="69"/>
      <c r="M3" s="29" t="s">
        <v>17</v>
      </c>
      <c r="N3" s="29" t="s">
        <v>18</v>
      </c>
      <c r="O3" s="46" t="s">
        <v>17</v>
      </c>
      <c r="P3" s="36" t="s">
        <v>18</v>
      </c>
      <c r="Q3" s="6" t="s">
        <v>14</v>
      </c>
      <c r="R3" s="6" t="s">
        <v>15</v>
      </c>
      <c r="S3" s="6" t="s">
        <v>16</v>
      </c>
      <c r="T3" s="6" t="s">
        <v>44</v>
      </c>
      <c r="U3" s="65"/>
      <c r="V3" s="45" t="s">
        <v>19</v>
      </c>
      <c r="W3" s="45" t="s">
        <v>18</v>
      </c>
      <c r="X3" s="65"/>
    </row>
    <row r="4" spans="1:24" ht="15" customHeight="1" x14ac:dyDescent="0.25">
      <c r="A4" s="77"/>
      <c r="B4" s="9"/>
      <c r="C4" s="1"/>
      <c r="D4" s="1"/>
      <c r="E4" s="1"/>
      <c r="F4" s="1"/>
      <c r="G4" s="1"/>
      <c r="H4" s="23"/>
      <c r="I4" s="1"/>
      <c r="J4" s="3"/>
      <c r="K4" s="3"/>
      <c r="L4" s="5">
        <f>((C4*$C$1)+(D4*$D$1)+(E4*$E$1))-K4</f>
        <v>0</v>
      </c>
      <c r="M4" s="1"/>
      <c r="N4" s="37"/>
      <c r="O4" s="9"/>
      <c r="P4" s="32"/>
      <c r="Q4" s="9"/>
      <c r="R4" s="1"/>
      <c r="S4" s="1"/>
      <c r="T4" s="1"/>
      <c r="U4" s="1"/>
      <c r="V4" s="1"/>
      <c r="W4" s="1"/>
      <c r="X4" s="1"/>
    </row>
    <row r="5" spans="1:24" ht="15" customHeight="1" x14ac:dyDescent="0.25">
      <c r="A5" s="77"/>
      <c r="B5" s="1"/>
      <c r="C5" s="1"/>
      <c r="D5" s="1"/>
      <c r="E5" s="1"/>
      <c r="F5" s="1"/>
      <c r="G5" s="1"/>
      <c r="H5" s="23"/>
      <c r="I5" s="1"/>
      <c r="J5" s="3"/>
      <c r="K5" s="3"/>
      <c r="L5" s="5">
        <f t="shared" ref="L5:L9" si="0">((C5*$C$1)+(D5*$D$1)+(E5*$E$1))-K5</f>
        <v>0</v>
      </c>
      <c r="M5" s="1"/>
      <c r="N5" s="37"/>
      <c r="O5" s="35"/>
      <c r="P5" s="32"/>
      <c r="Q5" s="9"/>
      <c r="R5" s="1"/>
      <c r="S5" s="1"/>
      <c r="T5" s="1"/>
      <c r="U5" s="1"/>
      <c r="V5" s="1"/>
      <c r="W5" s="1"/>
      <c r="X5" s="1"/>
    </row>
    <row r="6" spans="1:24" ht="15" customHeight="1" x14ac:dyDescent="0.25">
      <c r="A6" s="77"/>
      <c r="B6" s="9"/>
      <c r="C6" s="1"/>
      <c r="D6" s="1"/>
      <c r="E6" s="1"/>
      <c r="F6" s="1"/>
      <c r="G6" s="1"/>
      <c r="H6" s="23"/>
      <c r="I6" s="1"/>
      <c r="J6" s="1"/>
      <c r="K6" s="1"/>
      <c r="L6" s="5">
        <f t="shared" si="0"/>
        <v>0</v>
      </c>
      <c r="M6" s="1"/>
      <c r="N6" s="1"/>
      <c r="O6" s="9"/>
      <c r="P6" s="32"/>
      <c r="Q6" s="9"/>
      <c r="R6" s="1"/>
      <c r="S6" s="1"/>
      <c r="T6" s="1"/>
      <c r="U6" s="1"/>
      <c r="V6" s="1"/>
      <c r="W6" s="1"/>
      <c r="X6" s="1"/>
    </row>
    <row r="7" spans="1:24" ht="15" customHeight="1" x14ac:dyDescent="0.25">
      <c r="A7" s="77"/>
      <c r="B7" s="9"/>
      <c r="C7" s="1"/>
      <c r="D7" s="1"/>
      <c r="E7" s="1"/>
      <c r="F7" s="1"/>
      <c r="G7" s="1"/>
      <c r="H7" s="23"/>
      <c r="I7" s="1"/>
      <c r="J7" s="1"/>
      <c r="K7" s="1"/>
      <c r="L7" s="5">
        <f t="shared" si="0"/>
        <v>0</v>
      </c>
      <c r="M7" s="1"/>
      <c r="N7" s="1"/>
      <c r="O7" s="9"/>
      <c r="P7" s="32"/>
      <c r="Q7" s="9"/>
      <c r="R7" s="1"/>
      <c r="S7" s="1"/>
      <c r="T7" s="1"/>
      <c r="U7" s="1"/>
      <c r="V7" s="1"/>
      <c r="W7" s="1"/>
      <c r="X7" s="1"/>
    </row>
    <row r="8" spans="1:24" ht="15" customHeight="1" x14ac:dyDescent="0.25">
      <c r="A8" s="77"/>
      <c r="B8" s="9"/>
      <c r="C8" s="1"/>
      <c r="D8" s="1"/>
      <c r="E8" s="1"/>
      <c r="F8" s="1"/>
      <c r="G8" s="1"/>
      <c r="H8" s="23"/>
      <c r="I8" s="1"/>
      <c r="J8" s="1"/>
      <c r="K8" s="1"/>
      <c r="L8" s="5">
        <f t="shared" si="0"/>
        <v>0</v>
      </c>
      <c r="M8" s="1"/>
      <c r="N8" s="1"/>
      <c r="O8" s="9"/>
      <c r="P8" s="32"/>
      <c r="Q8" s="9"/>
      <c r="R8" s="1"/>
      <c r="S8" s="1"/>
      <c r="T8" s="1"/>
      <c r="U8" s="1"/>
      <c r="V8" s="1"/>
      <c r="W8" s="1"/>
      <c r="X8" s="1"/>
    </row>
    <row r="9" spans="1:24" ht="15.75" customHeight="1" thickBot="1" x14ac:dyDescent="0.3">
      <c r="A9" s="77"/>
      <c r="B9" s="9"/>
      <c r="C9" s="1"/>
      <c r="D9" s="1"/>
      <c r="E9" s="1"/>
      <c r="F9" s="1"/>
      <c r="G9" s="1"/>
      <c r="H9" s="23"/>
      <c r="I9" s="1"/>
      <c r="J9" s="1"/>
      <c r="K9" s="1"/>
      <c r="L9" s="5">
        <f t="shared" si="0"/>
        <v>0</v>
      </c>
      <c r="M9" s="1"/>
      <c r="N9" s="1"/>
      <c r="O9" s="9"/>
      <c r="P9" s="32"/>
      <c r="Q9" s="9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77"/>
      <c r="B10" s="66" t="s">
        <v>20</v>
      </c>
      <c r="C10" s="7">
        <f>SUM(C4:C9)</f>
        <v>0</v>
      </c>
      <c r="D10" s="47">
        <f>SUM(D4:D9)</f>
        <v>0</v>
      </c>
      <c r="E10" s="47">
        <f>SUM(E4:E9)</f>
        <v>0</v>
      </c>
      <c r="F10" s="8">
        <f>SUM(F4:F9)</f>
        <v>0</v>
      </c>
      <c r="H10" s="24">
        <f>SUMIF(H4:H9,"Suisse",C4:F9)</f>
        <v>0</v>
      </c>
      <c r="L10" s="2">
        <f>SUM(L4:L9)</f>
        <v>0</v>
      </c>
      <c r="M10" s="30"/>
      <c r="N10" s="30"/>
      <c r="O10" s="30"/>
      <c r="P10" s="31"/>
      <c r="Q10" s="47">
        <f>SUM(Q4:Q9)</f>
        <v>0</v>
      </c>
      <c r="R10" s="47">
        <f>SUM(R4:R9)</f>
        <v>0</v>
      </c>
      <c r="S10" s="47">
        <f>SUM(S4:S9)</f>
        <v>0</v>
      </c>
      <c r="T10" s="47">
        <f>SUM(T4:T9)</f>
        <v>0</v>
      </c>
      <c r="U10" s="2">
        <f>SUM(U4:U9)</f>
        <v>0</v>
      </c>
      <c r="V10" s="2"/>
      <c r="W10" s="2"/>
    </row>
    <row r="11" spans="1:24" ht="15.75" customHeight="1" thickBot="1" x14ac:dyDescent="0.3">
      <c r="A11" s="78"/>
      <c r="B11" s="67"/>
      <c r="C11" s="85">
        <f>SUM(C10:F10)</f>
        <v>0</v>
      </c>
      <c r="D11" s="53"/>
      <c r="E11" s="53"/>
      <c r="F11" s="86"/>
      <c r="H11" s="24">
        <f>SUMIF(H4:H9,"Etranger",C4:F9)</f>
        <v>0</v>
      </c>
      <c r="M11" s="30"/>
      <c r="N11" s="30"/>
      <c r="O11" s="30"/>
      <c r="P11" s="31"/>
      <c r="Q11" s="61">
        <f>SUM(Q10:T10)</f>
        <v>0</v>
      </c>
      <c r="R11" s="53"/>
      <c r="S11" s="53"/>
      <c r="T11" s="53"/>
    </row>
    <row r="12" spans="1:24" x14ac:dyDescent="0.25">
      <c r="C12" s="53" t="str">
        <f>IF(SUM(C4:E9)&gt;=10,"Randonnée complète","Il reste des places libres")</f>
        <v>Il reste des places libres</v>
      </c>
      <c r="D12" s="53"/>
      <c r="E12" s="53"/>
      <c r="F12" s="53"/>
      <c r="M12" s="30"/>
      <c r="N12" s="30"/>
      <c r="O12" s="30"/>
      <c r="P12" s="31"/>
      <c r="Q12" s="24"/>
      <c r="R12" s="24"/>
      <c r="S12" s="24"/>
      <c r="T12" s="24"/>
    </row>
    <row r="13" spans="1:24" x14ac:dyDescent="0.25">
      <c r="M13" s="30"/>
      <c r="N13" s="30"/>
      <c r="O13" s="30"/>
      <c r="P13" s="31"/>
    </row>
    <row r="14" spans="1:24" ht="15.75" thickBot="1" x14ac:dyDescent="0.3">
      <c r="M14" s="30"/>
      <c r="N14" s="30"/>
      <c r="O14" s="30"/>
      <c r="P14" s="31"/>
    </row>
    <row r="15" spans="1:24" ht="15" customHeight="1" x14ac:dyDescent="0.25">
      <c r="A15" s="76" t="s">
        <v>21</v>
      </c>
      <c r="B15" s="87" t="s">
        <v>1</v>
      </c>
      <c r="C15" s="54" t="s">
        <v>2</v>
      </c>
      <c r="D15" s="55"/>
      <c r="E15" s="55"/>
      <c r="F15" s="56"/>
      <c r="G15" s="62" t="s">
        <v>3</v>
      </c>
      <c r="H15" s="62" t="s">
        <v>4</v>
      </c>
      <c r="I15" s="62" t="s">
        <v>22</v>
      </c>
      <c r="J15" s="62" t="s">
        <v>6</v>
      </c>
      <c r="K15" s="62" t="s">
        <v>45</v>
      </c>
      <c r="L15" s="62" t="s">
        <v>7</v>
      </c>
      <c r="M15" s="91" t="s">
        <v>8</v>
      </c>
      <c r="N15" s="92"/>
      <c r="O15" s="83" t="s">
        <v>9</v>
      </c>
      <c r="P15" s="84"/>
      <c r="Q15" s="58" t="s">
        <v>10</v>
      </c>
      <c r="R15" s="59"/>
      <c r="S15" s="59"/>
      <c r="T15" s="60"/>
      <c r="U15" s="74" t="s">
        <v>11</v>
      </c>
      <c r="V15" s="72" t="s">
        <v>12</v>
      </c>
      <c r="W15" s="73"/>
      <c r="X15" s="89" t="s">
        <v>13</v>
      </c>
    </row>
    <row r="16" spans="1:24" ht="15" customHeight="1" x14ac:dyDescent="0.25">
      <c r="A16" s="77"/>
      <c r="B16" s="88"/>
      <c r="C16" s="38" t="s">
        <v>14</v>
      </c>
      <c r="D16" s="34" t="s">
        <v>15</v>
      </c>
      <c r="E16" s="34" t="s">
        <v>16</v>
      </c>
      <c r="F16" s="52" t="s">
        <v>44</v>
      </c>
      <c r="G16" s="63"/>
      <c r="H16" s="63"/>
      <c r="I16" s="63"/>
      <c r="J16" s="63"/>
      <c r="K16" s="63"/>
      <c r="L16" s="63"/>
      <c r="M16" s="29" t="s">
        <v>17</v>
      </c>
      <c r="N16" s="29" t="s">
        <v>18</v>
      </c>
      <c r="O16" s="46" t="s">
        <v>17</v>
      </c>
      <c r="P16" s="36" t="s">
        <v>18</v>
      </c>
      <c r="Q16" s="6" t="s">
        <v>14</v>
      </c>
      <c r="R16" s="6" t="s">
        <v>15</v>
      </c>
      <c r="S16" s="6" t="s">
        <v>16</v>
      </c>
      <c r="T16" s="6" t="s">
        <v>44</v>
      </c>
      <c r="U16" s="75"/>
      <c r="V16" s="45" t="s">
        <v>19</v>
      </c>
      <c r="W16" s="45" t="s">
        <v>18</v>
      </c>
      <c r="X16" s="90"/>
    </row>
    <row r="17" spans="1:24" ht="15" customHeight="1" x14ac:dyDescent="0.25">
      <c r="A17" s="77"/>
      <c r="B17" s="1"/>
      <c r="C17" s="1"/>
      <c r="D17" s="1"/>
      <c r="E17" s="1"/>
      <c r="F17" s="1"/>
      <c r="G17" s="40"/>
      <c r="H17" s="48"/>
      <c r="I17" s="40"/>
      <c r="J17" s="39"/>
      <c r="K17" s="39"/>
      <c r="L17" s="5">
        <f>((C17*$C$1)+(D17*$D$1)+(E17*$E$1))-K17</f>
        <v>0</v>
      </c>
      <c r="M17" s="40"/>
      <c r="N17" s="49"/>
      <c r="O17" s="50"/>
      <c r="P17" s="51"/>
      <c r="Q17" s="9"/>
      <c r="R17" s="1"/>
      <c r="S17" s="1"/>
      <c r="T17" s="1"/>
      <c r="U17" s="40"/>
      <c r="V17" s="1"/>
      <c r="W17" s="40"/>
      <c r="X17" s="40"/>
    </row>
    <row r="18" spans="1:24" ht="15" customHeight="1" x14ac:dyDescent="0.25">
      <c r="A18" s="77"/>
      <c r="B18" s="1"/>
      <c r="C18" s="1"/>
      <c r="D18" s="1"/>
      <c r="E18" s="1"/>
      <c r="F18" s="1"/>
      <c r="G18" s="1"/>
      <c r="H18" s="23"/>
      <c r="I18" s="4"/>
      <c r="J18" s="3"/>
      <c r="K18" s="3"/>
      <c r="L18" s="5">
        <f t="shared" ref="L18:L22" si="1">((C18*$C$1)+(D18*$D$1)+(E18*$E$1))-K18</f>
        <v>0</v>
      </c>
      <c r="M18" s="1"/>
      <c r="N18" s="1"/>
      <c r="O18" s="35"/>
      <c r="P18" s="32"/>
      <c r="Q18" s="9"/>
      <c r="R18" s="1"/>
      <c r="S18" s="1"/>
      <c r="T18" s="1"/>
      <c r="U18" s="1"/>
      <c r="V18" s="1"/>
      <c r="W18" s="1"/>
      <c r="X18" s="1"/>
    </row>
    <row r="19" spans="1:24" ht="15" customHeight="1" x14ac:dyDescent="0.25">
      <c r="A19" s="77"/>
      <c r="B19" s="1"/>
      <c r="C19" s="1"/>
      <c r="D19" s="1"/>
      <c r="E19" s="1"/>
      <c r="F19" s="1"/>
      <c r="G19" s="1"/>
      <c r="H19" s="23"/>
      <c r="I19" s="1"/>
      <c r="J19" s="3"/>
      <c r="K19" s="3"/>
      <c r="L19" s="5">
        <f t="shared" si="1"/>
        <v>0</v>
      </c>
      <c r="M19" s="1"/>
      <c r="N19" s="1"/>
      <c r="O19" s="9"/>
      <c r="P19" s="32"/>
      <c r="Q19" s="9"/>
      <c r="R19" s="1"/>
      <c r="S19" s="1"/>
      <c r="T19" s="1"/>
      <c r="U19" s="1"/>
      <c r="V19" s="1"/>
      <c r="W19" s="1"/>
      <c r="X19" s="1"/>
    </row>
    <row r="20" spans="1:24" ht="15" customHeight="1" x14ac:dyDescent="0.25">
      <c r="A20" s="77"/>
      <c r="B20" s="1"/>
      <c r="C20" s="1"/>
      <c r="D20" s="1"/>
      <c r="E20" s="1"/>
      <c r="F20" s="1"/>
      <c r="G20" s="1"/>
      <c r="H20" s="23"/>
      <c r="I20" s="1"/>
      <c r="J20" s="1"/>
      <c r="K20" s="1"/>
      <c r="L20" s="5">
        <f t="shared" si="1"/>
        <v>0</v>
      </c>
      <c r="M20" s="1"/>
      <c r="N20" s="1"/>
      <c r="O20" s="9"/>
      <c r="P20" s="32"/>
      <c r="Q20" s="9"/>
      <c r="R20" s="1"/>
      <c r="S20" s="1"/>
      <c r="T20" s="1"/>
      <c r="U20" s="1"/>
      <c r="V20" s="1"/>
      <c r="W20" s="1"/>
      <c r="X20" s="1"/>
    </row>
    <row r="21" spans="1:24" ht="15" customHeight="1" x14ac:dyDescent="0.25">
      <c r="A21" s="77"/>
      <c r="B21" s="1"/>
      <c r="C21" s="1"/>
      <c r="D21" s="1"/>
      <c r="E21" s="1"/>
      <c r="F21" s="1"/>
      <c r="G21" s="1"/>
      <c r="H21" s="23"/>
      <c r="I21" s="1"/>
      <c r="J21" s="1"/>
      <c r="K21" s="1"/>
      <c r="L21" s="5">
        <f t="shared" si="1"/>
        <v>0</v>
      </c>
      <c r="M21" s="1"/>
      <c r="N21" s="1"/>
      <c r="O21" s="9"/>
      <c r="P21" s="32"/>
      <c r="Q21" s="9"/>
      <c r="R21" s="1"/>
      <c r="S21" s="1"/>
      <c r="T21" s="1"/>
      <c r="U21" s="1"/>
      <c r="V21" s="1"/>
      <c r="W21" s="1"/>
      <c r="X21" s="1"/>
    </row>
    <row r="22" spans="1:24" ht="15.75" customHeight="1" thickBot="1" x14ac:dyDescent="0.3">
      <c r="A22" s="77"/>
      <c r="B22" s="1"/>
      <c r="C22" s="1"/>
      <c r="D22" s="1"/>
      <c r="E22" s="1"/>
      <c r="F22" s="1"/>
      <c r="G22" s="1"/>
      <c r="H22" s="23"/>
      <c r="I22" s="1"/>
      <c r="J22" s="1"/>
      <c r="K22" s="1"/>
      <c r="L22" s="5">
        <f t="shared" si="1"/>
        <v>0</v>
      </c>
      <c r="M22" s="1"/>
      <c r="N22" s="1"/>
      <c r="O22" s="9"/>
      <c r="P22" s="32"/>
      <c r="Q22" s="9"/>
      <c r="R22" s="1"/>
      <c r="S22" s="1"/>
      <c r="T22" s="1"/>
      <c r="U22" s="1"/>
      <c r="V22" s="1"/>
      <c r="W22" s="1"/>
      <c r="X22" s="1"/>
    </row>
    <row r="23" spans="1:24" ht="15" customHeight="1" x14ac:dyDescent="0.25">
      <c r="A23" s="77"/>
      <c r="B23" s="66" t="s">
        <v>20</v>
      </c>
      <c r="C23" s="7">
        <f>SUM(C17:C22)</f>
        <v>0</v>
      </c>
      <c r="D23" s="47">
        <f>SUM(D17:D22)</f>
        <v>0</v>
      </c>
      <c r="E23" s="47">
        <f>SUM(E17:E22)</f>
        <v>0</v>
      </c>
      <c r="F23" s="8">
        <f>SUM(F17:F22)</f>
        <v>0</v>
      </c>
      <c r="H23" s="24">
        <f>SUMIF(H17:H22,"Suisse",C17:F22)</f>
        <v>0</v>
      </c>
      <c r="L23" s="2">
        <f>SUM(L17:L22)</f>
        <v>0</v>
      </c>
      <c r="M23" s="30"/>
      <c r="N23" s="30"/>
      <c r="O23" s="30"/>
      <c r="P23" s="31"/>
      <c r="Q23" s="47">
        <f>SUM(Q17:Q22)</f>
        <v>0</v>
      </c>
      <c r="R23" s="47">
        <f>SUM(R17:R22)</f>
        <v>0</v>
      </c>
      <c r="S23" s="47">
        <f>SUM(S17:S22)</f>
        <v>0</v>
      </c>
      <c r="T23" s="47">
        <f>SUM(T17:T22)</f>
        <v>0</v>
      </c>
      <c r="U23" s="2">
        <f>SUM(U17:U22)</f>
        <v>0</v>
      </c>
      <c r="V23" s="2"/>
      <c r="W23" s="2"/>
    </row>
    <row r="24" spans="1:24" ht="15.75" customHeight="1" thickBot="1" x14ac:dyDescent="0.3">
      <c r="A24" s="78"/>
      <c r="B24" s="67"/>
      <c r="C24" s="85">
        <f>SUM(C23:F23)</f>
        <v>0</v>
      </c>
      <c r="D24" s="53"/>
      <c r="E24" s="53"/>
      <c r="F24" s="86"/>
      <c r="H24" s="24">
        <f>SUMIF(H17:H22,"Etranger",C17:F22)</f>
        <v>0</v>
      </c>
      <c r="M24" s="30"/>
      <c r="N24" s="30"/>
      <c r="O24" s="30"/>
      <c r="P24" s="31"/>
      <c r="Q24" s="61">
        <f>SUM(Q23:T23)</f>
        <v>0</v>
      </c>
      <c r="R24" s="53"/>
      <c r="S24" s="53"/>
      <c r="T24" s="53"/>
    </row>
    <row r="25" spans="1:24" x14ac:dyDescent="0.25">
      <c r="C25" s="53" t="str">
        <f>IF(SUM(C17:E22)&gt;=10,"Randonnée complète","Il reste des places libres")</f>
        <v>Il reste des places libres</v>
      </c>
      <c r="D25" s="53"/>
      <c r="E25" s="53"/>
      <c r="F25" s="53"/>
      <c r="M25" s="30"/>
      <c r="N25" s="30"/>
      <c r="O25" s="30"/>
      <c r="P25" s="31"/>
      <c r="Q25" s="24"/>
      <c r="R25" s="24"/>
      <c r="S25" s="24"/>
      <c r="T25" s="24"/>
    </row>
    <row r="26" spans="1:24" x14ac:dyDescent="0.25">
      <c r="M26" s="30"/>
      <c r="N26" s="30"/>
      <c r="O26" s="30"/>
      <c r="P26" s="31"/>
    </row>
    <row r="27" spans="1:24" x14ac:dyDescent="0.25">
      <c r="D27" s="30"/>
      <c r="E27" s="30"/>
      <c r="F27" s="30"/>
      <c r="M27" s="30"/>
      <c r="N27" s="30"/>
      <c r="O27" s="30"/>
      <c r="P27" s="31"/>
    </row>
    <row r="28" spans="1:24" ht="15.75" thickBot="1" x14ac:dyDescent="0.3">
      <c r="D28" s="30"/>
      <c r="E28" s="30"/>
      <c r="F28" s="30"/>
      <c r="M28" s="30"/>
      <c r="N28" s="30"/>
      <c r="O28" s="30"/>
      <c r="P28" s="31"/>
    </row>
    <row r="29" spans="1:24" x14ac:dyDescent="0.25">
      <c r="B29" s="10" t="s">
        <v>35</v>
      </c>
      <c r="C29" s="8">
        <f>C11+C24</f>
        <v>0</v>
      </c>
      <c r="D29" s="44"/>
      <c r="E29" s="33"/>
      <c r="F29" s="33"/>
      <c r="M29" s="30"/>
      <c r="N29" s="30"/>
      <c r="O29" s="30"/>
      <c r="P29" s="31"/>
    </row>
    <row r="30" spans="1:24" x14ac:dyDescent="0.25">
      <c r="B30" s="11" t="s">
        <v>36</v>
      </c>
      <c r="C30" s="12">
        <f>Q11+Q24</f>
        <v>0</v>
      </c>
      <c r="D30" s="44"/>
      <c r="M30" s="30"/>
      <c r="N30" s="30"/>
      <c r="O30" s="30"/>
      <c r="P30" s="31"/>
    </row>
    <row r="31" spans="1:24" x14ac:dyDescent="0.25">
      <c r="B31" s="16" t="s">
        <v>23</v>
      </c>
      <c r="C31" s="17">
        <f>Q11-C11</f>
        <v>0</v>
      </c>
      <c r="D31" s="44"/>
      <c r="M31" s="30"/>
      <c r="N31" s="30"/>
      <c r="O31" s="30"/>
      <c r="P31" s="31"/>
    </row>
    <row r="32" spans="1:24" x14ac:dyDescent="0.25">
      <c r="B32" s="19" t="s">
        <v>24</v>
      </c>
      <c r="C32" s="12">
        <f>Q10+Q23</f>
        <v>0</v>
      </c>
      <c r="D32" s="44"/>
    </row>
    <row r="33" spans="2:4" x14ac:dyDescent="0.25">
      <c r="B33" s="19" t="s">
        <v>25</v>
      </c>
      <c r="C33" s="12">
        <f>R10+R23</f>
        <v>0</v>
      </c>
      <c r="D33" s="44"/>
    </row>
    <row r="34" spans="2:4" x14ac:dyDescent="0.25">
      <c r="B34" s="20" t="s">
        <v>26</v>
      </c>
      <c r="C34" s="17">
        <f>S10+T10+S23+T23</f>
        <v>0</v>
      </c>
      <c r="D34" s="44"/>
    </row>
    <row r="35" spans="2:4" x14ac:dyDescent="0.25">
      <c r="B35" s="19" t="s">
        <v>27</v>
      </c>
      <c r="C35" s="12">
        <f>H10+H23</f>
        <v>0</v>
      </c>
      <c r="D35" s="44"/>
    </row>
    <row r="36" spans="2:4" x14ac:dyDescent="0.25">
      <c r="B36" s="20" t="s">
        <v>28</v>
      </c>
      <c r="C36" s="17">
        <f>H11+H24</f>
        <v>0</v>
      </c>
      <c r="D36" s="44"/>
    </row>
    <row r="37" spans="2:4" x14ac:dyDescent="0.25">
      <c r="B37" s="19" t="s">
        <v>29</v>
      </c>
      <c r="C37" s="21">
        <f>L10+L23</f>
        <v>0</v>
      </c>
      <c r="D37" s="28"/>
    </row>
    <row r="38" spans="2:4" ht="15.75" thickBot="1" x14ac:dyDescent="0.3">
      <c r="B38" s="13" t="s">
        <v>30</v>
      </c>
      <c r="C38" s="22">
        <f>U10+U23</f>
        <v>0</v>
      </c>
      <c r="D38" s="28"/>
    </row>
    <row r="39" spans="2:4" x14ac:dyDescent="0.25">
      <c r="B39" s="14" t="s">
        <v>31</v>
      </c>
      <c r="C39" s="24">
        <f>C29</f>
        <v>0</v>
      </c>
      <c r="D39" s="24"/>
    </row>
    <row r="40" spans="2:4" x14ac:dyDescent="0.25">
      <c r="B40" s="18" t="s">
        <v>32</v>
      </c>
      <c r="C40" s="24">
        <f>C30</f>
        <v>0</v>
      </c>
      <c r="D40" s="24"/>
    </row>
    <row r="41" spans="2:4" x14ac:dyDescent="0.25">
      <c r="B41" s="18" t="s">
        <v>33</v>
      </c>
      <c r="C41" s="24">
        <f>C31</f>
        <v>0</v>
      </c>
      <c r="D41" s="24"/>
    </row>
  </sheetData>
  <mergeCells count="38">
    <mergeCell ref="A15:A24"/>
    <mergeCell ref="B15:B16"/>
    <mergeCell ref="B23:B24"/>
    <mergeCell ref="G15:G16"/>
    <mergeCell ref="A2:A11"/>
    <mergeCell ref="G2:G3"/>
    <mergeCell ref="B10:B11"/>
    <mergeCell ref="B2:B3"/>
    <mergeCell ref="C12:F12"/>
    <mergeCell ref="C15:F15"/>
    <mergeCell ref="C11:F11"/>
    <mergeCell ref="C2:F2"/>
    <mergeCell ref="U2:U3"/>
    <mergeCell ref="V2:W2"/>
    <mergeCell ref="X2:X3"/>
    <mergeCell ref="Q11:T11"/>
    <mergeCell ref="H2:H3"/>
    <mergeCell ref="K2:K3"/>
    <mergeCell ref="L2:L3"/>
    <mergeCell ref="M2:N2"/>
    <mergeCell ref="O2:P2"/>
    <mergeCell ref="Q2:T2"/>
    <mergeCell ref="I2:I3"/>
    <mergeCell ref="J2:J3"/>
    <mergeCell ref="C25:F25"/>
    <mergeCell ref="Q15:T15"/>
    <mergeCell ref="U15:U16"/>
    <mergeCell ref="V15:W15"/>
    <mergeCell ref="X15:X16"/>
    <mergeCell ref="C24:F24"/>
    <mergeCell ref="Q24:T24"/>
    <mergeCell ref="H15:H16"/>
    <mergeCell ref="K15:K16"/>
    <mergeCell ref="L15:L16"/>
    <mergeCell ref="M15:N15"/>
    <mergeCell ref="O15:P15"/>
    <mergeCell ref="I15:I16"/>
    <mergeCell ref="J15:J16"/>
  </mergeCells>
  <conditionalFormatting sqref="C12">
    <cfRule type="containsText" dxfId="3" priority="3" operator="containsText" text="Randonnée complète">
      <formula>NOT(ISERROR(SEARCH("Randonnée complète",C12)))</formula>
    </cfRule>
    <cfRule type="containsText" dxfId="2" priority="4" operator="containsText" text="Places libres">
      <formula>NOT(ISERROR(SEARCH("Places libres",C12)))</formula>
    </cfRule>
  </conditionalFormatting>
  <conditionalFormatting sqref="C25">
    <cfRule type="containsText" dxfId="1" priority="1" operator="containsText" text="Randonnée complète">
      <formula>NOT(ISERROR(SEARCH("Randonnée complète",C25)))</formula>
    </cfRule>
    <cfRule type="containsText" dxfId="0" priority="2" operator="containsText" text="Places libres">
      <formula>NOT(ISERROR(SEARCH("Places libres",C25)))</formula>
    </cfRule>
  </conditionalFormatting>
  <dataValidations count="2">
    <dataValidation type="list" allowBlank="1" showInputMessage="1" showErrorMessage="1" sqref="H17:H22 H4:H9">
      <formula1>"Suisse,Etranger"</formula1>
    </dataValidation>
    <dataValidation type="list" allowBlank="1" showInputMessage="1" showErrorMessage="1" sqref="V4:V9 V17:V22">
      <formula1>"Cash,Crédit,Bon cadeau,Pmt en ligne,Facture, Autre"</formula1>
    </dataValidation>
  </dataValidations>
  <hyperlinks>
    <hyperlink ref="J17" r:id="rId1" display="brunner.bam@bluewin.ch"/>
    <hyperlink ref="J4" r:id="rId2" display="cauliflower@bellsouth.net"/>
    <hyperlink ref="J18" r:id="rId3" display="meraers@comservice.ch"/>
    <hyperlink ref="J5" r:id="rId4" display="mariarosaria.cioppi@gmail.com"/>
    <hyperlink ref="J19" r:id="rId5" display="ddeloe@bluewin.ch"/>
    <hyperlink ref="J6" r:id="rId6" display="afcm.murder@gmail.com"/>
  </hyperlinks>
  <pageMargins left="0.7" right="0.7" top="0.75" bottom="0.75" header="0.3" footer="0.3"/>
  <pageSetup paperSize="9" orientation="portrait" verticalDpi="0" r:id="rId7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N35" sqref="N35"/>
    </sheetView>
  </sheetViews>
  <sheetFormatPr baseColWidth="10" defaultColWidth="11.42578125" defaultRowHeight="15" x14ac:dyDescent="0.25"/>
  <cols>
    <col min="1" max="1" width="19.42578125" customWidth="1"/>
    <col min="2" max="2" width="12.42578125" customWidth="1"/>
  </cols>
  <sheetData>
    <row r="1" spans="1:2" ht="28.5" x14ac:dyDescent="0.45">
      <c r="A1" s="25" t="s">
        <v>34</v>
      </c>
    </row>
    <row r="2" spans="1:2" x14ac:dyDescent="0.25">
      <c r="B2" s="26">
        <v>2017</v>
      </c>
    </row>
    <row r="3" spans="1:2" x14ac:dyDescent="0.25">
      <c r="A3" s="27" t="s">
        <v>35</v>
      </c>
      <c r="B3" s="24">
        <f>SUM('SA 4.3.17:DI 28.5.17'!C29)</f>
        <v>0</v>
      </c>
    </row>
    <row r="4" spans="1:2" x14ac:dyDescent="0.25">
      <c r="A4" s="27" t="s">
        <v>36</v>
      </c>
      <c r="B4" s="24">
        <f>SUM('SA 4.3.17:DI 28.5.17'!C30)</f>
        <v>0</v>
      </c>
    </row>
    <row r="5" spans="1:2" x14ac:dyDescent="0.25">
      <c r="A5" s="27" t="s">
        <v>23</v>
      </c>
      <c r="B5" s="24">
        <f>SUM('SA 4.3.17:DI 28.5.17'!C31)</f>
        <v>0</v>
      </c>
    </row>
    <row r="6" spans="1:2" x14ac:dyDescent="0.25">
      <c r="A6" s="27" t="s">
        <v>37</v>
      </c>
      <c r="B6" s="24">
        <f>SUM('SA 4.3.17:DI 28.5.17'!C32)</f>
        <v>0</v>
      </c>
    </row>
    <row r="7" spans="1:2" x14ac:dyDescent="0.25">
      <c r="A7" s="27" t="s">
        <v>38</v>
      </c>
      <c r="B7" s="24">
        <f>SUM('SA 4.3.17:DI 28.5.17'!C33)</f>
        <v>0</v>
      </c>
    </row>
    <row r="8" spans="1:2" x14ac:dyDescent="0.25">
      <c r="A8" s="27" t="s">
        <v>39</v>
      </c>
      <c r="B8" s="24">
        <f>SUM('SA 4.3.17:DI 28.5.17'!C34)</f>
        <v>0</v>
      </c>
    </row>
    <row r="9" spans="1:2" x14ac:dyDescent="0.25">
      <c r="A9" s="27" t="s">
        <v>40</v>
      </c>
      <c r="B9" s="24">
        <f>SUM('SA 4.3.17:DI 28.5.17'!C35)</f>
        <v>1</v>
      </c>
    </row>
    <row r="10" spans="1:2" x14ac:dyDescent="0.25">
      <c r="A10" s="27" t="s">
        <v>41</v>
      </c>
      <c r="B10" s="24">
        <f>SUM('SA 4.3.17:DI 28.5.17'!C36)</f>
        <v>0</v>
      </c>
    </row>
    <row r="11" spans="1:2" x14ac:dyDescent="0.25">
      <c r="A11" s="27" t="s">
        <v>42</v>
      </c>
      <c r="B11" s="15" t="e">
        <f>SUM('SA 4.3.17:DI 28.5.17'!C37)</f>
        <v>#VALUE!</v>
      </c>
    </row>
    <row r="12" spans="1:2" x14ac:dyDescent="0.25">
      <c r="A12" s="27" t="s">
        <v>43</v>
      </c>
      <c r="B12" s="15">
        <f>SUM('SA 4.3.17:DI 28.5.17'!C38)</f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SA 4.3.17</vt:lpstr>
      <vt:lpstr>DI 5.3.17</vt:lpstr>
      <vt:lpstr>SA 11.3.17</vt:lpstr>
      <vt:lpstr>DI 12.3.17</vt:lpstr>
      <vt:lpstr>SA 18.3.17</vt:lpstr>
      <vt:lpstr>DI 19.3.17</vt:lpstr>
      <vt:lpstr>SA 25.3.17</vt:lpstr>
      <vt:lpstr>DI 26.3.17</vt:lpstr>
      <vt:lpstr>SA 1.4.17</vt:lpstr>
      <vt:lpstr>DI 2.4.17</vt:lpstr>
      <vt:lpstr>SA 8.4.17</vt:lpstr>
      <vt:lpstr>DI 9.4.17</vt:lpstr>
      <vt:lpstr>SA 15.4.17</vt:lpstr>
      <vt:lpstr>DI 16.4.17</vt:lpstr>
      <vt:lpstr>SA 22.4.17</vt:lpstr>
      <vt:lpstr>DI 23.4.17</vt:lpstr>
      <vt:lpstr>SA 29.4.17</vt:lpstr>
      <vt:lpstr>DI 30.4.17</vt:lpstr>
      <vt:lpstr>SA 6.5.17</vt:lpstr>
      <vt:lpstr>DI 7.5.17</vt:lpstr>
      <vt:lpstr>SA 13.5.17</vt:lpstr>
      <vt:lpstr>DI 14.5.17</vt:lpstr>
      <vt:lpstr>SA 20.5.17</vt:lpstr>
      <vt:lpstr>DI 21.5.17</vt:lpstr>
      <vt:lpstr>SA 27.5.17</vt:lpstr>
      <vt:lpstr>DI 28.5.17</vt:lpstr>
      <vt:lpstr>Récapitulatif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Domingues</dc:creator>
  <cp:keywords/>
  <dc:description/>
  <cp:lastModifiedBy>rtyui</cp:lastModifiedBy>
  <cp:revision/>
  <dcterms:created xsi:type="dcterms:W3CDTF">2015-03-17T07:21:25Z</dcterms:created>
  <dcterms:modified xsi:type="dcterms:W3CDTF">2017-01-05T15:55:46Z</dcterms:modified>
  <cp:category/>
  <cp:contentStatus/>
</cp:coreProperties>
</file>