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B871C8B8-4633-4906-8F5D-3FE94D40AF1C}" xr6:coauthVersionLast="31" xr6:coauthVersionMax="34" xr10:uidLastSave="{00000000-0000-0000-0000-000000000000}"/>
  <bookViews>
    <workbookView xWindow="1176" yWindow="0" windowWidth="21864" windowHeight="9660" activeTab="1" xr2:uid="{9BA0AA1C-19A9-4CD8-AB6F-4D8B8EEC1658}"/>
  </bookViews>
  <sheets>
    <sheet name="Feuil1" sheetId="1" r:id="rId1"/>
    <sheet name="Feuil3" sheetId="3" r:id="rId2"/>
    <sheet name="Feuil2" sheetId="2" r:id="rId3"/>
  </sheets>
  <calcPr calcId="179017"/>
  <pivotCaches>
    <pivotCache cacheId="1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5" i="1" l="1"/>
  <c r="H35" i="1"/>
  <c r="I34" i="1"/>
  <c r="I33" i="1"/>
  <c r="I32" i="1"/>
  <c r="I31" i="1"/>
  <c r="I30" i="1"/>
  <c r="I29" i="1"/>
  <c r="I36" i="1" s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28" i="1" s="1"/>
  <c r="I8" i="1"/>
  <c r="I7" i="1"/>
  <c r="I6" i="1"/>
  <c r="I5" i="1"/>
  <c r="I4" i="1"/>
  <c r="I3" i="1"/>
  <c r="I38" i="1" l="1"/>
</calcChain>
</file>

<file path=xl/sharedStrings.xml><?xml version="1.0" encoding="utf-8"?>
<sst xmlns="http://schemas.openxmlformats.org/spreadsheetml/2006/main" count="129" uniqueCount="92">
  <si>
    <t>Catégorie</t>
  </si>
  <si>
    <t>Emplacement</t>
  </si>
  <si>
    <t xml:space="preserve">Référence </t>
  </si>
  <si>
    <t xml:space="preserve">Désignation </t>
  </si>
  <si>
    <t>Unité</t>
  </si>
  <si>
    <t>Stock Initial</t>
  </si>
  <si>
    <t>Stock minimal</t>
  </si>
  <si>
    <t>Prix unit HT</t>
  </si>
  <si>
    <t>Total HT</t>
  </si>
  <si>
    <t>Embouteillage</t>
  </si>
  <si>
    <t>-</t>
  </si>
  <si>
    <t>BT35</t>
  </si>
  <si>
    <t>Bouteille 35 cl</t>
  </si>
  <si>
    <t>BTAPOTEK20</t>
  </si>
  <si>
    <t>Bouteille Apotheker 20cl</t>
  </si>
  <si>
    <t>BTAPOTEK4</t>
  </si>
  <si>
    <t>Bouteille Apotheker 4cl</t>
  </si>
  <si>
    <t>BTPET50</t>
  </si>
  <si>
    <t>Bouteille Lys 50cl</t>
  </si>
  <si>
    <t>BOUCHON20</t>
  </si>
  <si>
    <t>Bouchon 20cl</t>
  </si>
  <si>
    <t>BOUCHON4</t>
  </si>
  <si>
    <t>Bouchon 4cl</t>
  </si>
  <si>
    <t>sous total</t>
  </si>
  <si>
    <t>Conditionnement</t>
  </si>
  <si>
    <t>CAP</t>
  </si>
  <si>
    <t>Capsule plastique</t>
  </si>
  <si>
    <t>ETIQ3ANS35</t>
  </si>
  <si>
    <t>Etiquette 3 ans 35cl</t>
  </si>
  <si>
    <t>ETIQ3ANS20</t>
  </si>
  <si>
    <t>Etiquette 3 ans 20cl</t>
  </si>
  <si>
    <t>ETIQ3ANS4</t>
  </si>
  <si>
    <t>Etiquette 3 ans 4cl</t>
  </si>
  <si>
    <t>ETIQ6ANS20</t>
  </si>
  <si>
    <t>Etiquette 6 ans 20cl</t>
  </si>
  <si>
    <t>ETIQ6ANS4</t>
  </si>
  <si>
    <t>Etiquette 6 ans 4cl</t>
  </si>
  <si>
    <t>ETIQ10ANS20</t>
  </si>
  <si>
    <t>Etiquette 10 ans 20cl</t>
  </si>
  <si>
    <t>ETIQ10ANS4</t>
  </si>
  <si>
    <t>Etiquette 10 ans 4cl</t>
  </si>
  <si>
    <t>ETIQRESFAB50</t>
  </si>
  <si>
    <t>Etiquette Reserve de Fab 50</t>
  </si>
  <si>
    <t>CACHET</t>
  </si>
  <si>
    <t>Cachets Tricolore</t>
  </si>
  <si>
    <t>CANISTER</t>
  </si>
  <si>
    <t>Canister 20 cl</t>
  </si>
  <si>
    <t>CARTON12</t>
  </si>
  <si>
    <t>Carton de 12</t>
  </si>
  <si>
    <t>INTERCAL12</t>
  </si>
  <si>
    <t>Intercalaire de 12</t>
  </si>
  <si>
    <t>CARTON6</t>
  </si>
  <si>
    <t>Carton de 6</t>
  </si>
  <si>
    <t>INTERCAL6</t>
  </si>
  <si>
    <t>Intercalaire de 6</t>
  </si>
  <si>
    <t>CAISSEREGROUP</t>
  </si>
  <si>
    <t>Caisse pour pack 30</t>
  </si>
  <si>
    <t>SACKRAFTPETIT</t>
  </si>
  <si>
    <t>Sac kraft petit format</t>
  </si>
  <si>
    <t>SACKRAFTGRAND</t>
  </si>
  <si>
    <t>Sac kraft grand format</t>
  </si>
  <si>
    <t>Divers</t>
  </si>
  <si>
    <t>PIPETTE</t>
  </si>
  <si>
    <t>Pipettes dégustation</t>
  </si>
  <si>
    <t>CUILLER</t>
  </si>
  <si>
    <t>Cuillers noires</t>
  </si>
  <si>
    <t>LEAFLET</t>
  </si>
  <si>
    <t>Leaflet</t>
  </si>
  <si>
    <t>DOUELLE</t>
  </si>
  <si>
    <t>Douelles</t>
  </si>
  <si>
    <t xml:space="preserve">SCOTCH </t>
  </si>
  <si>
    <t>Scotch kraft</t>
  </si>
  <si>
    <t>FILMPLASTIQUE</t>
  </si>
  <si>
    <t>Film plastique pour palette</t>
  </si>
  <si>
    <t>COFFRET</t>
  </si>
  <si>
    <t>Coffrets</t>
  </si>
  <si>
    <t>Total</t>
  </si>
  <si>
    <t>Date</t>
  </si>
  <si>
    <t>Type (In/Out)</t>
  </si>
  <si>
    <t>Réf commande</t>
  </si>
  <si>
    <t>Fournisseur/Client</t>
  </si>
  <si>
    <t>Article (Ref - Désignation)</t>
  </si>
  <si>
    <t>Quantité</t>
  </si>
  <si>
    <t>Prix unité</t>
  </si>
  <si>
    <t>Prix Total</t>
  </si>
  <si>
    <t>Alerte Sotck</t>
  </si>
  <si>
    <t>Out</t>
  </si>
  <si>
    <t>mzachin</t>
  </si>
  <si>
    <t>Somme de Quantité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</si>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</sst>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00\ &quot;€&quot;_-;\-* #,##0.0000\ &quot;€&quot;_-;_-* &quot;-&quot;??\ &quot;€&quot;_-;_-@_-"/>
    <numFmt numFmtId="165" formatCode="_-* #,##0.000\ [$€-40C]_-;\-* #,##0.0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2"/>
      <color rgb="FF30303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2" fillId="2" borderId="0" xfId="0" applyFont="1" applyFill="1"/>
    <xf numFmtId="3" fontId="2" fillId="2" borderId="0" xfId="0" applyNumberFormat="1" applyFont="1" applyFill="1"/>
    <xf numFmtId="164" fontId="2" fillId="2" borderId="0" xfId="1" applyNumberFormat="1" applyFont="1" applyFill="1"/>
    <xf numFmtId="0" fontId="3" fillId="0" borderId="0" xfId="0" applyFont="1"/>
    <xf numFmtId="3" fontId="3" fillId="0" borderId="0" xfId="0" applyNumberFormat="1" applyFont="1"/>
    <xf numFmtId="164" fontId="3" fillId="0" borderId="0" xfId="1" applyNumberFormat="1" applyFont="1"/>
    <xf numFmtId="44" fontId="3" fillId="0" borderId="0" xfId="1" applyNumberFormat="1" applyFont="1"/>
    <xf numFmtId="164" fontId="4" fillId="3" borderId="0" xfId="1" applyNumberFormat="1" applyFont="1" applyFill="1" applyAlignment="1">
      <alignment horizontal="right" vertical="center"/>
    </xf>
    <xf numFmtId="44" fontId="4" fillId="3" borderId="0" xfId="1" applyNumberFormat="1" applyFont="1" applyFill="1"/>
    <xf numFmtId="164" fontId="4" fillId="4" borderId="0" xfId="1" applyNumberFormat="1" applyFont="1" applyFill="1" applyAlignment="1">
      <alignment horizontal="right" vertical="center"/>
    </xf>
    <xf numFmtId="44" fontId="4" fillId="4" borderId="0" xfId="1" applyNumberFormat="1" applyFont="1" applyFill="1"/>
    <xf numFmtId="165" fontId="2" fillId="2" borderId="0" xfId="1" applyNumberFormat="1" applyFont="1" applyFill="1" applyAlignment="1">
      <alignment horizontal="right" vertical="center"/>
    </xf>
    <xf numFmtId="16" fontId="3" fillId="0" borderId="0" xfId="0" applyNumberFormat="1" applyFont="1"/>
    <xf numFmtId="165" fontId="3" fillId="0" borderId="0" xfId="1" applyNumberFormat="1" applyFont="1"/>
    <xf numFmtId="0" fontId="5" fillId="0" borderId="0" xfId="0" applyFont="1"/>
    <xf numFmtId="0" fontId="2" fillId="5" borderId="0" xfId="0" applyFont="1" applyFill="1"/>
    <xf numFmtId="0" fontId="3" fillId="5" borderId="0" xfId="0" applyFont="1" applyFill="1"/>
    <xf numFmtId="14" fontId="3" fillId="0" borderId="0" xfId="0" applyNumberFormat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2">
    <cellStyle name="Monétaire" xfId="1" builtinId="4"/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7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_-* #,##0.000\ [$€-40C]_-;\-* #,##0.0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_-* #,##0.000\ [$€-40C]_-;\-* #,##0.0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19.690762384256" createdVersion="6" refreshedVersion="6" minRefreshableVersion="3" recordCount="3" xr:uid="{261F76C0-C54D-4E6A-91BB-B2D8869D5411}">
  <cacheSource type="worksheet">
    <worksheetSource name="Tableau1"/>
  </cacheSource>
  <cacheFields count="9">
    <cacheField name="Date" numFmtId="0">
      <sharedItems containsSemiMixedTypes="0" containsNonDate="0" containsDate="1" containsString="0" minDate="2018-09-09T00:00:00" maxDate="2018-09-26T00:00:00" count="3">
        <d v="2018-09-12T00:00:00"/>
        <d v="2018-09-09T00:00:00"/>
        <d v="2018-09-25T00:00:00"/>
      </sharedItems>
    </cacheField>
    <cacheField name="Type (In/Out)" numFmtId="0">
      <sharedItems containsBlank="1"/>
    </cacheField>
    <cacheField name="Réf commande" numFmtId="0">
      <sharedItems containsNonDate="0" containsString="0" containsBlank="1"/>
    </cacheField>
    <cacheField name="Fournisseur/Client" numFmtId="0">
      <sharedItems containsNonDate="0" containsString="0" containsBlank="1"/>
    </cacheField>
    <cacheField name="Article (Ref - Désignation)" numFmtId="0">
      <sharedItems count="2">
        <s v="CANISTER"/>
        <s v="mzachin"/>
      </sharedItems>
    </cacheField>
    <cacheField name="Quantité" numFmtId="0">
      <sharedItems containsSemiMixedTypes="0" containsString="0" containsNumber="1" containsInteger="1" minValue="-1500" maxValue="8888"/>
    </cacheField>
    <cacheField name="Prix unité" numFmtId="165">
      <sharedItems containsNonDate="0" containsString="0" containsBlank="1"/>
    </cacheField>
    <cacheField name="Prix Total" numFmtId="165">
      <sharedItems containsNonDate="0" containsString="0" containsBlank="1"/>
    </cacheField>
    <cacheField name="Alerte Sotck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s v="Out"/>
    <m/>
    <m/>
    <x v="0"/>
    <n v="-1500"/>
    <m/>
    <m/>
    <m/>
  </r>
  <r>
    <x v="1"/>
    <m/>
    <m/>
    <m/>
    <x v="1"/>
    <n v="99"/>
    <m/>
    <m/>
    <m/>
  </r>
  <r>
    <x v="2"/>
    <m/>
    <m/>
    <m/>
    <x v="0"/>
    <n v="8888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0610CF-051A-4A15-94CC-5CCB725E46BF}" name="Tableau croisé dynamique5" cacheId="16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3:E6" firstHeaderRow="1" firstDataRow="2" firstDataCol="1"/>
  <pivotFields count="9"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dataField="1" showAll="0"/>
    <pivotField showAll="0"/>
    <pivotField showAll="0"/>
    <pivotField showAll="0"/>
  </pivotFields>
  <rowFields count="1">
    <field x="4"/>
  </rowFields>
  <rowItems count="2">
    <i>
      <x/>
    </i>
    <i>
      <x v="1"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Quantité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C47D40-23DD-4EC2-B3BD-62901A336C37}" name="Tableau1" displayName="Tableau1" ref="A1:I4" totalsRowShown="0" headerRowDxfId="0">
  <autoFilter ref="A1:I4" xr:uid="{9EE92B75-E8B3-461E-A8A9-69A453B55B8F}"/>
  <tableColumns count="9">
    <tableColumn id="1" xr3:uid="{6EB33806-5D2A-4EC9-9086-153E01338D33}" name="Date"/>
    <tableColumn id="2" xr3:uid="{C64317B7-1C2F-4193-A2D4-7AB79552C6E4}" name="Type (In/Out)" dataDxfId="7"/>
    <tableColumn id="3" xr3:uid="{656CA46C-4033-464D-8026-5A99860FC868}" name="Réf commande" dataDxfId="6"/>
    <tableColumn id="4" xr3:uid="{97A65C3D-1B25-4F8D-BB8A-F52402781851}" name="Fournisseur/Client" dataDxfId="5"/>
    <tableColumn id="5" xr3:uid="{36845333-1124-4B34-879F-93168D4192A7}" name="Article (Ref - Désignation)" dataDxfId="4"/>
    <tableColumn id="6" xr3:uid="{17CFBD16-DDB5-4016-9F1A-F6DE6F238E5B}" name="Quantité" dataDxfId="3"/>
    <tableColumn id="7" xr3:uid="{5A8C7A31-054A-4D5D-8C30-45017E3D3683}" name="Prix unité" dataDxfId="2" dataCellStyle="Monétaire"/>
    <tableColumn id="8" xr3:uid="{C139226D-5FA4-426D-AD00-F5EA7CDD0228}" name="Prix Total" dataDxfId="1" dataCellStyle="Monétaire"/>
    <tableColumn id="9" xr3:uid="{2EF9393D-2B93-45BA-BC03-4FC34DB0707D}" name="Alerte Sotck"/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E47AC-CEDD-496C-B011-4D725B4B349A}">
  <dimension ref="A1:I38"/>
  <sheetViews>
    <sheetView workbookViewId="0">
      <selection activeCell="N21" sqref="N21"/>
    </sheetView>
  </sheetViews>
  <sheetFormatPr baseColWidth="10" defaultColWidth="11.44140625" defaultRowHeight="13.8" x14ac:dyDescent="0.25"/>
  <cols>
    <col min="1" max="1" width="16.88671875" style="4" bestFit="1" customWidth="1"/>
    <col min="2" max="2" width="14.5546875" style="4" bestFit="1" customWidth="1"/>
    <col min="3" max="3" width="19.6640625" style="4" bestFit="1" customWidth="1"/>
    <col min="4" max="4" width="27.88671875" style="4" bestFit="1" customWidth="1"/>
    <col min="5" max="5" width="11.44140625" style="5"/>
    <col min="6" max="6" width="12.6640625" style="5" bestFit="1" customWidth="1"/>
    <col min="7" max="7" width="14.88671875" style="4" bestFit="1" customWidth="1"/>
    <col min="8" max="8" width="13" style="6" bestFit="1" customWidth="1"/>
    <col min="9" max="9" width="14.44140625" style="7" bestFit="1" customWidth="1"/>
    <col min="10" max="16384" width="11.44140625" style="4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3" t="s">
        <v>7</v>
      </c>
      <c r="I1" s="1" t="s">
        <v>8</v>
      </c>
    </row>
    <row r="2" spans="1:9" x14ac:dyDescent="0.25">
      <c r="A2" s="4" t="s">
        <v>9</v>
      </c>
      <c r="B2" s="4" t="s">
        <v>10</v>
      </c>
      <c r="C2" s="4" t="s">
        <v>11</v>
      </c>
      <c r="D2" s="4" t="s">
        <v>12</v>
      </c>
      <c r="E2" s="5">
        <v>0</v>
      </c>
      <c r="F2" s="5">
        <v>0</v>
      </c>
      <c r="G2" s="4">
        <v>0</v>
      </c>
    </row>
    <row r="3" spans="1:9" x14ac:dyDescent="0.25">
      <c r="A3" s="4" t="s">
        <v>9</v>
      </c>
      <c r="C3" s="4" t="s">
        <v>13</v>
      </c>
      <c r="D3" s="4" t="s">
        <v>14</v>
      </c>
      <c r="E3" s="5">
        <v>3442</v>
      </c>
      <c r="F3" s="5">
        <v>3920</v>
      </c>
      <c r="G3" s="4">
        <v>200</v>
      </c>
      <c r="H3" s="6">
        <v>0.5222</v>
      </c>
      <c r="I3" s="7">
        <f>H3*E3</f>
        <v>1797.4123999999999</v>
      </c>
    </row>
    <row r="4" spans="1:9" x14ac:dyDescent="0.25">
      <c r="A4" s="4" t="s">
        <v>9</v>
      </c>
      <c r="C4" s="4" t="s">
        <v>15</v>
      </c>
      <c r="D4" s="4" t="s">
        <v>16</v>
      </c>
      <c r="E4" s="5">
        <v>1522</v>
      </c>
      <c r="F4" s="5">
        <v>698</v>
      </c>
      <c r="G4" s="4">
        <v>200</v>
      </c>
      <c r="H4" s="6">
        <v>0.503</v>
      </c>
      <c r="I4" s="7">
        <f t="shared" ref="I4:I35" si="0">H4*E4</f>
        <v>765.56600000000003</v>
      </c>
    </row>
    <row r="5" spans="1:9" x14ac:dyDescent="0.25">
      <c r="A5" s="4" t="s">
        <v>9</v>
      </c>
      <c r="C5" s="4" t="s">
        <v>17</v>
      </c>
      <c r="D5" s="4" t="s">
        <v>18</v>
      </c>
      <c r="E5" s="5">
        <v>1079</v>
      </c>
      <c r="F5" s="5">
        <v>2475</v>
      </c>
      <c r="G5" s="4">
        <v>200</v>
      </c>
      <c r="H5" s="6">
        <v>0.22</v>
      </c>
      <c r="I5" s="7">
        <f t="shared" si="0"/>
        <v>237.38</v>
      </c>
    </row>
    <row r="6" spans="1:9" x14ac:dyDescent="0.25">
      <c r="A6" s="4" t="s">
        <v>9</v>
      </c>
      <c r="C6" s="4" t="s">
        <v>19</v>
      </c>
      <c r="D6" s="4" t="s">
        <v>20</v>
      </c>
      <c r="E6" s="5">
        <v>4522</v>
      </c>
      <c r="F6" s="5">
        <v>5000</v>
      </c>
      <c r="G6" s="4">
        <v>200</v>
      </c>
      <c r="H6" s="6">
        <v>0.26500000000000001</v>
      </c>
      <c r="I6" s="7">
        <f t="shared" si="0"/>
        <v>1198.3300000000002</v>
      </c>
    </row>
    <row r="7" spans="1:9" x14ac:dyDescent="0.25">
      <c r="A7" s="4" t="s">
        <v>9</v>
      </c>
      <c r="C7" s="4" t="s">
        <v>21</v>
      </c>
      <c r="D7" s="4" t="s">
        <v>22</v>
      </c>
      <c r="E7" s="5">
        <v>1304</v>
      </c>
      <c r="F7" s="5">
        <v>2094</v>
      </c>
      <c r="G7" s="4">
        <v>200</v>
      </c>
      <c r="H7" s="6">
        <v>0.1719</v>
      </c>
      <c r="I7" s="7">
        <f t="shared" si="0"/>
        <v>224.1576</v>
      </c>
    </row>
    <row r="8" spans="1:9" x14ac:dyDescent="0.25">
      <c r="A8" s="4" t="s">
        <v>9</v>
      </c>
      <c r="H8" s="8" t="s">
        <v>23</v>
      </c>
      <c r="I8" s="9">
        <f>SUBTOTAL(9,I3:I7)</f>
        <v>4222.8459999999995</v>
      </c>
    </row>
    <row r="9" spans="1:9" x14ac:dyDescent="0.25">
      <c r="A9" s="4" t="s">
        <v>24</v>
      </c>
      <c r="C9" s="4" t="s">
        <v>25</v>
      </c>
      <c r="D9" s="4" t="s">
        <v>26</v>
      </c>
      <c r="E9" s="5">
        <v>3216</v>
      </c>
      <c r="F9" s="5">
        <v>10000</v>
      </c>
      <c r="G9" s="4">
        <v>200</v>
      </c>
      <c r="H9" s="6">
        <v>0.47610000000000002</v>
      </c>
      <c r="I9" s="7">
        <f t="shared" si="0"/>
        <v>1531.1376</v>
      </c>
    </row>
    <row r="10" spans="1:9" x14ac:dyDescent="0.25">
      <c r="A10" s="4" t="s">
        <v>24</v>
      </c>
      <c r="C10" s="4" t="s">
        <v>27</v>
      </c>
      <c r="D10" s="4" t="s">
        <v>28</v>
      </c>
      <c r="E10" s="5">
        <v>1500</v>
      </c>
      <c r="G10" s="4">
        <v>200</v>
      </c>
      <c r="H10" s="6">
        <v>0.219</v>
      </c>
      <c r="I10" s="7">
        <f t="shared" si="0"/>
        <v>328.5</v>
      </c>
    </row>
    <row r="11" spans="1:9" x14ac:dyDescent="0.25">
      <c r="A11" s="4" t="s">
        <v>24</v>
      </c>
      <c r="C11" s="4" t="s">
        <v>29</v>
      </c>
      <c r="D11" s="4" t="s">
        <v>30</v>
      </c>
      <c r="E11" s="5">
        <v>0</v>
      </c>
      <c r="H11" s="6">
        <v>0.219</v>
      </c>
      <c r="I11" s="7">
        <f t="shared" si="0"/>
        <v>0</v>
      </c>
    </row>
    <row r="12" spans="1:9" x14ac:dyDescent="0.25">
      <c r="A12" s="4" t="s">
        <v>24</v>
      </c>
      <c r="C12" s="4" t="s">
        <v>31</v>
      </c>
      <c r="D12" s="4" t="s">
        <v>32</v>
      </c>
      <c r="E12" s="5">
        <v>2330</v>
      </c>
      <c r="H12" s="6">
        <v>0.219</v>
      </c>
      <c r="I12" s="7">
        <f t="shared" si="0"/>
        <v>510.27</v>
      </c>
    </row>
    <row r="13" spans="1:9" x14ac:dyDescent="0.25">
      <c r="A13" s="4" t="s">
        <v>24</v>
      </c>
      <c r="C13" s="4" t="s">
        <v>33</v>
      </c>
      <c r="D13" s="4" t="s">
        <v>34</v>
      </c>
      <c r="E13" s="5">
        <v>1050</v>
      </c>
      <c r="H13" s="6">
        <v>0.219</v>
      </c>
      <c r="I13" s="7">
        <f t="shared" si="0"/>
        <v>229.95</v>
      </c>
    </row>
    <row r="14" spans="1:9" x14ac:dyDescent="0.25">
      <c r="A14" s="4" t="s">
        <v>24</v>
      </c>
      <c r="C14" s="4" t="s">
        <v>35</v>
      </c>
      <c r="D14" s="4" t="s">
        <v>36</v>
      </c>
      <c r="E14" s="5">
        <v>437</v>
      </c>
      <c r="H14" s="6">
        <v>0.219</v>
      </c>
      <c r="I14" s="7">
        <f t="shared" si="0"/>
        <v>95.703000000000003</v>
      </c>
    </row>
    <row r="15" spans="1:9" x14ac:dyDescent="0.25">
      <c r="A15" s="4" t="s">
        <v>24</v>
      </c>
      <c r="C15" s="4" t="s">
        <v>37</v>
      </c>
      <c r="D15" s="4" t="s">
        <v>38</v>
      </c>
      <c r="E15" s="5">
        <v>0</v>
      </c>
      <c r="H15" s="6">
        <v>0.219</v>
      </c>
      <c r="I15" s="7">
        <f t="shared" si="0"/>
        <v>0</v>
      </c>
    </row>
    <row r="16" spans="1:9" x14ac:dyDescent="0.25">
      <c r="A16" s="4" t="s">
        <v>24</v>
      </c>
      <c r="C16" s="4" t="s">
        <v>39</v>
      </c>
      <c r="D16" s="4" t="s">
        <v>40</v>
      </c>
      <c r="E16" s="5">
        <v>500</v>
      </c>
      <c r="H16" s="6">
        <v>0.219</v>
      </c>
      <c r="I16" s="7">
        <f t="shared" si="0"/>
        <v>109.5</v>
      </c>
    </row>
    <row r="17" spans="1:9" x14ac:dyDescent="0.25">
      <c r="A17" s="4" t="s">
        <v>24</v>
      </c>
      <c r="C17" s="4" t="s">
        <v>41</v>
      </c>
      <c r="D17" s="4" t="s">
        <v>42</v>
      </c>
      <c r="E17" s="5">
        <v>4156</v>
      </c>
      <c r="H17" s="6">
        <v>0.219</v>
      </c>
      <c r="I17" s="7">
        <f t="shared" si="0"/>
        <v>910.16399999999999</v>
      </c>
    </row>
    <row r="18" spans="1:9" x14ac:dyDescent="0.25">
      <c r="A18" s="4" t="s">
        <v>24</v>
      </c>
      <c r="C18" s="4" t="s">
        <v>43</v>
      </c>
      <c r="D18" s="4" t="s">
        <v>44</v>
      </c>
      <c r="E18" s="5">
        <v>8784</v>
      </c>
      <c r="F18" s="5">
        <v>8784</v>
      </c>
      <c r="G18" s="4">
        <v>200</v>
      </c>
      <c r="H18" s="6">
        <v>0.22</v>
      </c>
      <c r="I18" s="7">
        <f t="shared" si="0"/>
        <v>1932.48</v>
      </c>
    </row>
    <row r="19" spans="1:9" x14ac:dyDescent="0.25">
      <c r="A19" s="4" t="s">
        <v>24</v>
      </c>
      <c r="C19" s="4" t="s">
        <v>45</v>
      </c>
      <c r="D19" s="4" t="s">
        <v>46</v>
      </c>
      <c r="E19" s="5">
        <v>1776</v>
      </c>
      <c r="F19" s="5">
        <v>1860</v>
      </c>
      <c r="G19" s="4">
        <v>200</v>
      </c>
      <c r="H19" s="6">
        <v>0.69299999999999995</v>
      </c>
      <c r="I19" s="7">
        <f t="shared" si="0"/>
        <v>1230.7679999999998</v>
      </c>
    </row>
    <row r="20" spans="1:9" x14ac:dyDescent="0.25">
      <c r="A20" s="4" t="s">
        <v>24</v>
      </c>
      <c r="C20" s="4" t="s">
        <v>47</v>
      </c>
      <c r="D20" s="4" t="s">
        <v>48</v>
      </c>
      <c r="I20" s="7">
        <f t="shared" si="0"/>
        <v>0</v>
      </c>
    </row>
    <row r="21" spans="1:9" x14ac:dyDescent="0.25">
      <c r="A21" s="4" t="s">
        <v>24</v>
      </c>
      <c r="C21" s="4" t="s">
        <v>49</v>
      </c>
      <c r="D21" s="4" t="s">
        <v>50</v>
      </c>
      <c r="I21" s="7">
        <f t="shared" si="0"/>
        <v>0</v>
      </c>
    </row>
    <row r="22" spans="1:9" x14ac:dyDescent="0.25">
      <c r="A22" s="4" t="s">
        <v>24</v>
      </c>
      <c r="C22" s="4" t="s">
        <v>51</v>
      </c>
      <c r="D22" s="4" t="s">
        <v>52</v>
      </c>
      <c r="I22" s="7">
        <f t="shared" si="0"/>
        <v>0</v>
      </c>
    </row>
    <row r="23" spans="1:9" x14ac:dyDescent="0.25">
      <c r="A23" s="4" t="s">
        <v>24</v>
      </c>
      <c r="C23" s="4" t="s">
        <v>53</v>
      </c>
      <c r="D23" s="4" t="s">
        <v>54</v>
      </c>
      <c r="I23" s="7">
        <f t="shared" si="0"/>
        <v>0</v>
      </c>
    </row>
    <row r="24" spans="1:9" x14ac:dyDescent="0.25">
      <c r="A24" s="4" t="s">
        <v>24</v>
      </c>
      <c r="C24" s="4" t="s">
        <v>55</v>
      </c>
      <c r="D24" s="4" t="s">
        <v>56</v>
      </c>
      <c r="I24" s="7">
        <f t="shared" si="0"/>
        <v>0</v>
      </c>
    </row>
    <row r="25" spans="1:9" x14ac:dyDescent="0.25">
      <c r="A25" s="4" t="s">
        <v>24</v>
      </c>
      <c r="C25" s="4" t="s">
        <v>57</v>
      </c>
      <c r="D25" s="4" t="s">
        <v>58</v>
      </c>
      <c r="I25" s="7">
        <f t="shared" si="0"/>
        <v>0</v>
      </c>
    </row>
    <row r="26" spans="1:9" x14ac:dyDescent="0.25">
      <c r="A26" s="4" t="s">
        <v>24</v>
      </c>
      <c r="C26" s="4" t="s">
        <v>59</v>
      </c>
      <c r="D26" s="4" t="s">
        <v>60</v>
      </c>
      <c r="I26" s="7">
        <f t="shared" si="0"/>
        <v>0</v>
      </c>
    </row>
    <row r="27" spans="1:9" x14ac:dyDescent="0.25">
      <c r="A27" s="4" t="s">
        <v>24</v>
      </c>
      <c r="I27" s="7">
        <f t="shared" si="0"/>
        <v>0</v>
      </c>
    </row>
    <row r="28" spans="1:9" x14ac:dyDescent="0.25">
      <c r="A28" s="4" t="s">
        <v>24</v>
      </c>
      <c r="H28" s="8" t="s">
        <v>23</v>
      </c>
      <c r="I28" s="9">
        <f>SUBTOTAL(9,I9:I27)</f>
        <v>6878.4725999999991</v>
      </c>
    </row>
    <row r="29" spans="1:9" x14ac:dyDescent="0.25">
      <c r="A29" s="4" t="s">
        <v>61</v>
      </c>
      <c r="C29" s="4" t="s">
        <v>62</v>
      </c>
      <c r="D29" s="4" t="s">
        <v>63</v>
      </c>
      <c r="E29" s="5">
        <v>500</v>
      </c>
      <c r="F29" s="5">
        <v>5000</v>
      </c>
      <c r="G29" s="4">
        <v>500</v>
      </c>
      <c r="H29" s="6">
        <v>4.2000000000000003E-2</v>
      </c>
      <c r="I29" s="7">
        <f t="shared" si="0"/>
        <v>21</v>
      </c>
    </row>
    <row r="30" spans="1:9" x14ac:dyDescent="0.25">
      <c r="A30" s="4" t="s">
        <v>61</v>
      </c>
      <c r="C30" s="4" t="s">
        <v>64</v>
      </c>
      <c r="D30" s="4" t="s">
        <v>65</v>
      </c>
      <c r="E30" s="5">
        <v>300</v>
      </c>
      <c r="F30" s="5">
        <v>300</v>
      </c>
      <c r="G30" s="4">
        <v>50</v>
      </c>
      <c r="H30" s="6">
        <v>0.6573</v>
      </c>
      <c r="I30" s="7">
        <f t="shared" si="0"/>
        <v>197.19</v>
      </c>
    </row>
    <row r="31" spans="1:9" x14ac:dyDescent="0.25">
      <c r="A31" s="4" t="s">
        <v>61</v>
      </c>
      <c r="C31" s="4" t="s">
        <v>66</v>
      </c>
      <c r="D31" s="4" t="s">
        <v>67</v>
      </c>
      <c r="I31" s="7">
        <f t="shared" si="0"/>
        <v>0</v>
      </c>
    </row>
    <row r="32" spans="1:9" x14ac:dyDescent="0.25">
      <c r="A32" s="4" t="s">
        <v>61</v>
      </c>
      <c r="C32" s="4" t="s">
        <v>68</v>
      </c>
      <c r="D32" s="4" t="s">
        <v>69</v>
      </c>
      <c r="I32" s="7">
        <f t="shared" si="0"/>
        <v>0</v>
      </c>
    </row>
    <row r="33" spans="1:9" x14ac:dyDescent="0.25">
      <c r="A33" s="4" t="s">
        <v>61</v>
      </c>
      <c r="C33" s="4" t="s">
        <v>70</v>
      </c>
      <c r="D33" s="4" t="s">
        <v>71</v>
      </c>
      <c r="E33" s="5">
        <v>21</v>
      </c>
      <c r="F33" s="5">
        <v>36</v>
      </c>
      <c r="G33" s="4">
        <v>6</v>
      </c>
      <c r="H33" s="6">
        <v>2.39</v>
      </c>
      <c r="I33" s="7">
        <f t="shared" si="0"/>
        <v>50.190000000000005</v>
      </c>
    </row>
    <row r="34" spans="1:9" x14ac:dyDescent="0.25">
      <c r="A34" s="4" t="s">
        <v>61</v>
      </c>
      <c r="C34" s="4" t="s">
        <v>72</v>
      </c>
      <c r="D34" s="4" t="s">
        <v>73</v>
      </c>
      <c r="I34" s="7">
        <f t="shared" si="0"/>
        <v>0</v>
      </c>
    </row>
    <row r="35" spans="1:9" x14ac:dyDescent="0.25">
      <c r="A35" s="4" t="s">
        <v>61</v>
      </c>
      <c r="C35" s="4" t="s">
        <v>74</v>
      </c>
      <c r="D35" s="4" t="s">
        <v>75</v>
      </c>
      <c r="E35" s="5">
        <v>291</v>
      </c>
      <c r="F35" s="5">
        <v>512</v>
      </c>
      <c r="G35" s="4">
        <v>100</v>
      </c>
      <c r="H35" s="6">
        <f>1981.8/512</f>
        <v>3.8707031249999999</v>
      </c>
      <c r="I35" s="7">
        <f t="shared" si="0"/>
        <v>1126.3746093749999</v>
      </c>
    </row>
    <row r="36" spans="1:9" x14ac:dyDescent="0.25">
      <c r="H36" s="8" t="s">
        <v>23</v>
      </c>
      <c r="I36" s="9">
        <f>SUBTOTAL(9,I29:I35)</f>
        <v>1394.7546093749997</v>
      </c>
    </row>
    <row r="38" spans="1:9" x14ac:dyDescent="0.25">
      <c r="H38" s="10" t="s">
        <v>76</v>
      </c>
      <c r="I38" s="11">
        <f>SUM(I8+I28+I36)</f>
        <v>12496.073209374998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0DCDF-AEB5-48D4-A823-FA736F97432F}">
  <dimension ref="A3:E6"/>
  <sheetViews>
    <sheetView tabSelected="1" workbookViewId="0">
      <selection activeCell="B10" sqref="B10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4" width="10.77734375" bestFit="1" customWidth="1"/>
    <col min="5" max="5" width="11.88671875" bestFit="1" customWidth="1"/>
  </cols>
  <sheetData>
    <row r="3" spans="1:5" x14ac:dyDescent="0.3">
      <c r="A3" s="20" t="s">
        <v>88</v>
      </c>
      <c r="B3" s="20" t="s">
        <v>91</v>
      </c>
    </row>
    <row r="4" spans="1:5" x14ac:dyDescent="0.3">
      <c r="A4" s="20" t="s">
        <v>89</v>
      </c>
      <c r="B4" s="22">
        <v>43352</v>
      </c>
      <c r="C4" s="22">
        <v>43355</v>
      </c>
      <c r="D4" s="22">
        <v>43368</v>
      </c>
      <c r="E4" t="s">
        <v>90</v>
      </c>
    </row>
    <row r="5" spans="1:5" x14ac:dyDescent="0.3">
      <c r="A5" s="21" t="s">
        <v>45</v>
      </c>
      <c r="B5" s="19"/>
      <c r="C5" s="19">
        <v>-1500</v>
      </c>
      <c r="D5" s="19">
        <v>8888</v>
      </c>
      <c r="E5" s="19">
        <v>7388</v>
      </c>
    </row>
    <row r="6" spans="1:5" x14ac:dyDescent="0.3">
      <c r="A6" s="21" t="s">
        <v>87</v>
      </c>
      <c r="B6" s="19">
        <v>99</v>
      </c>
      <c r="C6" s="19"/>
      <c r="D6" s="19"/>
      <c r="E6" s="19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A4F84-9709-47C5-A4C4-22B54C105CD6}">
  <dimension ref="A1:I4"/>
  <sheetViews>
    <sheetView workbookViewId="0">
      <selection activeCell="C3" sqref="C3"/>
    </sheetView>
  </sheetViews>
  <sheetFormatPr baseColWidth="10" defaultColWidth="11.44140625" defaultRowHeight="13.8" x14ac:dyDescent="0.25"/>
  <cols>
    <col min="1" max="1" width="11.44140625" style="4"/>
    <col min="2" max="2" width="15.44140625" style="17" customWidth="1"/>
    <col min="3" max="3" width="17.5546875" style="4" customWidth="1"/>
    <col min="4" max="4" width="21.5546875" style="4" customWidth="1"/>
    <col min="5" max="5" width="27.6640625" style="4" customWidth="1"/>
    <col min="6" max="6" width="12.5546875" style="4" customWidth="1"/>
    <col min="7" max="8" width="13.21875" style="14" customWidth="1"/>
    <col min="9" max="9" width="15.33203125" style="4" customWidth="1"/>
    <col min="10" max="16384" width="11.44140625" style="4"/>
  </cols>
  <sheetData>
    <row r="1" spans="1:9" x14ac:dyDescent="0.25">
      <c r="A1" s="1" t="s">
        <v>77</v>
      </c>
      <c r="B1" s="16" t="s">
        <v>78</v>
      </c>
      <c r="C1" s="1" t="s">
        <v>79</v>
      </c>
      <c r="D1" s="1" t="s">
        <v>80</v>
      </c>
      <c r="E1" s="1" t="s">
        <v>81</v>
      </c>
      <c r="F1" s="1" t="s">
        <v>82</v>
      </c>
      <c r="G1" s="12" t="s">
        <v>83</v>
      </c>
      <c r="H1" s="12" t="s">
        <v>84</v>
      </c>
      <c r="I1" s="1" t="s">
        <v>85</v>
      </c>
    </row>
    <row r="2" spans="1:9" ht="15" x14ac:dyDescent="0.25">
      <c r="A2" s="13">
        <v>43355</v>
      </c>
      <c r="B2" s="17" t="s">
        <v>86</v>
      </c>
      <c r="E2" s="4" t="s">
        <v>45</v>
      </c>
      <c r="F2" s="4">
        <v>-1500</v>
      </c>
      <c r="I2" s="15"/>
    </row>
    <row r="3" spans="1:9" x14ac:dyDescent="0.25">
      <c r="A3" s="18">
        <v>43352</v>
      </c>
      <c r="E3" s="4" t="s">
        <v>87</v>
      </c>
      <c r="F3" s="4">
        <v>99</v>
      </c>
      <c r="I3" s="5"/>
    </row>
    <row r="4" spans="1:9" x14ac:dyDescent="0.25">
      <c r="A4" s="18">
        <v>43368</v>
      </c>
      <c r="E4" s="4" t="s">
        <v>45</v>
      </c>
      <c r="F4" s="4">
        <v>8888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Lamoureux</dc:creator>
  <cp:lastModifiedBy>trea</cp:lastModifiedBy>
  <dcterms:created xsi:type="dcterms:W3CDTF">2018-08-07T14:19:43Z</dcterms:created>
  <dcterms:modified xsi:type="dcterms:W3CDTF">2018-08-07T14:38:03Z</dcterms:modified>
</cp:coreProperties>
</file>