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 activeTab="3"/>
  </bookViews>
  <sheets>
    <sheet name="Clients" sheetId="1" r:id="rId1"/>
    <sheet name="Fournisseurs" sheetId="2" r:id="rId2"/>
    <sheet name="Articles" sheetId="3" r:id="rId3"/>
    <sheet name="Mouvements" sheetId="4" r:id="rId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4" l="1"/>
  <c r="J6" i="4"/>
  <c r="N6" i="4"/>
  <c r="O6" i="4"/>
  <c r="P6" i="4"/>
  <c r="D5" i="4"/>
  <c r="J5" i="4"/>
  <c r="N5" i="4"/>
  <c r="O5" i="4"/>
  <c r="P5" i="4"/>
  <c r="D4" i="4"/>
  <c r="J4" i="4"/>
  <c r="N4" i="4"/>
  <c r="O4" i="4"/>
  <c r="P4" i="4"/>
  <c r="P3" i="4"/>
  <c r="J3" i="4"/>
  <c r="D3" i="4"/>
  <c r="J2" i="4"/>
  <c r="D2" i="4"/>
  <c r="P2" i="4"/>
  <c r="N3" i="4"/>
  <c r="O3" i="4"/>
  <c r="O2" i="4"/>
  <c r="N2" i="4"/>
</calcChain>
</file>

<file path=xl/sharedStrings.xml><?xml version="1.0" encoding="utf-8"?>
<sst xmlns="http://schemas.openxmlformats.org/spreadsheetml/2006/main" count="58" uniqueCount="45">
  <si>
    <t>NOM</t>
  </si>
  <si>
    <t>VILLE</t>
  </si>
  <si>
    <t>DURIEUX LTD</t>
  </si>
  <si>
    <t>ALEX SAS</t>
  </si>
  <si>
    <t>AZER</t>
  </si>
  <si>
    <t>TRADO</t>
  </si>
  <si>
    <t>Réf</t>
  </si>
  <si>
    <t>Désignation</t>
  </si>
  <si>
    <t>GFE</t>
  </si>
  <si>
    <t>Boulon de 10</t>
  </si>
  <si>
    <t>PRD</t>
  </si>
  <si>
    <t>Roue jaune</t>
  </si>
  <si>
    <t>Date</t>
  </si>
  <si>
    <t>Ref achetée</t>
  </si>
  <si>
    <t>Quantité achetée</t>
  </si>
  <si>
    <t>Réf vendue</t>
  </si>
  <si>
    <t>Fournisseur</t>
  </si>
  <si>
    <t>Quantité vendue</t>
  </si>
  <si>
    <t>Prix d'achat</t>
  </si>
  <si>
    <t>Prix de vente</t>
  </si>
  <si>
    <t>Qté+ou-</t>
  </si>
  <si>
    <t>PrixTotal+ou-</t>
  </si>
  <si>
    <t>Client</t>
  </si>
  <si>
    <t>UIR</t>
  </si>
  <si>
    <t>Table carrée</t>
  </si>
  <si>
    <t>PAYS</t>
  </si>
  <si>
    <t>Italie</t>
  </si>
  <si>
    <t>France</t>
  </si>
  <si>
    <t>Prix unitaire catalogue achat</t>
  </si>
  <si>
    <t>Prix unitaire catalogue vente</t>
  </si>
  <si>
    <t>Désignation achat</t>
  </si>
  <si>
    <t>Désignation vente</t>
  </si>
  <si>
    <t>Catégorie fournisseur</t>
  </si>
  <si>
    <t>Catégorie client</t>
  </si>
  <si>
    <t>Grande surface</t>
  </si>
  <si>
    <t>Distributeur</t>
  </si>
  <si>
    <t>Usine</t>
  </si>
  <si>
    <t>Artisan</t>
  </si>
  <si>
    <t>Pays achat</t>
  </si>
  <si>
    <t>N° de commande achat</t>
  </si>
  <si>
    <t>N° commande vente</t>
  </si>
  <si>
    <t>CA25</t>
  </si>
  <si>
    <t>CC12</t>
  </si>
  <si>
    <t>CA26</t>
  </si>
  <si>
    <t>CA32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</si>
</sst>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2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top" wrapText="1"/>
    </xf>
    <xf numFmtId="0" fontId="0" fillId="2" borderId="0" xfId="0" applyFill="1" applyAlignment="1">
      <alignment horizontal="center" vertical="top" wrapText="1"/>
    </xf>
    <xf numFmtId="0" fontId="0" fillId="4" borderId="0" xfId="0" applyFill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3" borderId="0" xfId="0" applyFill="1" applyAlignment="1">
      <alignment horizontal="center" vertical="top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4" fontId="0" fillId="0" borderId="0" xfId="0" applyNumberFormat="1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0" borderId="0" xfId="0" applyFill="1" applyAlignment="1">
      <alignment horizontal="center" vertical="top" wrapText="1"/>
    </xf>
    <xf numFmtId="0" fontId="0" fillId="0" borderId="0" xfId="0" applyFill="1" applyAlignment="1">
      <alignment vertical="center" wrapText="1"/>
    </xf>
    <xf numFmtId="2" fontId="0" fillId="0" borderId="0" xfId="0" applyNumberFormat="1" applyFill="1" applyAlignment="1">
      <alignment vertical="center" wrapText="1"/>
    </xf>
    <xf numFmtId="0" fontId="0" fillId="0" borderId="0" xfId="0" applyFill="1" applyAlignment="1">
      <alignment wrapText="1"/>
    </xf>
    <xf numFmtId="14" fontId="0" fillId="0" borderId="0" xfId="0" applyNumberFormat="1" applyFill="1" applyAlignment="1">
      <alignment vertical="center" wrapText="1"/>
    </xf>
  </cellXfs>
  <cellStyles count="1">
    <cellStyle name="Normal" xfId="0" builtinId="0"/>
  </cellStyles>
  <dxfs count="39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solid">
          <fgColor indexed="64"/>
          <bgColor theme="0" tint="-0.34998626667073579"/>
        </patternFill>
      </fill>
      <alignment horizontal="general" vertical="center" textRotation="0" wrapText="1" indent="0" justifyLastLine="0" shrinkToFit="0" readingOrder="0"/>
    </dxf>
    <dxf>
      <fill>
        <patternFill patternType="solid">
          <fgColor indexed="64"/>
          <bgColor theme="0" tint="-0.34998626667073579"/>
        </patternFill>
      </fill>
      <alignment vertical="bottom" textRotation="0" wrapText="1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ill>
        <patternFill patternType="solid">
          <fgColor indexed="64"/>
          <bgColor theme="0" tint="-0.34998626667073579"/>
        </patternFill>
      </fill>
      <alignment horizontal="general" vertical="bottom" textRotation="0" wrapText="1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ill>
        <patternFill patternType="solid">
          <fgColor indexed="64"/>
          <bgColor theme="0" tint="-0.34998626667073579"/>
        </patternFill>
      </fill>
      <alignment vertical="bottom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numFmt numFmtId="4" formatCode="#,##0.00"/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numFmt numFmtId="4" formatCode="#,##0.00"/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fill>
        <patternFill>
          <fgColor indexed="64"/>
          <bgColor theme="0" tint="-0.499984740745262"/>
        </patternFill>
      </fill>
      <alignment horizontal="general" vertical="center" textRotation="0" wrapText="1" indent="0" justifyLastLine="0" shrinkToFit="0" readingOrder="0"/>
    </dxf>
    <dxf>
      <fill>
        <patternFill>
          <fgColor indexed="64"/>
          <bgColor theme="0" tint="-0.499984740745262"/>
        </patternFill>
      </fill>
      <alignment horizontal="general" vertical="bottom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numFmt numFmtId="2" formatCode="0.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ill>
        <patternFill>
          <fgColor indexed="64"/>
          <bgColor theme="0" tint="-0.499984740745262"/>
        </patternFill>
      </fill>
      <alignment horizontal="general" vertical="center" textRotation="0" wrapText="1" indent="0" justifyLastLine="0" shrinkToFit="0" readingOrder="0"/>
    </dxf>
    <dxf>
      <fill>
        <patternFill>
          <fgColor indexed="64"/>
          <bgColor theme="0" tint="-0.499984740745262"/>
        </patternFill>
      </fill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alignment vertical="bottom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numFmt numFmtId="2" formatCode="0.00"/>
    </dxf>
    <dxf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361950</xdr:colOff>
      <xdr:row>4</xdr:row>
      <xdr:rowOff>47625</xdr:rowOff>
    </xdr:from>
    <xdr:to>
      <xdr:col>10</xdr:col>
      <xdr:colOff>647700</xdr:colOff>
      <xdr:row>19</xdr:row>
      <xdr:rowOff>95250</xdr:rowOff>
    </xdr:to>
    <xdr:sp macro="" textlink="">
      <xdr:nvSpPr>
        <xdr:cNvPr id="2" name="ZoneTexte 1"/>
        <xdr:cNvSpPr txBox="1"/>
      </xdr:nvSpPr>
      <xdr:spPr>
        <a:xfrm>
          <a:off x="4867275" y="1038225"/>
          <a:ext cx="4095750" cy="29051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Pour les clients et les fournisseurs :</a:t>
          </a:r>
        </a:p>
        <a:p>
          <a:endParaRPr lang="fr-FR" sz="1100"/>
        </a:p>
        <a:p>
          <a:r>
            <a:rPr lang="fr-FR" sz="1100"/>
            <a:t>Il est</a:t>
          </a:r>
          <a:r>
            <a:rPr lang="fr-FR" sz="1100" baseline="0"/>
            <a:t> très important de "mettre sous forme de tableau". On facilite les formules car Excel donne un nom à chaque colonne.</a:t>
          </a:r>
        </a:p>
        <a:p>
          <a:endParaRPr lang="fr-FR" sz="1100" baseline="0"/>
        </a:p>
        <a:p>
          <a:r>
            <a:rPr lang="fr-FR" sz="1100" baseline="0"/>
            <a:t>Vérifier l'unicité de NOM.</a:t>
          </a:r>
        </a:p>
        <a:p>
          <a:endParaRPr lang="fr-FR" sz="1100" baseline="0"/>
        </a:p>
        <a:p>
          <a:r>
            <a:rPr lang="fr-FR" sz="1100" baseline="0"/>
            <a:t>Ajouter les colonnes Adresse, CP, Ville, Tél, mail etc.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6</xdr:row>
      <xdr:rowOff>76200</xdr:rowOff>
    </xdr:from>
    <xdr:to>
      <xdr:col>8</xdr:col>
      <xdr:colOff>28575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2628900" y="1685925"/>
          <a:ext cx="3943350" cy="14478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 : </a:t>
          </a:r>
          <a:r>
            <a:rPr lang="fr-FR" sz="1100" b="1"/>
            <a:t>vérifier l'unicité</a:t>
          </a:r>
          <a:r>
            <a:rPr lang="fr-FR" sz="1100" b="1" baseline="0"/>
            <a:t> de Réf</a:t>
          </a:r>
          <a:r>
            <a:rPr lang="fr-FR" sz="1100" baseline="0"/>
            <a:t>. Pour un programme professionnel de milliers d'articles, mettre une alerte (voir Google "unicité"et rechercher des méthodes par MFC, pas par VBA).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600075</xdr:colOff>
      <xdr:row>8</xdr:row>
      <xdr:rowOff>85725</xdr:rowOff>
    </xdr:from>
    <xdr:to>
      <xdr:col>13</xdr:col>
      <xdr:colOff>180975</xdr:colOff>
      <xdr:row>15</xdr:row>
      <xdr:rowOff>19050</xdr:rowOff>
    </xdr:to>
    <xdr:sp macro="" textlink="">
      <xdr:nvSpPr>
        <xdr:cNvPr id="2" name="ZoneTexte 1"/>
        <xdr:cNvSpPr txBox="1"/>
      </xdr:nvSpPr>
      <xdr:spPr>
        <a:xfrm>
          <a:off x="1971675" y="1990725"/>
          <a:ext cx="4562475" cy="12668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orange</a:t>
          </a:r>
          <a:r>
            <a:rPr lang="fr-FR" sz="1100" baseline="0"/>
            <a:t> automatique les ventes (MFC qui teste si la colonne Réf achetée est vide).</a:t>
          </a:r>
        </a:p>
        <a:p>
          <a:r>
            <a:rPr lang="fr-FR" sz="1100"/>
            <a:t>En gris</a:t>
          </a:r>
          <a:r>
            <a:rPr lang="fr-FR" sz="1100" baseline="0"/>
            <a:t> des colonnes contenant des formules. Ne pas faire de saisie. Servent à la lecture et aux TCD.</a:t>
          </a:r>
        </a:p>
        <a:p>
          <a:endParaRPr lang="fr-FR" sz="1100" baseline="0"/>
        </a:p>
        <a:p>
          <a:r>
            <a:rPr lang="fr-FR" sz="1100" baseline="0"/>
            <a:t>Dans une ligne, saisir soit un achat, soit une vente, mais pas les 2 à la fois.</a:t>
          </a:r>
        </a:p>
        <a:p>
          <a:endParaRPr lang="fr-FR" sz="1100" baseline="0"/>
        </a:p>
        <a:p>
          <a:r>
            <a:rPr lang="fr-FR" sz="1100"/>
            <a:t>Prix d'achat et prix de</a:t>
          </a:r>
          <a:r>
            <a:rPr lang="fr-FR" sz="1100" baseline="0"/>
            <a:t> vente sont à saisir, il est déconseillé de les mettre en automatique à partir des onglets Articles colonne "Prix catalogue".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3" totalsRowShown="0" headerRowDxfId="36">
  <autoFilter ref="A1:C3"/>
  <tableColumns count="3">
    <tableColumn id="1" name="NOM"/>
    <tableColumn id="2" name="PAYS"/>
    <tableColumn id="3" name="Catégorie client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C3" totalsRowShown="0" headerRowDxfId="35">
  <autoFilter ref="A1:C3"/>
  <tableColumns count="3">
    <tableColumn id="1" name="NOM"/>
    <tableColumn id="2" name="VILLE"/>
    <tableColumn id="3" name="Catégorie fournisseur"/>
  </tableColumns>
  <tableStyleInfo name="TableStyleDark7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D4" totalsRowShown="0" headerRowDxfId="38">
  <autoFilter ref="A1:D4"/>
  <tableColumns count="4">
    <tableColumn id="1" name="Réf"/>
    <tableColumn id="2" name="Désignation"/>
    <tableColumn id="3" name="Prix unitaire catalogue achat"/>
    <tableColumn id="4" name="Prix unitaire catalogue vente" dataDxfId="37"/>
  </tableColumns>
  <tableStyleInfo name="TableStyleDark3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P6" totalsRowShown="0" headerRowDxfId="29" dataDxfId="28">
  <autoFilter ref="A1:P6"/>
  <tableColumns count="16">
    <tableColumn id="1" name="Date" dataDxfId="26" totalsRowDxfId="27"/>
    <tableColumn id="17" name="N° de commande achat" dataDxfId="25"/>
    <tableColumn id="2" name="Ref achetée" dataDxfId="24"/>
    <tableColumn id="15" name="Désignation achat" dataDxfId="22" totalsRowDxfId="23">
      <calculatedColumnFormula>VLOOKUP(Tableau4[[#This Row],[Ref achetée]],Tableau3[[Réf]:[Désignation]],2)</calculatedColumnFormula>
    </tableColumn>
    <tableColumn id="3" name="Quantité achetée" dataDxfId="21"/>
    <tableColumn id="4" name="Prix d'achat" dataDxfId="20"/>
    <tableColumn id="5" name="Fournisseur" dataDxfId="19"/>
    <tableColumn id="18" name="N° commande vente" dataDxfId="18"/>
    <tableColumn id="6" name="Réf vendue" dataDxfId="16" totalsRowDxfId="17"/>
    <tableColumn id="16" name="Désignation vente" dataDxfId="14" totalsRowDxfId="15">
      <calculatedColumnFormula>VLOOKUP(Tableau4[[#This Row],[Réf vendue]],Tableau3[[Réf]:[Désignation]],2)</calculatedColumnFormula>
    </tableColumn>
    <tableColumn id="7" name="Quantité vendue" dataDxfId="12" totalsRowDxfId="13"/>
    <tableColumn id="9" name="Prix de vente" dataDxfId="10" totalsRowDxfId="11"/>
    <tableColumn id="8" name="Client" dataDxfId="8" totalsRowDxfId="9"/>
    <tableColumn id="10" name="Qté+ou-" dataDxfId="6" totalsRowDxfId="7">
      <calculatedColumnFormula>Tableau4[Quantité achetée]-Tableau4[Quantité vendue]</calculatedColumnFormula>
    </tableColumn>
    <tableColumn id="11" name="PrixTotal+ou-" dataDxfId="4" totalsRowDxfId="5">
      <calculatedColumnFormula>(Tableau4[Quantité achetée]*Tableau4[Prix d''achat])-(Tableau4[Quantité vendue]*Tableau4[Prix de vente])</calculatedColumnFormula>
    </tableColumn>
    <tableColumn id="14" name="Pays achat" dataDxfId="2" totalsRowDxfId="3">
      <calculatedColumnFormula>VLOOKUP(Tableau4[[#This Row],[Fournisseur]],Tableau13[],2)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M10" sqref="M10"/>
    </sheetView>
  </sheetViews>
  <sheetFormatPr baseColWidth="10" defaultRowHeight="15" x14ac:dyDescent="0.25"/>
  <cols>
    <col min="1" max="1" width="16.28515625" customWidth="1"/>
    <col min="2" max="2" width="13.42578125" customWidth="1"/>
    <col min="3" max="3" width="15" customWidth="1"/>
  </cols>
  <sheetData>
    <row r="1" spans="1:3" s="3" customFormat="1" ht="33" customHeight="1" x14ac:dyDescent="0.25">
      <c r="A1" s="3" t="s">
        <v>0</v>
      </c>
      <c r="B1" s="3" t="s">
        <v>25</v>
      </c>
      <c r="C1" s="3" t="s">
        <v>33</v>
      </c>
    </row>
    <row r="2" spans="1:3" x14ac:dyDescent="0.25">
      <c r="A2" t="s">
        <v>2</v>
      </c>
      <c r="B2" t="s">
        <v>26</v>
      </c>
      <c r="C2" t="s">
        <v>34</v>
      </c>
    </row>
    <row r="3" spans="1:3" x14ac:dyDescent="0.25">
      <c r="A3" t="s">
        <v>3</v>
      </c>
      <c r="B3" t="s">
        <v>27</v>
      </c>
      <c r="C3" t="s">
        <v>35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F2" sqref="F2"/>
    </sheetView>
  </sheetViews>
  <sheetFormatPr baseColWidth="10" defaultRowHeight="15" x14ac:dyDescent="0.25"/>
  <cols>
    <col min="3" max="3" width="15" customWidth="1"/>
  </cols>
  <sheetData>
    <row r="1" spans="1:3" s="6" customFormat="1" ht="36" customHeight="1" x14ac:dyDescent="0.25">
      <c r="A1" s="3" t="s">
        <v>0</v>
      </c>
      <c r="B1" s="3" t="s">
        <v>1</v>
      </c>
      <c r="C1" s="3" t="s">
        <v>32</v>
      </c>
    </row>
    <row r="2" spans="1:3" x14ac:dyDescent="0.25">
      <c r="A2" t="s">
        <v>4</v>
      </c>
      <c r="B2" t="s">
        <v>27</v>
      </c>
      <c r="C2" t="s">
        <v>36</v>
      </c>
    </row>
    <row r="3" spans="1:3" x14ac:dyDescent="0.25">
      <c r="A3" t="s">
        <v>5</v>
      </c>
      <c r="B3" t="s">
        <v>26</v>
      </c>
      <c r="C3" t="s">
        <v>37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D17" sqref="D17:D18"/>
    </sheetView>
  </sheetViews>
  <sheetFormatPr baseColWidth="10" defaultRowHeight="15" x14ac:dyDescent="0.25"/>
  <cols>
    <col min="2" max="2" width="13.7109375" customWidth="1"/>
    <col min="3" max="3" width="13.28515625" customWidth="1"/>
    <col min="4" max="4" width="14" customWidth="1"/>
  </cols>
  <sheetData>
    <row r="1" spans="1:4" s="3" customFormat="1" ht="51.75" customHeight="1" x14ac:dyDescent="0.25">
      <c r="A1" s="3" t="s">
        <v>6</v>
      </c>
      <c r="B1" s="3" t="s">
        <v>7</v>
      </c>
      <c r="C1" s="3" t="s">
        <v>28</v>
      </c>
      <c r="D1" s="3" t="s">
        <v>29</v>
      </c>
    </row>
    <row r="2" spans="1:4" x14ac:dyDescent="0.25">
      <c r="A2" t="s">
        <v>8</v>
      </c>
      <c r="B2" t="s">
        <v>9</v>
      </c>
      <c r="C2" s="1">
        <v>0.4</v>
      </c>
      <c r="D2" s="1">
        <v>0.9</v>
      </c>
    </row>
    <row r="3" spans="1:4" x14ac:dyDescent="0.25">
      <c r="A3" t="s">
        <v>10</v>
      </c>
      <c r="B3" t="s">
        <v>11</v>
      </c>
      <c r="C3">
        <v>25.47</v>
      </c>
      <c r="D3" s="1">
        <v>50.49</v>
      </c>
    </row>
    <row r="4" spans="1:4" x14ac:dyDescent="0.25">
      <c r="A4" t="s">
        <v>23</v>
      </c>
      <c r="B4" t="s">
        <v>24</v>
      </c>
      <c r="C4">
        <v>574.12</v>
      </c>
      <c r="D4" s="1">
        <v>1200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"/>
  <sheetViews>
    <sheetView tabSelected="1" workbookViewId="0">
      <selection activeCell="P6" sqref="A2:P6"/>
    </sheetView>
  </sheetViews>
  <sheetFormatPr baseColWidth="10" defaultRowHeight="15" x14ac:dyDescent="0.25"/>
  <cols>
    <col min="1" max="2" width="11.42578125" style="2"/>
    <col min="3" max="3" width="9.140625" style="2" customWidth="1"/>
    <col min="4" max="4" width="13.42578125" style="2" customWidth="1"/>
    <col min="5" max="5" width="11.85546875" style="17" customWidth="1"/>
    <col min="6" max="6" width="9.7109375" style="17" customWidth="1"/>
    <col min="7" max="7" width="10.5703125" style="17" customWidth="1"/>
    <col min="8" max="8" width="10.5703125" style="2" customWidth="1"/>
    <col min="9" max="9" width="9.42578125" style="2" customWidth="1"/>
    <col min="10" max="10" width="12.42578125" style="2" customWidth="1"/>
    <col min="11" max="11" width="11.5703125" style="2" customWidth="1"/>
    <col min="12" max="12" width="10.7109375" style="2" customWidth="1"/>
    <col min="13" max="13" width="10.85546875" style="2" customWidth="1"/>
    <col min="14" max="14" width="11.42578125" style="17"/>
    <col min="15" max="15" width="9.7109375" style="17" customWidth="1"/>
    <col min="17" max="16384" width="11.42578125" style="2"/>
  </cols>
  <sheetData>
    <row r="1" spans="1:16" s="3" customFormat="1" ht="45" customHeight="1" x14ac:dyDescent="0.25">
      <c r="A1" s="3" t="s">
        <v>12</v>
      </c>
      <c r="B1" s="14" t="s">
        <v>39</v>
      </c>
      <c r="C1" s="14" t="s">
        <v>13</v>
      </c>
      <c r="D1" s="5" t="s">
        <v>30</v>
      </c>
      <c r="E1" s="14" t="s">
        <v>14</v>
      </c>
      <c r="F1" s="14" t="s">
        <v>18</v>
      </c>
      <c r="G1" s="14" t="s">
        <v>16</v>
      </c>
      <c r="H1" s="7" t="s">
        <v>40</v>
      </c>
      <c r="I1" s="7" t="s">
        <v>15</v>
      </c>
      <c r="J1" s="5" t="s">
        <v>31</v>
      </c>
      <c r="K1" s="7" t="s">
        <v>17</v>
      </c>
      <c r="L1" s="7" t="s">
        <v>19</v>
      </c>
      <c r="M1" s="7" t="s">
        <v>22</v>
      </c>
      <c r="N1" s="14" t="s">
        <v>20</v>
      </c>
      <c r="O1" s="14" t="s">
        <v>21</v>
      </c>
      <c r="P1" s="4" t="s">
        <v>38</v>
      </c>
    </row>
    <row r="2" spans="1:16" s="11" customFormat="1" x14ac:dyDescent="0.25">
      <c r="A2" s="8">
        <v>42767</v>
      </c>
      <c r="B2" s="15" t="s">
        <v>41</v>
      </c>
      <c r="C2" s="15" t="s">
        <v>10</v>
      </c>
      <c r="D2" s="10" t="str">
        <f>VLOOKUP(Tableau4[[#This Row],[Ref achetée]],Tableau3[[Réf]:[Désignation]],2)</f>
        <v>Roue jaune</v>
      </c>
      <c r="E2" s="16">
        <v>12</v>
      </c>
      <c r="F2" s="16">
        <v>15</v>
      </c>
      <c r="G2" s="15" t="s">
        <v>5</v>
      </c>
      <c r="J2" s="10" t="e">
        <f>VLOOKUP(Tableau4[[#This Row],[Réf vendue]],Tableau3[[Réf]:[Désignation]],2)</f>
        <v>#N/A</v>
      </c>
      <c r="K2" s="12"/>
      <c r="L2" s="12"/>
      <c r="N2" s="16">
        <f>Tableau4[Quantité achetée]-Tableau4[Quantité vendue]</f>
        <v>12</v>
      </c>
      <c r="O2" s="16">
        <f>(Tableau4[Quantité achetée]*Tableau4[Prix d''achat])-(Tableau4[Quantité vendue]*Tableau4[Prix de vente])</f>
        <v>180</v>
      </c>
      <c r="P2" s="13" t="str">
        <f>VLOOKUP(Tableau4[[#This Row],[Fournisseur]],Tableau13[],2)</f>
        <v>Italie</v>
      </c>
    </row>
    <row r="3" spans="1:16" s="11" customFormat="1" x14ac:dyDescent="0.25">
      <c r="A3" s="8">
        <v>42767</v>
      </c>
      <c r="B3" s="15"/>
      <c r="C3" s="15"/>
      <c r="D3" s="10" t="e">
        <f>VLOOKUP(Tableau4[[#This Row],[Ref achetée]],Tableau3[[Réf]:[Désignation]],2)</f>
        <v>#N/A</v>
      </c>
      <c r="E3" s="16"/>
      <c r="F3" s="16"/>
      <c r="G3" s="15"/>
      <c r="H3" s="11" t="s">
        <v>42</v>
      </c>
      <c r="I3" s="11" t="s">
        <v>23</v>
      </c>
      <c r="J3" s="10" t="str">
        <f>VLOOKUP(Tableau4[[#This Row],[Réf vendue]],Tableau3[[Réf]:[Désignation]],2)</f>
        <v>Table carrée</v>
      </c>
      <c r="K3" s="12">
        <v>50</v>
      </c>
      <c r="L3" s="12">
        <v>12</v>
      </c>
      <c r="N3" s="16">
        <f>Tableau4[Quantité achetée]-Tableau4[Quantité vendue]</f>
        <v>-50</v>
      </c>
      <c r="O3" s="16">
        <f>(Tableau4[Quantité achetée]*Tableau4[Prix d''achat])-(Tableau4[Quantité vendue]*Tableau4[Prix de vente])</f>
        <v>-600</v>
      </c>
      <c r="P3" s="13" t="e">
        <f>VLOOKUP(Tableau4[[#This Row],[Fournisseur]],Tableau13[],2)</f>
        <v>#N/A</v>
      </c>
    </row>
    <row r="4" spans="1:16" s="11" customFormat="1" x14ac:dyDescent="0.25">
      <c r="A4" s="8">
        <v>42750</v>
      </c>
      <c r="B4" s="15" t="s">
        <v>43</v>
      </c>
      <c r="C4" s="15" t="s">
        <v>23</v>
      </c>
      <c r="D4" s="10" t="str">
        <f>VLOOKUP(Tableau4[[#This Row],[Ref achetée]],Tableau3[[Réf]:[Désignation]],2)</f>
        <v>Table carrée</v>
      </c>
      <c r="E4" s="16">
        <v>25</v>
      </c>
      <c r="F4" s="16">
        <v>16</v>
      </c>
      <c r="G4" s="15" t="s">
        <v>4</v>
      </c>
      <c r="J4" s="10" t="e">
        <f>VLOOKUP(Tableau4[[#This Row],[Réf vendue]],Tableau3[[Réf]:[Désignation]],2)</f>
        <v>#N/A</v>
      </c>
      <c r="K4" s="12"/>
      <c r="L4" s="12"/>
      <c r="N4" s="16">
        <f>Tableau4[Quantité achetée]-Tableau4[Quantité vendue]</f>
        <v>25</v>
      </c>
      <c r="O4" s="16">
        <f>(Tableau4[Quantité achetée]*Tableau4[Prix d''achat])-(Tableau4[Quantité vendue]*Tableau4[Prix de vente])</f>
        <v>400</v>
      </c>
      <c r="P4" s="13" t="str">
        <f>VLOOKUP(Tableau4[[#This Row],[Fournisseur]],Tableau13[],2)</f>
        <v>France</v>
      </c>
    </row>
    <row r="5" spans="1:16" x14ac:dyDescent="0.25">
      <c r="A5" s="8">
        <v>42770</v>
      </c>
      <c r="B5" s="18" t="s">
        <v>43</v>
      </c>
      <c r="C5" s="15" t="s">
        <v>10</v>
      </c>
      <c r="D5" s="10" t="str">
        <f>VLOOKUP(Tableau4[[#This Row],[Ref achetée]],Tableau3[[Réf]:[Désignation]],2)</f>
        <v>Roue jaune</v>
      </c>
      <c r="E5" s="16">
        <v>16</v>
      </c>
      <c r="F5" s="16">
        <v>14</v>
      </c>
      <c r="G5" s="15" t="s">
        <v>4</v>
      </c>
      <c r="H5" s="9"/>
      <c r="I5" s="11"/>
      <c r="J5" s="10" t="e">
        <f>VLOOKUP(Tableau4[[#This Row],[Réf vendue]],Tableau3[[Réf]:[Désignation]],2)</f>
        <v>#N/A</v>
      </c>
      <c r="K5" s="12"/>
      <c r="L5" s="12"/>
      <c r="M5" s="11"/>
      <c r="N5" s="16">
        <f>Tableau4[Quantité achetée]-Tableau4[Quantité vendue]</f>
        <v>16</v>
      </c>
      <c r="O5" s="16">
        <f>(Tableau4[Quantité achetée]*Tableau4[Prix d''achat])-(Tableau4[Quantité vendue]*Tableau4[Prix de vente])</f>
        <v>224</v>
      </c>
      <c r="P5" s="13" t="str">
        <f>VLOOKUP(Tableau4[[#This Row],[Fournisseur]],Tableau13[],2)</f>
        <v>France</v>
      </c>
    </row>
    <row r="6" spans="1:16" x14ac:dyDescent="0.25">
      <c r="A6" s="8">
        <v>42814</v>
      </c>
      <c r="B6" s="18" t="s">
        <v>44</v>
      </c>
      <c r="C6" s="15" t="s">
        <v>23</v>
      </c>
      <c r="D6" s="10" t="str">
        <f>VLOOKUP(Tableau4[[#This Row],[Ref achetée]],Tableau3[[Réf]:[Désignation]],2)</f>
        <v>Table carrée</v>
      </c>
      <c r="E6" s="16">
        <v>22</v>
      </c>
      <c r="F6" s="16">
        <v>16</v>
      </c>
      <c r="G6" s="15" t="s">
        <v>5</v>
      </c>
      <c r="H6" s="9"/>
      <c r="I6" s="11"/>
      <c r="J6" s="10" t="e">
        <f>VLOOKUP(Tableau4[[#This Row],[Réf vendue]],Tableau3[[Réf]:[Désignation]],2)</f>
        <v>#N/A</v>
      </c>
      <c r="K6" s="12"/>
      <c r="L6" s="12"/>
      <c r="M6" s="11"/>
      <c r="N6" s="16">
        <f>Tableau4[Quantité achetée]-Tableau4[Quantité vendue]</f>
        <v>22</v>
      </c>
      <c r="O6" s="16">
        <f>(Tableau4[Quantité achetée]*Tableau4[Prix d''achat])-(Tableau4[Quantité vendue]*Tableau4[Prix de vente])</f>
        <v>352</v>
      </c>
      <c r="P6" s="13" t="str">
        <f>VLOOKUP(Tableau4[[#This Row],[Fournisseur]],Tableau13[],2)</f>
        <v>Italie</v>
      </c>
    </row>
  </sheetData>
  <conditionalFormatting sqref="A2:P6">
    <cfRule type="expression" dxfId="1" priority="1">
      <formula>$C2=""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Articles!$A$2:$A$10000</xm:f>
          </x14:formula1>
          <xm:sqref>C2:C6 I2:I6</xm:sqref>
        </x14:dataValidation>
        <x14:dataValidation type="list" allowBlank="1" showInputMessage="1" showErrorMessage="1">
          <x14:formula1>
            <xm:f>Fournisseurs!$A$2:$A$10000</xm:f>
          </x14:formula1>
          <xm:sqref>G2:G6</xm:sqref>
        </x14:dataValidation>
        <x14:dataValidation type="list" allowBlank="1" showInputMessage="1" showErrorMessage="1">
          <x14:formula1>
            <xm:f>Clients!$A$2:$A$10000</xm:f>
          </x14:formula1>
          <xm:sqref>M2:M6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Clients</vt:lpstr>
      <vt:lpstr>Fournisseurs</vt:lpstr>
      <vt:lpstr>Articles</vt:lpstr>
      <vt:lpstr>Mouvements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2017-01-28T17:05:23Z</dcterms:created>
  <dcterms:modified xsi:type="dcterms:W3CDTF">2017-01-29T12:04:22Z</dcterms:modified>
</cp:coreProperties>
</file>