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 activeTab="1"/>
  </bookViews>
  <sheets>
    <sheet name="Feuil2" sheetId="1" r:id="rId1"/>
    <sheet name="TCD" sheetId="3" r:id="rId2"/>
    <sheet name="Feuil3" sheetId="2" r:id="rId3"/>
  </sheets>
  <calcPr calcId="171027" concurrentCalc="0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2" l="1"/>
  <c r="M21" i="2"/>
  <c r="O21" i="2"/>
  <c r="AA21" i="2"/>
  <c r="Z21" i="2"/>
  <c r="Y21" i="2"/>
  <c r="X21" i="2"/>
  <c r="W21" i="2"/>
  <c r="V21" i="2"/>
  <c r="U21" i="2"/>
  <c r="T21" i="2"/>
  <c r="S21" i="2"/>
  <c r="R21" i="2"/>
  <c r="Q21" i="2"/>
  <c r="P21" i="2"/>
  <c r="N20" i="2"/>
  <c r="M20" i="2"/>
  <c r="O20" i="2"/>
  <c r="AA20" i="2"/>
  <c r="Z20" i="2"/>
  <c r="Y20" i="2"/>
  <c r="X20" i="2"/>
  <c r="W20" i="2"/>
  <c r="V20" i="2"/>
  <c r="U20" i="2"/>
  <c r="T20" i="2"/>
  <c r="S20" i="2"/>
  <c r="R20" i="2"/>
  <c r="Q20" i="2"/>
  <c r="P20" i="2"/>
  <c r="N19" i="2"/>
  <c r="M19" i="2"/>
  <c r="O19" i="2"/>
  <c r="AA19" i="2"/>
  <c r="Z19" i="2"/>
  <c r="Y19" i="2"/>
  <c r="X19" i="2"/>
  <c r="W19" i="2"/>
  <c r="V19" i="2"/>
  <c r="U19" i="2"/>
  <c r="T19" i="2"/>
  <c r="S19" i="2"/>
  <c r="R19" i="2"/>
  <c r="Q19" i="2"/>
  <c r="P19" i="2"/>
  <c r="N18" i="2"/>
  <c r="M18" i="2"/>
  <c r="O18" i="2"/>
  <c r="AA18" i="2"/>
  <c r="Z18" i="2"/>
  <c r="Y18" i="2"/>
  <c r="X18" i="2"/>
  <c r="W18" i="2"/>
  <c r="V18" i="2"/>
  <c r="U18" i="2"/>
  <c r="T18" i="2"/>
  <c r="S18" i="2"/>
  <c r="R18" i="2"/>
  <c r="Q18" i="2"/>
  <c r="P18" i="2"/>
  <c r="N17" i="2"/>
  <c r="M17" i="2"/>
  <c r="O17" i="2"/>
  <c r="AA17" i="2"/>
  <c r="Z17" i="2"/>
  <c r="Y17" i="2"/>
  <c r="X17" i="2"/>
  <c r="W17" i="2"/>
  <c r="V17" i="2"/>
  <c r="U17" i="2"/>
  <c r="T17" i="2"/>
  <c r="S17" i="2"/>
  <c r="R17" i="2"/>
  <c r="Q17" i="2"/>
  <c r="P17" i="2"/>
  <c r="N16" i="2"/>
  <c r="M16" i="2"/>
  <c r="O16" i="2"/>
  <c r="AA16" i="2"/>
  <c r="Z16" i="2"/>
  <c r="Y16" i="2"/>
  <c r="X16" i="2"/>
  <c r="W16" i="2"/>
  <c r="V16" i="2"/>
  <c r="U16" i="2"/>
  <c r="T16" i="2"/>
  <c r="S16" i="2"/>
  <c r="R16" i="2"/>
  <c r="Q16" i="2"/>
  <c r="P16" i="2"/>
  <c r="N15" i="2"/>
  <c r="M15" i="2"/>
  <c r="O15" i="2"/>
  <c r="AA15" i="2"/>
  <c r="Z15" i="2"/>
  <c r="Y15" i="2"/>
  <c r="X15" i="2"/>
  <c r="W15" i="2"/>
  <c r="V15" i="2"/>
  <c r="U15" i="2"/>
  <c r="T15" i="2"/>
  <c r="S15" i="2"/>
  <c r="R15" i="2"/>
  <c r="Q15" i="2"/>
  <c r="P15" i="2"/>
  <c r="N14" i="2"/>
  <c r="M14" i="2"/>
  <c r="O14" i="2"/>
  <c r="AA14" i="2"/>
  <c r="Z14" i="2"/>
  <c r="Y14" i="2"/>
  <c r="X14" i="2"/>
  <c r="W14" i="2"/>
  <c r="V14" i="2"/>
  <c r="U14" i="2"/>
  <c r="T14" i="2"/>
  <c r="S14" i="2"/>
  <c r="R14" i="2"/>
  <c r="Q14" i="2"/>
  <c r="P14" i="2"/>
  <c r="N13" i="2"/>
  <c r="M13" i="2"/>
  <c r="O13" i="2"/>
  <c r="AA13" i="2"/>
  <c r="Z13" i="2"/>
  <c r="Y13" i="2"/>
  <c r="X13" i="2"/>
  <c r="W13" i="2"/>
  <c r="V13" i="2"/>
  <c r="U13" i="2"/>
  <c r="T13" i="2"/>
  <c r="S13" i="2"/>
  <c r="R13" i="2"/>
  <c r="Q13" i="2"/>
  <c r="P13" i="2"/>
  <c r="N12" i="2"/>
  <c r="M12" i="2"/>
  <c r="O12" i="2"/>
  <c r="AA12" i="2"/>
  <c r="Z12" i="2"/>
  <c r="Y12" i="2"/>
  <c r="X12" i="2"/>
  <c r="W12" i="2"/>
  <c r="V12" i="2"/>
  <c r="U12" i="2"/>
  <c r="T12" i="2"/>
  <c r="S12" i="2"/>
  <c r="R12" i="2"/>
  <c r="Q12" i="2"/>
  <c r="P12" i="2"/>
  <c r="N11" i="2"/>
  <c r="M11" i="2"/>
  <c r="O11" i="2"/>
  <c r="AA11" i="2"/>
  <c r="Z11" i="2"/>
  <c r="Y11" i="2"/>
  <c r="X11" i="2"/>
  <c r="W11" i="2"/>
  <c r="V11" i="2"/>
  <c r="U11" i="2"/>
  <c r="T11" i="2"/>
  <c r="S11" i="2"/>
  <c r="R11" i="2"/>
  <c r="Q11" i="2"/>
  <c r="P11" i="2"/>
  <c r="N10" i="2"/>
  <c r="M10" i="2"/>
  <c r="O10" i="2"/>
  <c r="AA10" i="2"/>
  <c r="Z10" i="2"/>
  <c r="Y10" i="2"/>
  <c r="X10" i="2"/>
  <c r="W10" i="2"/>
  <c r="V10" i="2"/>
  <c r="U10" i="2"/>
  <c r="T10" i="2"/>
  <c r="S10" i="2"/>
  <c r="R10" i="2"/>
  <c r="Q10" i="2"/>
  <c r="P10" i="2"/>
  <c r="N9" i="2"/>
  <c r="M9" i="2"/>
  <c r="O9" i="2"/>
  <c r="AA9" i="2"/>
  <c r="Z9" i="2"/>
  <c r="Y9" i="2"/>
  <c r="X9" i="2"/>
  <c r="W9" i="2"/>
  <c r="V9" i="2"/>
  <c r="U9" i="2"/>
  <c r="T9" i="2"/>
  <c r="S9" i="2"/>
  <c r="R9" i="2"/>
  <c r="Q9" i="2"/>
  <c r="P9" i="2"/>
  <c r="N8" i="2"/>
  <c r="M8" i="2"/>
  <c r="O8" i="2"/>
  <c r="AA8" i="2"/>
  <c r="Z8" i="2"/>
  <c r="Y8" i="2"/>
  <c r="X8" i="2"/>
  <c r="W8" i="2"/>
  <c r="V8" i="2"/>
  <c r="U8" i="2"/>
  <c r="T8" i="2"/>
  <c r="S8" i="2"/>
  <c r="R8" i="2"/>
  <c r="Q8" i="2"/>
  <c r="P8" i="2"/>
  <c r="N7" i="2"/>
  <c r="M7" i="2"/>
  <c r="O7" i="2"/>
  <c r="AA7" i="2"/>
  <c r="Z7" i="2"/>
  <c r="Y7" i="2"/>
  <c r="X7" i="2"/>
  <c r="W7" i="2"/>
  <c r="V7" i="2"/>
  <c r="U7" i="2"/>
  <c r="T7" i="2"/>
  <c r="S7" i="2"/>
  <c r="R7" i="2"/>
  <c r="Q7" i="2"/>
  <c r="P7" i="2"/>
  <c r="N6" i="2"/>
  <c r="M6" i="2"/>
  <c r="O6" i="2"/>
  <c r="AA6" i="2"/>
  <c r="Z6" i="2"/>
  <c r="Y6" i="2"/>
  <c r="X6" i="2"/>
  <c r="W6" i="2"/>
  <c r="V6" i="2"/>
  <c r="U6" i="2"/>
  <c r="T6" i="2"/>
  <c r="S6" i="2"/>
  <c r="R6" i="2"/>
  <c r="Q6" i="2"/>
  <c r="P6" i="2"/>
  <c r="N5" i="2"/>
  <c r="M5" i="2"/>
  <c r="O5" i="2"/>
  <c r="AA5" i="2"/>
  <c r="Z5" i="2"/>
  <c r="Y5" i="2"/>
  <c r="X5" i="2"/>
  <c r="W5" i="2"/>
  <c r="V5" i="2"/>
  <c r="U5" i="2"/>
  <c r="T5" i="2"/>
  <c r="S5" i="2"/>
  <c r="R5" i="2"/>
  <c r="Q5" i="2"/>
  <c r="P5" i="2"/>
  <c r="N4" i="2"/>
  <c r="M4" i="2"/>
  <c r="O4" i="2"/>
  <c r="AA4" i="2"/>
  <c r="Z4" i="2"/>
  <c r="Y4" i="2"/>
  <c r="X4" i="2"/>
  <c r="W4" i="2"/>
  <c r="V4" i="2"/>
  <c r="U4" i="2"/>
  <c r="T4" i="2"/>
  <c r="S4" i="2"/>
  <c r="R4" i="2"/>
  <c r="Q4" i="2"/>
  <c r="P4" i="2"/>
  <c r="N3" i="2"/>
  <c r="M3" i="2"/>
  <c r="O3" i="2"/>
  <c r="AA3" i="2"/>
  <c r="Z3" i="2"/>
  <c r="Y3" i="2"/>
  <c r="X3" i="2"/>
  <c r="W3" i="2"/>
  <c r="V3" i="2"/>
  <c r="U3" i="2"/>
  <c r="T3" i="2"/>
  <c r="S3" i="2"/>
  <c r="R3" i="2"/>
  <c r="Q3" i="2"/>
  <c r="P3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M2" i="1"/>
  <c r="N2" i="1"/>
  <c r="P2" i="1"/>
  <c r="R2" i="1"/>
  <c r="U2" i="1"/>
  <c r="V2" i="1"/>
  <c r="W2" i="1"/>
  <c r="M3" i="1"/>
  <c r="N3" i="1"/>
  <c r="P3" i="1"/>
  <c r="R3" i="1"/>
  <c r="U3" i="1"/>
  <c r="V3" i="1"/>
  <c r="W3" i="1"/>
  <c r="M4" i="1"/>
  <c r="N4" i="1"/>
  <c r="P4" i="1"/>
  <c r="R4" i="1"/>
  <c r="U4" i="1"/>
  <c r="V4" i="1"/>
  <c r="W4" i="1"/>
  <c r="M5" i="1"/>
  <c r="N5" i="1"/>
  <c r="P5" i="1"/>
  <c r="R5" i="1"/>
  <c r="U5" i="1"/>
  <c r="V5" i="1"/>
  <c r="W5" i="1"/>
  <c r="M6" i="1"/>
  <c r="N6" i="1"/>
  <c r="P6" i="1"/>
  <c r="R6" i="1"/>
  <c r="U6" i="1"/>
  <c r="V6" i="1"/>
  <c r="W6" i="1"/>
  <c r="M7" i="1"/>
  <c r="N7" i="1"/>
  <c r="P7" i="1"/>
  <c r="R7" i="1"/>
  <c r="U7" i="1"/>
  <c r="V7" i="1"/>
  <c r="W7" i="1"/>
  <c r="M8" i="1"/>
  <c r="N8" i="1"/>
  <c r="P8" i="1"/>
  <c r="R8" i="1"/>
  <c r="U8" i="1"/>
  <c r="V8" i="1"/>
  <c r="W8" i="1"/>
</calcChain>
</file>

<file path=xl/sharedStrings.xml><?xml version="1.0" encoding="utf-8"?>
<sst xmlns="http://schemas.openxmlformats.org/spreadsheetml/2006/main" count="272" uniqueCount="69">
  <si>
    <t>44/2 + 55/2</t>
  </si>
  <si>
    <t>Verre Feuilleté</t>
  </si>
  <si>
    <t>100000-3</t>
  </si>
  <si>
    <t>Remplissage Gaz Argon</t>
  </si>
  <si>
    <t>Remplissage</t>
  </si>
  <si>
    <t>Alu20</t>
  </si>
  <si>
    <t>Intercalaire</t>
  </si>
  <si>
    <t>Joint Grès</t>
  </si>
  <si>
    <t>Façonnage</t>
  </si>
  <si>
    <t>Arêtes abattues</t>
  </si>
  <si>
    <t xml:space="preserve">VISI 20C </t>
  </si>
  <si>
    <t>Verre Simple</t>
  </si>
  <si>
    <t>100000-2</t>
  </si>
  <si>
    <t>Alu12</t>
  </si>
  <si>
    <t>FORME 67</t>
  </si>
  <si>
    <t>Forme</t>
  </si>
  <si>
    <t xml:space="preserve">Synov Chêne doré 2 faces 20mm </t>
  </si>
  <si>
    <t>26x8  Filmé  Ch. Doré</t>
  </si>
  <si>
    <t>Croisillon</t>
  </si>
  <si>
    <t>N/A</t>
  </si>
  <si>
    <t>100000-1</t>
  </si>
  <si>
    <t>TGI20N</t>
  </si>
  <si>
    <t>VISI 20C Résidentiel</t>
  </si>
  <si>
    <t>Faço 4</t>
  </si>
  <si>
    <t>Faço 3</t>
  </si>
  <si>
    <t>Faço 2</t>
  </si>
  <si>
    <t>Faço 1</t>
  </si>
  <si>
    <t>Gaz</t>
  </si>
  <si>
    <t>Inter. 2</t>
  </si>
  <si>
    <t>Inter. 1</t>
  </si>
  <si>
    <t>Verre 3</t>
  </si>
  <si>
    <t>Verre 2</t>
  </si>
  <si>
    <t>Verre 1</t>
  </si>
  <si>
    <t>Epaisseur</t>
  </si>
  <si>
    <t>Qté</t>
  </si>
  <si>
    <t>Prix ligne</t>
  </si>
  <si>
    <t>Périmètre vendu</t>
  </si>
  <si>
    <t>Périmètre</t>
  </si>
  <si>
    <t>M² vendus</t>
  </si>
  <si>
    <t>Largeur</t>
  </si>
  <si>
    <t>Hauteur</t>
  </si>
  <si>
    <t>Type Article</t>
  </si>
  <si>
    <t>Réf Cde</t>
  </si>
  <si>
    <t>Liste articles</t>
  </si>
  <si>
    <t>Produit</t>
  </si>
  <si>
    <t>4 I+</t>
  </si>
  <si>
    <t>4 mm</t>
  </si>
  <si>
    <t>55/2 I+</t>
  </si>
  <si>
    <t>44/2 Phon</t>
  </si>
  <si>
    <t>4 + 4 I+</t>
  </si>
  <si>
    <t>4 + 4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</si>
  <si>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</si>
  <si>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</si>
  <si>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</si>
  <si>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</si>
  <si>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</si>
  <si>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</si>
  <si>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</si>
  <si>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</si>
  <si>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</si>
  <si>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</si>
  <si>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</si>
  <si>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</si>
  <si>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Depuis</t>
  </si>
  <si>
    <t>Jusque</t>
  </si>
  <si>
    <t>Nb Lignes</t>
  </si>
  <si>
    <t>Étiquettes de lignes</t>
  </si>
  <si>
    <t>Total général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</si>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</sst>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5" borderId="1" xfId="0" applyFill="1" applyBorder="1"/>
    <xf numFmtId="4" fontId="0" fillId="5" borderId="1" xfId="0" applyNumberForma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2" borderId="2" xfId="0" applyFont="1" applyFill="1" applyBorder="1"/>
    <xf numFmtId="0" fontId="1" fillId="6" borderId="2" xfId="0" applyFont="1" applyFill="1" applyBorder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759.773416898148" createdVersion="6" refreshedVersion="6" minRefreshableVersion="3" recordCount="20">
  <cacheSource type="worksheet">
    <worksheetSource ref="B1:C21" sheet="Feuil3"/>
  </cacheSource>
  <cacheFields count="2">
    <cacheField name="Type Article" numFmtId="0">
      <sharedItems count="7">
        <s v="Façonnage"/>
        <s v="Intercalaire"/>
        <s v="Remplissage"/>
        <s v="Verre Simple"/>
        <s v="Croisillon"/>
        <s v="Forme"/>
        <s v="Verre Feuilleté"/>
      </sharedItems>
    </cacheField>
    <cacheField name="Liste articles" numFmtId="0">
      <sharedItems count="15">
        <s v="VISI 20C Résidentiel"/>
        <s v="Arêtes abattues"/>
        <s v="Joint Grès"/>
        <s v="TGI20N"/>
        <s v="Remplissage Gaz Argon"/>
        <s v="4 I+"/>
        <s v="4 mm"/>
        <s v="26x8  Filmé  Ch. Doré"/>
        <s v="Synov Chêne doré 2 faces 20mm "/>
        <s v="FORME 67"/>
        <s v="Alu12"/>
        <s v="VISI 20C "/>
        <s v="Alu20"/>
        <s v="44/2 Phon"/>
        <s v="55/2 I+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</r>
  <r>
    <x v="0"/>
    <x v="1"/>
  </r>
  <r>
    <x v="0"/>
    <x v="2"/>
  </r>
  <r>
    <x v="1"/>
    <x v="3"/>
  </r>
  <r>
    <x v="2"/>
    <x v="4"/>
  </r>
  <r>
    <x v="3"/>
    <x v="5"/>
  </r>
  <r>
    <x v="3"/>
    <x v="6"/>
  </r>
  <r>
    <x v="4"/>
    <x v="7"/>
  </r>
  <r>
    <x v="0"/>
    <x v="8"/>
  </r>
  <r>
    <x v="5"/>
    <x v="9"/>
  </r>
  <r>
    <x v="1"/>
    <x v="10"/>
  </r>
  <r>
    <x v="3"/>
    <x v="6"/>
  </r>
  <r>
    <x v="3"/>
    <x v="6"/>
  </r>
  <r>
    <x v="0"/>
    <x v="11"/>
  </r>
  <r>
    <x v="0"/>
    <x v="1"/>
  </r>
  <r>
    <x v="0"/>
    <x v="2"/>
  </r>
  <r>
    <x v="1"/>
    <x v="12"/>
  </r>
  <r>
    <x v="2"/>
    <x v="4"/>
  </r>
  <r>
    <x v="6"/>
    <x v="13"/>
  </r>
  <r>
    <x v="6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Q12" firstHeaderRow="1" firstDataRow="2" firstDataCol="1"/>
  <pivotFields count="2">
    <pivotField axis="axisRow" showAll="0">
      <items count="8">
        <item x="4"/>
        <item x="0"/>
        <item x="5"/>
        <item x="1"/>
        <item x="2"/>
        <item x="6"/>
        <item x="3"/>
        <item t="default"/>
      </items>
    </pivotField>
    <pivotField axis="axisCol" showAll="0">
      <items count="16">
        <item x="7"/>
        <item x="5"/>
        <item x="6"/>
        <item x="13"/>
        <item x="14"/>
        <item x="10"/>
        <item x="12"/>
        <item x="1"/>
        <item x="9"/>
        <item x="2"/>
        <item x="4"/>
        <item x="8"/>
        <item x="3"/>
        <item x="11"/>
        <item x="0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M9" sqref="M9"/>
    </sheetView>
  </sheetViews>
  <sheetFormatPr baseColWidth="10" defaultRowHeight="15" x14ac:dyDescent="0.25"/>
  <cols>
    <col min="3" max="3" width="28.140625" bestFit="1" customWidth="1"/>
    <col min="4" max="4" width="16.5703125" bestFit="1" customWidth="1"/>
  </cols>
  <sheetData>
    <row r="1" spans="1:24" s="1" customFormat="1" ht="15.75" thickBot="1" x14ac:dyDescent="0.3">
      <c r="A1" s="5" t="s">
        <v>42</v>
      </c>
      <c r="B1" s="5" t="s">
        <v>41</v>
      </c>
      <c r="C1" s="6" t="s">
        <v>43</v>
      </c>
      <c r="D1" s="5" t="s">
        <v>44</v>
      </c>
      <c r="E1" s="5" t="s">
        <v>40</v>
      </c>
      <c r="F1" s="5" t="s">
        <v>39</v>
      </c>
      <c r="G1" s="5" t="s">
        <v>38</v>
      </c>
      <c r="H1" s="5" t="s">
        <v>37</v>
      </c>
      <c r="I1" s="5" t="s">
        <v>36</v>
      </c>
      <c r="J1" s="5" t="s">
        <v>35</v>
      </c>
      <c r="K1" s="5" t="s">
        <v>34</v>
      </c>
      <c r="L1" s="5" t="s">
        <v>33</v>
      </c>
      <c r="M1" s="7" t="s">
        <v>32</v>
      </c>
      <c r="N1" s="7" t="s">
        <v>31</v>
      </c>
      <c r="O1" s="7" t="s">
        <v>30</v>
      </c>
      <c r="P1" s="7" t="s">
        <v>29</v>
      </c>
      <c r="Q1" s="7" t="s">
        <v>28</v>
      </c>
      <c r="R1" s="7" t="s">
        <v>27</v>
      </c>
      <c r="S1" s="7" t="s">
        <v>15</v>
      </c>
      <c r="T1" s="7" t="s">
        <v>18</v>
      </c>
      <c r="U1" s="7" t="s">
        <v>26</v>
      </c>
      <c r="V1" s="7" t="s">
        <v>25</v>
      </c>
      <c r="W1" s="7" t="s">
        <v>24</v>
      </c>
      <c r="X1" s="7" t="s">
        <v>23</v>
      </c>
    </row>
    <row r="2" spans="1:24" x14ac:dyDescent="0.25">
      <c r="A2" s="2" t="s">
        <v>20</v>
      </c>
      <c r="B2" s="2" t="s">
        <v>8</v>
      </c>
      <c r="C2" s="2" t="s">
        <v>22</v>
      </c>
      <c r="D2" s="2" t="s">
        <v>49</v>
      </c>
      <c r="E2" s="3"/>
      <c r="F2" s="3"/>
      <c r="G2" s="4"/>
      <c r="H2" s="3"/>
      <c r="I2" s="3"/>
      <c r="J2" s="3"/>
      <c r="K2" s="3"/>
      <c r="L2" s="4"/>
      <c r="M2" s="2" t="str">
        <f t="shared" ref="M2:M8" si="0">$C$7</f>
        <v>4 I+</v>
      </c>
      <c r="N2" s="2" t="str">
        <f t="shared" ref="N2:N8" si="1">$C$8</f>
        <v>4 mm</v>
      </c>
      <c r="O2" s="2" t="s">
        <v>19</v>
      </c>
      <c r="P2" s="2" t="str">
        <f t="shared" ref="P2:P8" si="2">$C$5</f>
        <v>TGI20N</v>
      </c>
      <c r="Q2" s="2" t="s">
        <v>19</v>
      </c>
      <c r="R2" s="2" t="str">
        <f t="shared" ref="R2:R8" si="3">$C$6</f>
        <v>Remplissage Gaz Argon</v>
      </c>
      <c r="S2" s="2" t="s">
        <v>19</v>
      </c>
      <c r="T2" s="2" t="s">
        <v>19</v>
      </c>
      <c r="U2" s="2" t="str">
        <f t="shared" ref="U2:U8" si="4">$C$2</f>
        <v>VISI 20C Résidentiel</v>
      </c>
      <c r="V2" s="2" t="str">
        <f t="shared" ref="V2:V8" si="5">$C$3</f>
        <v>Arêtes abattues</v>
      </c>
      <c r="W2" s="2" t="str">
        <f t="shared" ref="W2:W8" si="6">$C$4</f>
        <v>Joint Grès</v>
      </c>
      <c r="X2" s="2" t="s">
        <v>19</v>
      </c>
    </row>
    <row r="3" spans="1:24" x14ac:dyDescent="0.25">
      <c r="A3" s="2" t="s">
        <v>20</v>
      </c>
      <c r="B3" s="2" t="s">
        <v>8</v>
      </c>
      <c r="C3" s="2" t="s">
        <v>9</v>
      </c>
      <c r="D3" s="2" t="s">
        <v>49</v>
      </c>
      <c r="E3" s="3"/>
      <c r="F3" s="3"/>
      <c r="G3" s="4"/>
      <c r="H3" s="3"/>
      <c r="I3" s="3"/>
      <c r="J3" s="3"/>
      <c r="K3" s="3"/>
      <c r="L3" s="4"/>
      <c r="M3" s="2" t="str">
        <f t="shared" si="0"/>
        <v>4 I+</v>
      </c>
      <c r="N3" s="2" t="str">
        <f t="shared" si="1"/>
        <v>4 mm</v>
      </c>
      <c r="O3" s="2" t="s">
        <v>19</v>
      </c>
      <c r="P3" s="2" t="str">
        <f t="shared" si="2"/>
        <v>TGI20N</v>
      </c>
      <c r="Q3" s="2" t="s">
        <v>19</v>
      </c>
      <c r="R3" s="2" t="str">
        <f t="shared" si="3"/>
        <v>Remplissage Gaz Argon</v>
      </c>
      <c r="S3" s="2" t="s">
        <v>19</v>
      </c>
      <c r="T3" s="2" t="s">
        <v>19</v>
      </c>
      <c r="U3" s="2" t="str">
        <f t="shared" si="4"/>
        <v>VISI 20C Résidentiel</v>
      </c>
      <c r="V3" s="2" t="str">
        <f t="shared" si="5"/>
        <v>Arêtes abattues</v>
      </c>
      <c r="W3" s="2" t="str">
        <f t="shared" si="6"/>
        <v>Joint Grès</v>
      </c>
      <c r="X3" s="2" t="s">
        <v>19</v>
      </c>
    </row>
    <row r="4" spans="1:24" x14ac:dyDescent="0.25">
      <c r="A4" s="2" t="s">
        <v>20</v>
      </c>
      <c r="B4" s="2" t="s">
        <v>8</v>
      </c>
      <c r="C4" s="2" t="s">
        <v>7</v>
      </c>
      <c r="D4" s="2" t="s">
        <v>49</v>
      </c>
      <c r="E4" s="3"/>
      <c r="F4" s="3"/>
      <c r="G4" s="4"/>
      <c r="H4" s="3"/>
      <c r="I4" s="3"/>
      <c r="J4" s="3"/>
      <c r="K4" s="3"/>
      <c r="L4" s="4"/>
      <c r="M4" s="2" t="str">
        <f t="shared" si="0"/>
        <v>4 I+</v>
      </c>
      <c r="N4" s="2" t="str">
        <f t="shared" si="1"/>
        <v>4 mm</v>
      </c>
      <c r="O4" s="2" t="s">
        <v>19</v>
      </c>
      <c r="P4" s="2" t="str">
        <f t="shared" si="2"/>
        <v>TGI20N</v>
      </c>
      <c r="Q4" s="2" t="s">
        <v>19</v>
      </c>
      <c r="R4" s="2" t="str">
        <f t="shared" si="3"/>
        <v>Remplissage Gaz Argon</v>
      </c>
      <c r="S4" s="2" t="s">
        <v>19</v>
      </c>
      <c r="T4" s="2" t="s">
        <v>19</v>
      </c>
      <c r="U4" s="2" t="str">
        <f t="shared" si="4"/>
        <v>VISI 20C Résidentiel</v>
      </c>
      <c r="V4" s="2" t="str">
        <f t="shared" si="5"/>
        <v>Arêtes abattues</v>
      </c>
      <c r="W4" s="2" t="str">
        <f t="shared" si="6"/>
        <v>Joint Grès</v>
      </c>
      <c r="X4" s="2" t="s">
        <v>19</v>
      </c>
    </row>
    <row r="5" spans="1:24" x14ac:dyDescent="0.25">
      <c r="A5" s="2" t="s">
        <v>20</v>
      </c>
      <c r="B5" s="2" t="s">
        <v>6</v>
      </c>
      <c r="C5" s="2" t="s">
        <v>21</v>
      </c>
      <c r="D5" s="2" t="s">
        <v>49</v>
      </c>
      <c r="E5" s="3"/>
      <c r="F5" s="3"/>
      <c r="G5" s="4"/>
      <c r="H5" s="3"/>
      <c r="I5" s="3"/>
      <c r="J5" s="3"/>
      <c r="K5" s="3"/>
      <c r="L5" s="4"/>
      <c r="M5" s="2" t="str">
        <f t="shared" si="0"/>
        <v>4 I+</v>
      </c>
      <c r="N5" s="2" t="str">
        <f t="shared" si="1"/>
        <v>4 mm</v>
      </c>
      <c r="O5" s="2" t="s">
        <v>19</v>
      </c>
      <c r="P5" s="2" t="str">
        <f t="shared" si="2"/>
        <v>TGI20N</v>
      </c>
      <c r="Q5" s="2" t="s">
        <v>19</v>
      </c>
      <c r="R5" s="2" t="str">
        <f t="shared" si="3"/>
        <v>Remplissage Gaz Argon</v>
      </c>
      <c r="S5" s="2" t="s">
        <v>19</v>
      </c>
      <c r="T5" s="2" t="s">
        <v>19</v>
      </c>
      <c r="U5" s="2" t="str">
        <f t="shared" si="4"/>
        <v>VISI 20C Résidentiel</v>
      </c>
      <c r="V5" s="2" t="str">
        <f t="shared" si="5"/>
        <v>Arêtes abattues</v>
      </c>
      <c r="W5" s="2" t="str">
        <f t="shared" si="6"/>
        <v>Joint Grès</v>
      </c>
      <c r="X5" s="2" t="s">
        <v>19</v>
      </c>
    </row>
    <row r="6" spans="1:24" x14ac:dyDescent="0.25">
      <c r="A6" s="2" t="s">
        <v>20</v>
      </c>
      <c r="B6" s="2" t="s">
        <v>4</v>
      </c>
      <c r="C6" s="2" t="s">
        <v>3</v>
      </c>
      <c r="D6" s="2" t="s">
        <v>49</v>
      </c>
      <c r="E6" s="3"/>
      <c r="F6" s="3"/>
      <c r="G6" s="4"/>
      <c r="H6" s="3"/>
      <c r="I6" s="3"/>
      <c r="J6" s="3"/>
      <c r="K6" s="3"/>
      <c r="L6" s="4"/>
      <c r="M6" s="2" t="str">
        <f t="shared" si="0"/>
        <v>4 I+</v>
      </c>
      <c r="N6" s="2" t="str">
        <f t="shared" si="1"/>
        <v>4 mm</v>
      </c>
      <c r="O6" s="2" t="s">
        <v>19</v>
      </c>
      <c r="P6" s="2" t="str">
        <f t="shared" si="2"/>
        <v>TGI20N</v>
      </c>
      <c r="Q6" s="2" t="s">
        <v>19</v>
      </c>
      <c r="R6" s="2" t="str">
        <f t="shared" si="3"/>
        <v>Remplissage Gaz Argon</v>
      </c>
      <c r="S6" s="2" t="s">
        <v>19</v>
      </c>
      <c r="T6" s="2" t="s">
        <v>19</v>
      </c>
      <c r="U6" s="2" t="str">
        <f t="shared" si="4"/>
        <v>VISI 20C Résidentiel</v>
      </c>
      <c r="V6" s="2" t="str">
        <f t="shared" si="5"/>
        <v>Arêtes abattues</v>
      </c>
      <c r="W6" s="2" t="str">
        <f t="shared" si="6"/>
        <v>Joint Grès</v>
      </c>
      <c r="X6" s="2" t="s">
        <v>19</v>
      </c>
    </row>
    <row r="7" spans="1:24" x14ac:dyDescent="0.25">
      <c r="A7" s="2" t="s">
        <v>20</v>
      </c>
      <c r="B7" s="2" t="s">
        <v>11</v>
      </c>
      <c r="C7" s="2" t="s">
        <v>45</v>
      </c>
      <c r="D7" s="2" t="s">
        <v>49</v>
      </c>
      <c r="E7" s="3"/>
      <c r="F7" s="3"/>
      <c r="G7" s="4"/>
      <c r="H7" s="3"/>
      <c r="I7" s="3"/>
      <c r="J7" s="3"/>
      <c r="K7" s="3"/>
      <c r="L7" s="4"/>
      <c r="M7" s="2" t="str">
        <f t="shared" si="0"/>
        <v>4 I+</v>
      </c>
      <c r="N7" s="2" t="str">
        <f t="shared" si="1"/>
        <v>4 mm</v>
      </c>
      <c r="O7" s="2" t="s">
        <v>19</v>
      </c>
      <c r="P7" s="2" t="str">
        <f t="shared" si="2"/>
        <v>TGI20N</v>
      </c>
      <c r="Q7" s="2" t="s">
        <v>19</v>
      </c>
      <c r="R7" s="2" t="str">
        <f t="shared" si="3"/>
        <v>Remplissage Gaz Argon</v>
      </c>
      <c r="S7" s="2" t="s">
        <v>19</v>
      </c>
      <c r="T7" s="2" t="s">
        <v>19</v>
      </c>
      <c r="U7" s="2" t="str">
        <f t="shared" si="4"/>
        <v>VISI 20C Résidentiel</v>
      </c>
      <c r="V7" s="2" t="str">
        <f t="shared" si="5"/>
        <v>Arêtes abattues</v>
      </c>
      <c r="W7" s="2" t="str">
        <f t="shared" si="6"/>
        <v>Joint Grès</v>
      </c>
      <c r="X7" s="2" t="s">
        <v>19</v>
      </c>
    </row>
    <row r="8" spans="1:24" x14ac:dyDescent="0.25">
      <c r="A8" s="2" t="s">
        <v>20</v>
      </c>
      <c r="B8" s="2" t="s">
        <v>11</v>
      </c>
      <c r="C8" s="2" t="s">
        <v>46</v>
      </c>
      <c r="D8" s="2" t="s">
        <v>49</v>
      </c>
      <c r="E8" s="3"/>
      <c r="F8" s="3"/>
      <c r="G8" s="4"/>
      <c r="H8" s="3"/>
      <c r="I8" s="3"/>
      <c r="J8" s="3"/>
      <c r="K8" s="3"/>
      <c r="L8" s="4"/>
      <c r="M8" s="2" t="str">
        <f t="shared" si="0"/>
        <v>4 I+</v>
      </c>
      <c r="N8" s="2" t="str">
        <f t="shared" si="1"/>
        <v>4 mm</v>
      </c>
      <c r="O8" s="2" t="s">
        <v>19</v>
      </c>
      <c r="P8" s="2" t="str">
        <f t="shared" si="2"/>
        <v>TGI20N</v>
      </c>
      <c r="Q8" s="2" t="s">
        <v>19</v>
      </c>
      <c r="R8" s="2" t="str">
        <f t="shared" si="3"/>
        <v>Remplissage Gaz Argon</v>
      </c>
      <c r="S8" s="2" t="s">
        <v>19</v>
      </c>
      <c r="T8" s="2" t="s">
        <v>19</v>
      </c>
      <c r="U8" s="2" t="str">
        <f t="shared" si="4"/>
        <v>VISI 20C Résidentiel</v>
      </c>
      <c r="V8" s="2" t="str">
        <f t="shared" si="5"/>
        <v>Arêtes abattues</v>
      </c>
      <c r="W8" s="2" t="str">
        <f t="shared" si="6"/>
        <v>Joint Grès</v>
      </c>
      <c r="X8" s="2" t="s">
        <v>19</v>
      </c>
    </row>
    <row r="9" spans="1:24" x14ac:dyDescent="0.25">
      <c r="A9" s="2" t="s">
        <v>12</v>
      </c>
      <c r="B9" s="2" t="s">
        <v>18</v>
      </c>
      <c r="C9" s="2" t="s">
        <v>17</v>
      </c>
      <c r="D9" s="2" t="s">
        <v>50</v>
      </c>
      <c r="E9" s="3"/>
      <c r="F9" s="3"/>
      <c r="G9" s="4"/>
      <c r="H9" s="3"/>
      <c r="I9" s="3"/>
      <c r="J9" s="3"/>
      <c r="K9" s="3"/>
      <c r="L9" s="4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5">
      <c r="A10" s="2" t="s">
        <v>12</v>
      </c>
      <c r="B10" s="2" t="s">
        <v>8</v>
      </c>
      <c r="C10" s="2" t="s">
        <v>16</v>
      </c>
      <c r="D10" s="2" t="s">
        <v>50</v>
      </c>
      <c r="E10" s="3"/>
      <c r="F10" s="3"/>
      <c r="G10" s="4"/>
      <c r="H10" s="3"/>
      <c r="I10" s="3"/>
      <c r="J10" s="3"/>
      <c r="K10" s="3"/>
      <c r="L10" s="4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25">
      <c r="A11" s="2" t="s">
        <v>12</v>
      </c>
      <c r="B11" s="2" t="s">
        <v>15</v>
      </c>
      <c r="C11" s="2" t="s">
        <v>14</v>
      </c>
      <c r="D11" s="2" t="s">
        <v>50</v>
      </c>
      <c r="E11" s="3"/>
      <c r="F11" s="3"/>
      <c r="G11" s="4"/>
      <c r="H11" s="3"/>
      <c r="I11" s="3"/>
      <c r="J11" s="3"/>
      <c r="K11" s="3"/>
      <c r="L11" s="4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25">
      <c r="A12" s="2" t="s">
        <v>12</v>
      </c>
      <c r="B12" s="2" t="s">
        <v>6</v>
      </c>
      <c r="C12" s="2" t="s">
        <v>13</v>
      </c>
      <c r="D12" s="2" t="s">
        <v>50</v>
      </c>
      <c r="E12" s="3"/>
      <c r="F12" s="3"/>
      <c r="G12" s="4"/>
      <c r="H12" s="3"/>
      <c r="I12" s="3"/>
      <c r="J12" s="3"/>
      <c r="K12" s="3"/>
      <c r="L12" s="4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2" t="s">
        <v>12</v>
      </c>
      <c r="B13" s="2" t="s">
        <v>11</v>
      </c>
      <c r="C13" s="2" t="s">
        <v>46</v>
      </c>
      <c r="D13" s="2" t="s">
        <v>50</v>
      </c>
      <c r="E13" s="3"/>
      <c r="F13" s="3"/>
      <c r="G13" s="4"/>
      <c r="H13" s="3"/>
      <c r="I13" s="3"/>
      <c r="J13" s="3"/>
      <c r="K13" s="3"/>
      <c r="L13" s="4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2" t="s">
        <v>12</v>
      </c>
      <c r="B14" s="2" t="s">
        <v>11</v>
      </c>
      <c r="C14" s="2" t="s">
        <v>46</v>
      </c>
      <c r="D14" s="2" t="s">
        <v>50</v>
      </c>
      <c r="E14" s="3"/>
      <c r="F14" s="3"/>
      <c r="G14" s="4"/>
      <c r="H14" s="3"/>
      <c r="I14" s="3"/>
      <c r="J14" s="3"/>
      <c r="K14" s="3"/>
      <c r="L14" s="4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2" t="s">
        <v>2</v>
      </c>
      <c r="B15" s="2" t="s">
        <v>8</v>
      </c>
      <c r="C15" s="2" t="s">
        <v>10</v>
      </c>
      <c r="D15" s="2" t="s">
        <v>0</v>
      </c>
      <c r="E15" s="3"/>
      <c r="F15" s="3"/>
      <c r="G15" s="4"/>
      <c r="H15" s="3"/>
      <c r="I15" s="3"/>
      <c r="J15" s="3"/>
      <c r="K15" s="3"/>
      <c r="L15" s="4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2" t="s">
        <v>2</v>
      </c>
      <c r="B16" s="2" t="s">
        <v>8</v>
      </c>
      <c r="C16" s="2" t="s">
        <v>9</v>
      </c>
      <c r="D16" s="2" t="s">
        <v>0</v>
      </c>
      <c r="E16" s="3"/>
      <c r="F16" s="3"/>
      <c r="G16" s="4"/>
      <c r="H16" s="3"/>
      <c r="I16" s="3"/>
      <c r="J16" s="3"/>
      <c r="K16" s="3"/>
      <c r="L16" s="4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 t="s">
        <v>2</v>
      </c>
      <c r="B17" s="2" t="s">
        <v>8</v>
      </c>
      <c r="C17" s="2" t="s">
        <v>7</v>
      </c>
      <c r="D17" s="2" t="s">
        <v>0</v>
      </c>
      <c r="E17" s="3"/>
      <c r="F17" s="3"/>
      <c r="G17" s="4"/>
      <c r="H17" s="3"/>
      <c r="I17" s="3"/>
      <c r="J17" s="3"/>
      <c r="K17" s="3"/>
      <c r="L17" s="4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 t="s">
        <v>2</v>
      </c>
      <c r="B18" s="2" t="s">
        <v>6</v>
      </c>
      <c r="C18" s="2" t="s">
        <v>5</v>
      </c>
      <c r="D18" s="2" t="s">
        <v>0</v>
      </c>
      <c r="E18" s="3"/>
      <c r="F18" s="3"/>
      <c r="G18" s="4"/>
      <c r="H18" s="3"/>
      <c r="I18" s="3"/>
      <c r="J18" s="3"/>
      <c r="K18" s="3"/>
      <c r="L18" s="4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 t="s">
        <v>2</v>
      </c>
      <c r="B19" s="2" t="s">
        <v>4</v>
      </c>
      <c r="C19" s="2" t="s">
        <v>3</v>
      </c>
      <c r="D19" s="2" t="s">
        <v>0</v>
      </c>
      <c r="E19" s="3"/>
      <c r="F19" s="3"/>
      <c r="G19" s="4"/>
      <c r="H19" s="3"/>
      <c r="I19" s="3"/>
      <c r="J19" s="3"/>
      <c r="K19" s="3"/>
      <c r="L19" s="4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2" t="s">
        <v>2</v>
      </c>
      <c r="B20" s="2" t="s">
        <v>1</v>
      </c>
      <c r="C20" s="2" t="s">
        <v>48</v>
      </c>
      <c r="D20" s="2" t="s">
        <v>0</v>
      </c>
      <c r="E20" s="3"/>
      <c r="F20" s="3"/>
      <c r="G20" s="4"/>
      <c r="H20" s="3"/>
      <c r="I20" s="3"/>
      <c r="J20" s="3"/>
      <c r="K20" s="3"/>
      <c r="L20" s="4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2" t="s">
        <v>2</v>
      </c>
      <c r="B21" s="2" t="s">
        <v>1</v>
      </c>
      <c r="C21" s="2" t="s">
        <v>47</v>
      </c>
      <c r="D21" s="2" t="s">
        <v>0</v>
      </c>
      <c r="E21" s="3"/>
      <c r="F21" s="3"/>
      <c r="G21" s="4"/>
      <c r="H21" s="3"/>
      <c r="I21" s="3"/>
      <c r="J21" s="3"/>
      <c r="K21" s="3"/>
      <c r="L21" s="4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2"/>
  <sheetViews>
    <sheetView tabSelected="1" workbookViewId="0">
      <selection activeCell="F23" sqref="F2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" customWidth="1"/>
    <col min="4" max="4" width="5.85546875" customWidth="1"/>
    <col min="5" max="5" width="9.85546875" customWidth="1"/>
    <col min="6" max="6" width="6.85546875" customWidth="1"/>
    <col min="7" max="8" width="6" customWidth="1"/>
    <col min="9" max="9" width="15" bestFit="1" customWidth="1"/>
    <col min="10" max="11" width="9.85546875" customWidth="1"/>
    <col min="12" max="12" width="21.85546875" bestFit="1" customWidth="1"/>
    <col min="13" max="13" width="30.140625" bestFit="1" customWidth="1"/>
    <col min="14" max="14" width="7.42578125" customWidth="1"/>
    <col min="15" max="15" width="8.42578125" customWidth="1"/>
    <col min="16" max="16" width="18.7109375" bestFit="1" customWidth="1"/>
    <col min="17" max="17" width="12.5703125" bestFit="1" customWidth="1"/>
  </cols>
  <sheetData>
    <row r="3" spans="1:17" x14ac:dyDescent="0.25">
      <c r="B3" s="9" t="s">
        <v>68</v>
      </c>
    </row>
    <row r="4" spans="1:17" x14ac:dyDescent="0.25">
      <c r="A4" s="9" t="s">
        <v>66</v>
      </c>
      <c r="B4" t="s">
        <v>17</v>
      </c>
      <c r="C4" t="s">
        <v>45</v>
      </c>
      <c r="D4" t="s">
        <v>46</v>
      </c>
      <c r="E4" t="s">
        <v>48</v>
      </c>
      <c r="F4" t="s">
        <v>47</v>
      </c>
      <c r="G4" t="s">
        <v>13</v>
      </c>
      <c r="H4" t="s">
        <v>5</v>
      </c>
      <c r="I4" t="s">
        <v>9</v>
      </c>
      <c r="J4" t="s">
        <v>14</v>
      </c>
      <c r="K4" t="s">
        <v>7</v>
      </c>
      <c r="L4" t="s">
        <v>3</v>
      </c>
      <c r="M4" t="s">
        <v>16</v>
      </c>
      <c r="N4" t="s">
        <v>21</v>
      </c>
      <c r="O4" t="s">
        <v>10</v>
      </c>
      <c r="P4" t="s">
        <v>22</v>
      </c>
      <c r="Q4" t="s">
        <v>67</v>
      </c>
    </row>
    <row r="5" spans="1:17" x14ac:dyDescent="0.25">
      <c r="A5" s="10" t="s">
        <v>18</v>
      </c>
    </row>
    <row r="6" spans="1:17" x14ac:dyDescent="0.25">
      <c r="A6" s="10" t="s">
        <v>8</v>
      </c>
    </row>
    <row r="7" spans="1:17" x14ac:dyDescent="0.25">
      <c r="A7" s="10" t="s">
        <v>15</v>
      </c>
    </row>
    <row r="8" spans="1:17" x14ac:dyDescent="0.25">
      <c r="A8" s="10" t="s">
        <v>6</v>
      </c>
    </row>
    <row r="9" spans="1:17" x14ac:dyDescent="0.25">
      <c r="A9" s="10" t="s">
        <v>4</v>
      </c>
    </row>
    <row r="10" spans="1:17" x14ac:dyDescent="0.25">
      <c r="A10" s="10" t="s">
        <v>1</v>
      </c>
    </row>
    <row r="11" spans="1:17" x14ac:dyDescent="0.25">
      <c r="A11" s="10" t="s">
        <v>11</v>
      </c>
    </row>
    <row r="12" spans="1:17" x14ac:dyDescent="0.25">
      <c r="A12" s="10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workbookViewId="0">
      <selection activeCell="B1" sqref="B1:C21"/>
    </sheetView>
  </sheetViews>
  <sheetFormatPr baseColWidth="10" defaultRowHeight="15" x14ac:dyDescent="0.25"/>
  <cols>
    <col min="3" max="3" width="28.140625" bestFit="1" customWidth="1"/>
    <col min="4" max="4" width="16.5703125" hidden="1" customWidth="1"/>
    <col min="5" max="12" width="0" hidden="1" customWidth="1"/>
  </cols>
  <sheetData>
    <row r="1" spans="1:27" s="1" customFormat="1" ht="15.75" thickBot="1" x14ac:dyDescent="0.3">
      <c r="A1" s="5" t="s">
        <v>42</v>
      </c>
      <c r="B1" s="5" t="s">
        <v>41</v>
      </c>
      <c r="C1" s="6" t="s">
        <v>43</v>
      </c>
      <c r="D1" s="5" t="s">
        <v>44</v>
      </c>
      <c r="E1" s="5" t="s">
        <v>40</v>
      </c>
      <c r="F1" s="5" t="s">
        <v>39</v>
      </c>
      <c r="G1" s="5" t="s">
        <v>38</v>
      </c>
      <c r="H1" s="5" t="s">
        <v>37</v>
      </c>
      <c r="I1" s="5" t="s">
        <v>36</v>
      </c>
      <c r="J1" s="5" t="s">
        <v>35</v>
      </c>
      <c r="K1" s="5" t="s">
        <v>34</v>
      </c>
      <c r="L1" s="5" t="s">
        <v>33</v>
      </c>
      <c r="M1" s="8" t="s">
        <v>63</v>
      </c>
      <c r="N1" s="8" t="s">
        <v>64</v>
      </c>
      <c r="O1" s="8" t="s">
        <v>65</v>
      </c>
      <c r="P1" s="7" t="s">
        <v>51</v>
      </c>
      <c r="Q1" s="7" t="s">
        <v>52</v>
      </c>
      <c r="R1" s="7" t="s">
        <v>53</v>
      </c>
      <c r="S1" s="7" t="s">
        <v>54</v>
      </c>
      <c r="T1" s="7" t="s">
        <v>55</v>
      </c>
      <c r="U1" s="7" t="s">
        <v>56</v>
      </c>
      <c r="V1" s="7" t="s">
        <v>57</v>
      </c>
      <c r="W1" s="7" t="s">
        <v>58</v>
      </c>
      <c r="X1" s="7" t="s">
        <v>59</v>
      </c>
      <c r="Y1" s="7" t="s">
        <v>60</v>
      </c>
      <c r="Z1" s="7" t="s">
        <v>61</v>
      </c>
      <c r="AA1" s="7" t="s">
        <v>62</v>
      </c>
    </row>
    <row r="2" spans="1:27" x14ac:dyDescent="0.25">
      <c r="A2" s="2" t="s">
        <v>20</v>
      </c>
      <c r="B2" s="2" t="s">
        <v>8</v>
      </c>
      <c r="C2" s="2" t="s">
        <v>22</v>
      </c>
      <c r="D2" s="2" t="s">
        <v>49</v>
      </c>
      <c r="E2" s="3"/>
      <c r="F2" s="3"/>
      <c r="G2" s="4"/>
      <c r="H2" s="3"/>
      <c r="I2" s="3"/>
      <c r="J2" s="3"/>
      <c r="K2" s="3"/>
      <c r="L2" s="4"/>
      <c r="M2" s="2">
        <f>MATCH($A2,$A:$A,0)</f>
        <v>2</v>
      </c>
      <c r="N2" s="2">
        <f>MATCH($A2,$A:$A,1)</f>
        <v>8</v>
      </c>
      <c r="O2" s="2">
        <f>N2-M2+1</f>
        <v>7</v>
      </c>
      <c r="P2" t="str">
        <f>IF(COLUMN()-COLUMN($P$1)&lt;$O2,INDEX($C:$C,$M2+COLUMN()-COLUMN($P$1)),"")</f>
        <v>VISI 20C Résidentiel</v>
      </c>
      <c r="Q2" t="str">
        <f t="shared" ref="Q2:AA17" si="0">IF(COLUMN()-COLUMN($P$1)&lt;$O2,INDEX($C:$C,$M2+COLUMN()-COLUMN($P$1)),"")</f>
        <v>Arêtes abattues</v>
      </c>
      <c r="R2" t="str">
        <f t="shared" si="0"/>
        <v>Joint Grès</v>
      </c>
      <c r="S2" t="str">
        <f t="shared" si="0"/>
        <v>TGI20N</v>
      </c>
      <c r="T2" t="str">
        <f t="shared" si="0"/>
        <v>Remplissage Gaz Argon</v>
      </c>
      <c r="U2" t="str">
        <f t="shared" si="0"/>
        <v>4 I+</v>
      </c>
      <c r="V2" t="str">
        <f t="shared" si="0"/>
        <v>4 mm</v>
      </c>
      <c r="W2" t="str">
        <f t="shared" si="0"/>
        <v/>
      </c>
      <c r="X2" t="str">
        <f t="shared" si="0"/>
        <v/>
      </c>
      <c r="Y2" t="str">
        <f t="shared" si="0"/>
        <v/>
      </c>
      <c r="Z2" t="str">
        <f t="shared" si="0"/>
        <v/>
      </c>
      <c r="AA2" t="str">
        <f t="shared" si="0"/>
        <v/>
      </c>
    </row>
    <row r="3" spans="1:27" x14ac:dyDescent="0.25">
      <c r="A3" s="2" t="s">
        <v>20</v>
      </c>
      <c r="B3" s="2" t="s">
        <v>8</v>
      </c>
      <c r="C3" s="2" t="s">
        <v>9</v>
      </c>
      <c r="D3" s="2" t="s">
        <v>49</v>
      </c>
      <c r="E3" s="3"/>
      <c r="F3" s="3"/>
      <c r="G3" s="4"/>
      <c r="H3" s="3"/>
      <c r="I3" s="3"/>
      <c r="J3" s="3"/>
      <c r="K3" s="3"/>
      <c r="L3" s="4"/>
      <c r="M3" s="2">
        <f t="shared" ref="M3:M21" si="1">MATCH($A3,$A:$A,0)</f>
        <v>2</v>
      </c>
      <c r="N3" s="2">
        <f t="shared" ref="N3:N21" si="2">MATCH($A3,$A:$A,1)</f>
        <v>8</v>
      </c>
      <c r="O3" s="2">
        <f t="shared" ref="O3:O21" si="3">N3-M3+1</f>
        <v>7</v>
      </c>
      <c r="P3" t="str">
        <f t="shared" ref="P3:AA21" si="4">IF(COLUMN()-COLUMN($P$1)&lt;$O3,INDEX($C:$C,$M3+COLUMN()-COLUMN($P$1)),"")</f>
        <v>VISI 20C Résidentiel</v>
      </c>
      <c r="Q3" t="str">
        <f t="shared" si="0"/>
        <v>Arêtes abattues</v>
      </c>
      <c r="R3" t="str">
        <f t="shared" si="0"/>
        <v>Joint Grès</v>
      </c>
      <c r="S3" t="str">
        <f t="shared" si="0"/>
        <v>TGI20N</v>
      </c>
      <c r="T3" t="str">
        <f t="shared" si="0"/>
        <v>Remplissage Gaz Argon</v>
      </c>
      <c r="U3" t="str">
        <f t="shared" si="0"/>
        <v>4 I+</v>
      </c>
      <c r="V3" t="str">
        <f t="shared" si="0"/>
        <v>4 mm</v>
      </c>
      <c r="W3" t="str">
        <f t="shared" si="0"/>
        <v/>
      </c>
      <c r="X3" t="str">
        <f t="shared" si="0"/>
        <v/>
      </c>
      <c r="Y3" t="str">
        <f t="shared" si="0"/>
        <v/>
      </c>
      <c r="Z3" t="str">
        <f t="shared" si="0"/>
        <v/>
      </c>
      <c r="AA3" t="str">
        <f t="shared" si="0"/>
        <v/>
      </c>
    </row>
    <row r="4" spans="1:27" x14ac:dyDescent="0.25">
      <c r="A4" s="2" t="s">
        <v>20</v>
      </c>
      <c r="B4" s="2" t="s">
        <v>8</v>
      </c>
      <c r="C4" s="2" t="s">
        <v>7</v>
      </c>
      <c r="D4" s="2" t="s">
        <v>49</v>
      </c>
      <c r="E4" s="3"/>
      <c r="F4" s="3"/>
      <c r="G4" s="4"/>
      <c r="H4" s="3"/>
      <c r="I4" s="3"/>
      <c r="J4" s="3"/>
      <c r="K4" s="3"/>
      <c r="L4" s="4"/>
      <c r="M4" s="2">
        <f t="shared" si="1"/>
        <v>2</v>
      </c>
      <c r="N4" s="2">
        <f t="shared" si="2"/>
        <v>8</v>
      </c>
      <c r="O4" s="2">
        <f t="shared" si="3"/>
        <v>7</v>
      </c>
      <c r="P4" t="str">
        <f t="shared" si="4"/>
        <v>VISI 20C Résidentiel</v>
      </c>
      <c r="Q4" t="str">
        <f t="shared" si="0"/>
        <v>Arêtes abattues</v>
      </c>
      <c r="R4" t="str">
        <f t="shared" si="0"/>
        <v>Joint Grès</v>
      </c>
      <c r="S4" t="str">
        <f t="shared" si="0"/>
        <v>TGI20N</v>
      </c>
      <c r="T4" t="str">
        <f t="shared" si="0"/>
        <v>Remplissage Gaz Argon</v>
      </c>
      <c r="U4" t="str">
        <f t="shared" si="0"/>
        <v>4 I+</v>
      </c>
      <c r="V4" t="str">
        <f t="shared" si="0"/>
        <v>4 mm</v>
      </c>
      <c r="W4" t="str">
        <f t="shared" si="0"/>
        <v/>
      </c>
      <c r="X4" t="str">
        <f t="shared" si="0"/>
        <v/>
      </c>
      <c r="Y4" t="str">
        <f t="shared" si="0"/>
        <v/>
      </c>
      <c r="Z4" t="str">
        <f t="shared" si="0"/>
        <v/>
      </c>
      <c r="AA4" t="str">
        <f t="shared" si="0"/>
        <v/>
      </c>
    </row>
    <row r="5" spans="1:27" x14ac:dyDescent="0.25">
      <c r="A5" s="2" t="s">
        <v>20</v>
      </c>
      <c r="B5" s="2" t="s">
        <v>6</v>
      </c>
      <c r="C5" s="2" t="s">
        <v>21</v>
      </c>
      <c r="D5" s="2" t="s">
        <v>49</v>
      </c>
      <c r="E5" s="3"/>
      <c r="F5" s="3"/>
      <c r="G5" s="4"/>
      <c r="H5" s="3"/>
      <c r="I5" s="3"/>
      <c r="J5" s="3"/>
      <c r="K5" s="3"/>
      <c r="L5" s="4"/>
      <c r="M5" s="2">
        <f t="shared" si="1"/>
        <v>2</v>
      </c>
      <c r="N5" s="2">
        <f t="shared" si="2"/>
        <v>8</v>
      </c>
      <c r="O5" s="2">
        <f t="shared" si="3"/>
        <v>7</v>
      </c>
      <c r="P5" t="str">
        <f t="shared" si="4"/>
        <v>VISI 20C Résidentiel</v>
      </c>
      <c r="Q5" t="str">
        <f t="shared" si="0"/>
        <v>Arêtes abattues</v>
      </c>
      <c r="R5" t="str">
        <f t="shared" si="0"/>
        <v>Joint Grès</v>
      </c>
      <c r="S5" t="str">
        <f t="shared" si="0"/>
        <v>TGI20N</v>
      </c>
      <c r="T5" t="str">
        <f t="shared" si="0"/>
        <v>Remplissage Gaz Argon</v>
      </c>
      <c r="U5" t="str">
        <f t="shared" si="0"/>
        <v>4 I+</v>
      </c>
      <c r="V5" t="str">
        <f t="shared" si="0"/>
        <v>4 mm</v>
      </c>
      <c r="W5" t="str">
        <f t="shared" si="0"/>
        <v/>
      </c>
      <c r="X5" t="str">
        <f t="shared" si="0"/>
        <v/>
      </c>
      <c r="Y5" t="str">
        <f t="shared" si="0"/>
        <v/>
      </c>
      <c r="Z5" t="str">
        <f t="shared" si="0"/>
        <v/>
      </c>
      <c r="AA5" t="str">
        <f t="shared" si="0"/>
        <v/>
      </c>
    </row>
    <row r="6" spans="1:27" x14ac:dyDescent="0.25">
      <c r="A6" s="2" t="s">
        <v>20</v>
      </c>
      <c r="B6" s="2" t="s">
        <v>4</v>
      </c>
      <c r="C6" s="2" t="s">
        <v>3</v>
      </c>
      <c r="D6" s="2" t="s">
        <v>49</v>
      </c>
      <c r="E6" s="3"/>
      <c r="F6" s="3"/>
      <c r="G6" s="4"/>
      <c r="H6" s="3"/>
      <c r="I6" s="3"/>
      <c r="J6" s="3"/>
      <c r="K6" s="3"/>
      <c r="L6" s="4"/>
      <c r="M6" s="2">
        <f t="shared" si="1"/>
        <v>2</v>
      </c>
      <c r="N6" s="2">
        <f t="shared" si="2"/>
        <v>8</v>
      </c>
      <c r="O6" s="2">
        <f t="shared" si="3"/>
        <v>7</v>
      </c>
      <c r="P6" t="str">
        <f t="shared" si="4"/>
        <v>VISI 20C Résidentiel</v>
      </c>
      <c r="Q6" t="str">
        <f t="shared" si="0"/>
        <v>Arêtes abattues</v>
      </c>
      <c r="R6" t="str">
        <f t="shared" si="0"/>
        <v>Joint Grès</v>
      </c>
      <c r="S6" t="str">
        <f t="shared" si="0"/>
        <v>TGI20N</v>
      </c>
      <c r="T6" t="str">
        <f t="shared" si="0"/>
        <v>Remplissage Gaz Argon</v>
      </c>
      <c r="U6" t="str">
        <f t="shared" si="0"/>
        <v>4 I+</v>
      </c>
      <c r="V6" t="str">
        <f t="shared" si="0"/>
        <v>4 mm</v>
      </c>
      <c r="W6" t="str">
        <f t="shared" si="0"/>
        <v/>
      </c>
      <c r="X6" t="str">
        <f t="shared" si="0"/>
        <v/>
      </c>
      <c r="Y6" t="str">
        <f t="shared" si="0"/>
        <v/>
      </c>
      <c r="Z6" t="str">
        <f t="shared" si="0"/>
        <v/>
      </c>
      <c r="AA6" t="str">
        <f t="shared" si="0"/>
        <v/>
      </c>
    </row>
    <row r="7" spans="1:27" x14ac:dyDescent="0.25">
      <c r="A7" s="2" t="s">
        <v>20</v>
      </c>
      <c r="B7" s="2" t="s">
        <v>11</v>
      </c>
      <c r="C7" s="2" t="s">
        <v>45</v>
      </c>
      <c r="D7" s="2" t="s">
        <v>49</v>
      </c>
      <c r="E7" s="3"/>
      <c r="F7" s="3"/>
      <c r="G7" s="4"/>
      <c r="H7" s="3"/>
      <c r="I7" s="3"/>
      <c r="J7" s="3"/>
      <c r="K7" s="3"/>
      <c r="L7" s="4"/>
      <c r="M7" s="2">
        <f t="shared" si="1"/>
        <v>2</v>
      </c>
      <c r="N7" s="2">
        <f t="shared" si="2"/>
        <v>8</v>
      </c>
      <c r="O7" s="2">
        <f t="shared" si="3"/>
        <v>7</v>
      </c>
      <c r="P7" t="str">
        <f t="shared" si="4"/>
        <v>VISI 20C Résidentiel</v>
      </c>
      <c r="Q7" t="str">
        <f t="shared" si="0"/>
        <v>Arêtes abattues</v>
      </c>
      <c r="R7" t="str">
        <f t="shared" si="0"/>
        <v>Joint Grès</v>
      </c>
      <c r="S7" t="str">
        <f t="shared" si="0"/>
        <v>TGI20N</v>
      </c>
      <c r="T7" t="str">
        <f t="shared" si="0"/>
        <v>Remplissage Gaz Argon</v>
      </c>
      <c r="U7" t="str">
        <f t="shared" si="0"/>
        <v>4 I+</v>
      </c>
      <c r="V7" t="str">
        <f t="shared" si="0"/>
        <v>4 mm</v>
      </c>
      <c r="W7" t="str">
        <f t="shared" si="0"/>
        <v/>
      </c>
      <c r="X7" t="str">
        <f t="shared" si="0"/>
        <v/>
      </c>
      <c r="Y7" t="str">
        <f t="shared" si="0"/>
        <v/>
      </c>
      <c r="Z7" t="str">
        <f t="shared" si="0"/>
        <v/>
      </c>
      <c r="AA7" t="str">
        <f t="shared" si="0"/>
        <v/>
      </c>
    </row>
    <row r="8" spans="1:27" x14ac:dyDescent="0.25">
      <c r="A8" s="2" t="s">
        <v>20</v>
      </c>
      <c r="B8" s="2" t="s">
        <v>11</v>
      </c>
      <c r="C8" s="2" t="s">
        <v>46</v>
      </c>
      <c r="D8" s="2" t="s">
        <v>49</v>
      </c>
      <c r="E8" s="3"/>
      <c r="F8" s="3"/>
      <c r="G8" s="4"/>
      <c r="H8" s="3"/>
      <c r="I8" s="3"/>
      <c r="J8" s="3"/>
      <c r="K8" s="3"/>
      <c r="L8" s="4"/>
      <c r="M8" s="2">
        <f t="shared" si="1"/>
        <v>2</v>
      </c>
      <c r="N8" s="2">
        <f t="shared" si="2"/>
        <v>8</v>
      </c>
      <c r="O8" s="2">
        <f t="shared" si="3"/>
        <v>7</v>
      </c>
      <c r="P8" t="str">
        <f t="shared" si="4"/>
        <v>VISI 20C Résidentiel</v>
      </c>
      <c r="Q8" t="str">
        <f t="shared" si="0"/>
        <v>Arêtes abattues</v>
      </c>
      <c r="R8" t="str">
        <f t="shared" si="0"/>
        <v>Joint Grès</v>
      </c>
      <c r="S8" t="str">
        <f t="shared" si="0"/>
        <v>TGI20N</v>
      </c>
      <c r="T8" t="str">
        <f t="shared" si="0"/>
        <v>Remplissage Gaz Argon</v>
      </c>
      <c r="U8" t="str">
        <f t="shared" si="0"/>
        <v>4 I+</v>
      </c>
      <c r="V8" t="str">
        <f t="shared" si="0"/>
        <v>4 mm</v>
      </c>
      <c r="W8" t="str">
        <f t="shared" si="0"/>
        <v/>
      </c>
      <c r="X8" t="str">
        <f t="shared" si="0"/>
        <v/>
      </c>
      <c r="Y8" t="str">
        <f t="shared" si="0"/>
        <v/>
      </c>
      <c r="Z8" t="str">
        <f t="shared" si="0"/>
        <v/>
      </c>
      <c r="AA8" t="str">
        <f t="shared" si="0"/>
        <v/>
      </c>
    </row>
    <row r="9" spans="1:27" x14ac:dyDescent="0.25">
      <c r="A9" s="2" t="s">
        <v>12</v>
      </c>
      <c r="B9" s="2" t="s">
        <v>18</v>
      </c>
      <c r="C9" s="2" t="s">
        <v>17</v>
      </c>
      <c r="D9" s="2" t="s">
        <v>50</v>
      </c>
      <c r="E9" s="3"/>
      <c r="F9" s="3"/>
      <c r="G9" s="4"/>
      <c r="H9" s="3"/>
      <c r="I9" s="3"/>
      <c r="J9" s="3"/>
      <c r="K9" s="3"/>
      <c r="L9" s="4"/>
      <c r="M9" s="2">
        <f t="shared" si="1"/>
        <v>9</v>
      </c>
      <c r="N9" s="2">
        <f t="shared" si="2"/>
        <v>14</v>
      </c>
      <c r="O9" s="2">
        <f t="shared" si="3"/>
        <v>6</v>
      </c>
      <c r="P9" t="str">
        <f t="shared" si="4"/>
        <v>26x8  Filmé  Ch. Doré</v>
      </c>
      <c r="Q9" t="str">
        <f t="shared" si="0"/>
        <v xml:space="preserve">Synov Chêne doré 2 faces 20mm </v>
      </c>
      <c r="R9" t="str">
        <f t="shared" si="0"/>
        <v>FORME 67</v>
      </c>
      <c r="S9" t="str">
        <f t="shared" si="0"/>
        <v>Alu12</v>
      </c>
      <c r="T9" t="str">
        <f t="shared" si="0"/>
        <v>4 mm</v>
      </c>
      <c r="U9" t="str">
        <f t="shared" si="0"/>
        <v>4 mm</v>
      </c>
      <c r="V9" t="str">
        <f t="shared" si="0"/>
        <v/>
      </c>
      <c r="W9" t="str">
        <f t="shared" si="0"/>
        <v/>
      </c>
      <c r="X9" t="str">
        <f t="shared" si="0"/>
        <v/>
      </c>
      <c r="Y9" t="str">
        <f t="shared" si="0"/>
        <v/>
      </c>
      <c r="Z9" t="str">
        <f t="shared" si="0"/>
        <v/>
      </c>
      <c r="AA9" t="str">
        <f t="shared" si="0"/>
        <v/>
      </c>
    </row>
    <row r="10" spans="1:27" x14ac:dyDescent="0.25">
      <c r="A10" s="2" t="s">
        <v>12</v>
      </c>
      <c r="B10" s="2" t="s">
        <v>8</v>
      </c>
      <c r="C10" s="2" t="s">
        <v>16</v>
      </c>
      <c r="D10" s="2" t="s">
        <v>50</v>
      </c>
      <c r="E10" s="3"/>
      <c r="F10" s="3"/>
      <c r="G10" s="4"/>
      <c r="H10" s="3"/>
      <c r="I10" s="3"/>
      <c r="J10" s="3"/>
      <c r="K10" s="3"/>
      <c r="L10" s="4"/>
      <c r="M10" s="2">
        <f t="shared" si="1"/>
        <v>9</v>
      </c>
      <c r="N10" s="2">
        <f t="shared" si="2"/>
        <v>14</v>
      </c>
      <c r="O10" s="2">
        <f t="shared" si="3"/>
        <v>6</v>
      </c>
      <c r="P10" t="str">
        <f t="shared" si="4"/>
        <v>26x8  Filmé  Ch. Doré</v>
      </c>
      <c r="Q10" t="str">
        <f t="shared" si="0"/>
        <v xml:space="preserve">Synov Chêne doré 2 faces 20mm </v>
      </c>
      <c r="R10" t="str">
        <f t="shared" si="0"/>
        <v>FORME 67</v>
      </c>
      <c r="S10" t="str">
        <f t="shared" si="0"/>
        <v>Alu12</v>
      </c>
      <c r="T10" t="str">
        <f t="shared" si="0"/>
        <v>4 mm</v>
      </c>
      <c r="U10" t="str">
        <f t="shared" si="0"/>
        <v>4 mm</v>
      </c>
      <c r="V10" t="str">
        <f t="shared" si="0"/>
        <v/>
      </c>
      <c r="W10" t="str">
        <f t="shared" si="0"/>
        <v/>
      </c>
      <c r="X10" t="str">
        <f t="shared" si="0"/>
        <v/>
      </c>
      <c r="Y10" t="str">
        <f t="shared" si="0"/>
        <v/>
      </c>
      <c r="Z10" t="str">
        <f t="shared" si="0"/>
        <v/>
      </c>
      <c r="AA10" t="str">
        <f t="shared" si="0"/>
        <v/>
      </c>
    </row>
    <row r="11" spans="1:27" x14ac:dyDescent="0.25">
      <c r="A11" s="2" t="s">
        <v>12</v>
      </c>
      <c r="B11" s="2" t="s">
        <v>15</v>
      </c>
      <c r="C11" s="2" t="s">
        <v>14</v>
      </c>
      <c r="D11" s="2" t="s">
        <v>50</v>
      </c>
      <c r="E11" s="3"/>
      <c r="F11" s="3"/>
      <c r="G11" s="4"/>
      <c r="H11" s="3"/>
      <c r="I11" s="3"/>
      <c r="J11" s="3"/>
      <c r="K11" s="3"/>
      <c r="L11" s="4"/>
      <c r="M11" s="2">
        <f t="shared" si="1"/>
        <v>9</v>
      </c>
      <c r="N11" s="2">
        <f t="shared" si="2"/>
        <v>14</v>
      </c>
      <c r="O11" s="2">
        <f t="shared" si="3"/>
        <v>6</v>
      </c>
      <c r="P11" t="str">
        <f t="shared" si="4"/>
        <v>26x8  Filmé  Ch. Doré</v>
      </c>
      <c r="Q11" t="str">
        <f t="shared" si="0"/>
        <v xml:space="preserve">Synov Chêne doré 2 faces 20mm </v>
      </c>
      <c r="R11" t="str">
        <f t="shared" si="0"/>
        <v>FORME 67</v>
      </c>
      <c r="S11" t="str">
        <f t="shared" si="0"/>
        <v>Alu12</v>
      </c>
      <c r="T11" t="str">
        <f t="shared" si="0"/>
        <v>4 mm</v>
      </c>
      <c r="U11" t="str">
        <f t="shared" si="0"/>
        <v>4 mm</v>
      </c>
      <c r="V11" t="str">
        <f t="shared" si="0"/>
        <v/>
      </c>
      <c r="W11" t="str">
        <f t="shared" si="0"/>
        <v/>
      </c>
      <c r="X11" t="str">
        <f t="shared" si="0"/>
        <v/>
      </c>
      <c r="Y11" t="str">
        <f t="shared" si="0"/>
        <v/>
      </c>
      <c r="Z11" t="str">
        <f t="shared" si="0"/>
        <v/>
      </c>
      <c r="AA11" t="str">
        <f t="shared" si="0"/>
        <v/>
      </c>
    </row>
    <row r="12" spans="1:27" x14ac:dyDescent="0.25">
      <c r="A12" s="2" t="s">
        <v>12</v>
      </c>
      <c r="B12" s="2" t="s">
        <v>6</v>
      </c>
      <c r="C12" s="2" t="s">
        <v>13</v>
      </c>
      <c r="D12" s="2" t="s">
        <v>50</v>
      </c>
      <c r="E12" s="3"/>
      <c r="F12" s="3"/>
      <c r="G12" s="4"/>
      <c r="H12" s="3"/>
      <c r="I12" s="3"/>
      <c r="J12" s="3"/>
      <c r="K12" s="3"/>
      <c r="L12" s="4"/>
      <c r="M12" s="2">
        <f t="shared" si="1"/>
        <v>9</v>
      </c>
      <c r="N12" s="2">
        <f t="shared" si="2"/>
        <v>14</v>
      </c>
      <c r="O12" s="2">
        <f t="shared" si="3"/>
        <v>6</v>
      </c>
      <c r="P12" t="str">
        <f t="shared" si="4"/>
        <v>26x8  Filmé  Ch. Doré</v>
      </c>
      <c r="Q12" t="str">
        <f t="shared" si="0"/>
        <v xml:space="preserve">Synov Chêne doré 2 faces 20mm </v>
      </c>
      <c r="R12" t="str">
        <f t="shared" si="0"/>
        <v>FORME 67</v>
      </c>
      <c r="S12" t="str">
        <f t="shared" si="0"/>
        <v>Alu12</v>
      </c>
      <c r="T12" t="str">
        <f t="shared" si="0"/>
        <v>4 mm</v>
      </c>
      <c r="U12" t="str">
        <f t="shared" si="0"/>
        <v>4 mm</v>
      </c>
      <c r="V12" t="str">
        <f t="shared" si="0"/>
        <v/>
      </c>
      <c r="W12" t="str">
        <f t="shared" si="0"/>
        <v/>
      </c>
      <c r="X12" t="str">
        <f t="shared" si="0"/>
        <v/>
      </c>
      <c r="Y12" t="str">
        <f t="shared" si="0"/>
        <v/>
      </c>
      <c r="Z12" t="str">
        <f t="shared" si="0"/>
        <v/>
      </c>
      <c r="AA12" t="str">
        <f t="shared" si="0"/>
        <v/>
      </c>
    </row>
    <row r="13" spans="1:27" x14ac:dyDescent="0.25">
      <c r="A13" s="2" t="s">
        <v>12</v>
      </c>
      <c r="B13" s="2" t="s">
        <v>11</v>
      </c>
      <c r="C13" s="2" t="s">
        <v>46</v>
      </c>
      <c r="D13" s="2" t="s">
        <v>50</v>
      </c>
      <c r="E13" s="3"/>
      <c r="F13" s="3"/>
      <c r="G13" s="4"/>
      <c r="H13" s="3"/>
      <c r="I13" s="3"/>
      <c r="J13" s="3"/>
      <c r="K13" s="3"/>
      <c r="L13" s="4"/>
      <c r="M13" s="2">
        <f t="shared" si="1"/>
        <v>9</v>
      </c>
      <c r="N13" s="2">
        <f t="shared" si="2"/>
        <v>14</v>
      </c>
      <c r="O13" s="2">
        <f t="shared" si="3"/>
        <v>6</v>
      </c>
      <c r="P13" t="str">
        <f t="shared" si="4"/>
        <v>26x8  Filmé  Ch. Doré</v>
      </c>
      <c r="Q13" t="str">
        <f t="shared" si="0"/>
        <v xml:space="preserve">Synov Chêne doré 2 faces 20mm </v>
      </c>
      <c r="R13" t="str">
        <f t="shared" si="0"/>
        <v>FORME 67</v>
      </c>
      <c r="S13" t="str">
        <f t="shared" si="0"/>
        <v>Alu12</v>
      </c>
      <c r="T13" t="str">
        <f t="shared" si="0"/>
        <v>4 mm</v>
      </c>
      <c r="U13" t="str">
        <f t="shared" si="0"/>
        <v>4 mm</v>
      </c>
      <c r="V13" t="str">
        <f t="shared" si="0"/>
        <v/>
      </c>
      <c r="W13" t="str">
        <f t="shared" si="0"/>
        <v/>
      </c>
      <c r="X13" t="str">
        <f t="shared" si="0"/>
        <v/>
      </c>
      <c r="Y13" t="str">
        <f t="shared" si="0"/>
        <v/>
      </c>
      <c r="Z13" t="str">
        <f t="shared" si="0"/>
        <v/>
      </c>
      <c r="AA13" t="str">
        <f t="shared" si="0"/>
        <v/>
      </c>
    </row>
    <row r="14" spans="1:27" x14ac:dyDescent="0.25">
      <c r="A14" s="2" t="s">
        <v>12</v>
      </c>
      <c r="B14" s="2" t="s">
        <v>11</v>
      </c>
      <c r="C14" s="2" t="s">
        <v>46</v>
      </c>
      <c r="D14" s="2" t="s">
        <v>50</v>
      </c>
      <c r="E14" s="3"/>
      <c r="F14" s="3"/>
      <c r="G14" s="4"/>
      <c r="H14" s="3"/>
      <c r="I14" s="3"/>
      <c r="J14" s="3"/>
      <c r="K14" s="3"/>
      <c r="L14" s="4"/>
      <c r="M14" s="2">
        <f t="shared" si="1"/>
        <v>9</v>
      </c>
      <c r="N14" s="2">
        <f t="shared" si="2"/>
        <v>14</v>
      </c>
      <c r="O14" s="2">
        <f t="shared" si="3"/>
        <v>6</v>
      </c>
      <c r="P14" t="str">
        <f t="shared" si="4"/>
        <v>26x8  Filmé  Ch. Doré</v>
      </c>
      <c r="Q14" t="str">
        <f t="shared" si="0"/>
        <v xml:space="preserve">Synov Chêne doré 2 faces 20mm </v>
      </c>
      <c r="R14" t="str">
        <f t="shared" si="0"/>
        <v>FORME 67</v>
      </c>
      <c r="S14" t="str">
        <f t="shared" si="0"/>
        <v>Alu12</v>
      </c>
      <c r="T14" t="str">
        <f t="shared" si="0"/>
        <v>4 mm</v>
      </c>
      <c r="U14" t="str">
        <f t="shared" si="0"/>
        <v>4 mm</v>
      </c>
      <c r="V14" t="str">
        <f t="shared" si="0"/>
        <v/>
      </c>
      <c r="W14" t="str">
        <f t="shared" si="0"/>
        <v/>
      </c>
      <c r="X14" t="str">
        <f t="shared" si="0"/>
        <v/>
      </c>
      <c r="Y14" t="str">
        <f t="shared" si="0"/>
        <v/>
      </c>
      <c r="Z14" t="str">
        <f t="shared" si="0"/>
        <v/>
      </c>
      <c r="AA14" t="str">
        <f t="shared" si="0"/>
        <v/>
      </c>
    </row>
    <row r="15" spans="1:27" x14ac:dyDescent="0.25">
      <c r="A15" s="2" t="s">
        <v>2</v>
      </c>
      <c r="B15" s="2" t="s">
        <v>8</v>
      </c>
      <c r="C15" s="2" t="s">
        <v>10</v>
      </c>
      <c r="D15" s="2" t="s">
        <v>0</v>
      </c>
      <c r="E15" s="3"/>
      <c r="F15" s="3"/>
      <c r="G15" s="4"/>
      <c r="H15" s="3"/>
      <c r="I15" s="3"/>
      <c r="J15" s="3"/>
      <c r="K15" s="3"/>
      <c r="L15" s="4"/>
      <c r="M15" s="2">
        <f t="shared" si="1"/>
        <v>15</v>
      </c>
      <c r="N15" s="2">
        <f t="shared" si="2"/>
        <v>21</v>
      </c>
      <c r="O15" s="2">
        <f t="shared" si="3"/>
        <v>7</v>
      </c>
      <c r="P15" t="str">
        <f t="shared" si="4"/>
        <v xml:space="preserve">VISI 20C </v>
      </c>
      <c r="Q15" t="str">
        <f t="shared" si="0"/>
        <v>Arêtes abattues</v>
      </c>
      <c r="R15" t="str">
        <f t="shared" si="0"/>
        <v>Joint Grès</v>
      </c>
      <c r="S15" t="str">
        <f t="shared" si="0"/>
        <v>Alu20</v>
      </c>
      <c r="T15" t="str">
        <f t="shared" si="0"/>
        <v>Remplissage Gaz Argon</v>
      </c>
      <c r="U15" t="str">
        <f t="shared" si="0"/>
        <v>44/2 Phon</v>
      </c>
      <c r="V15" t="str">
        <f t="shared" si="0"/>
        <v>55/2 I+</v>
      </c>
      <c r="W15" t="str">
        <f t="shared" si="0"/>
        <v/>
      </c>
      <c r="X15" t="str">
        <f t="shared" si="0"/>
        <v/>
      </c>
      <c r="Y15" t="str">
        <f t="shared" si="0"/>
        <v/>
      </c>
      <c r="Z15" t="str">
        <f t="shared" si="0"/>
        <v/>
      </c>
      <c r="AA15" t="str">
        <f t="shared" si="0"/>
        <v/>
      </c>
    </row>
    <row r="16" spans="1:27" x14ac:dyDescent="0.25">
      <c r="A16" s="2" t="s">
        <v>2</v>
      </c>
      <c r="B16" s="2" t="s">
        <v>8</v>
      </c>
      <c r="C16" s="2" t="s">
        <v>9</v>
      </c>
      <c r="D16" s="2" t="s">
        <v>0</v>
      </c>
      <c r="E16" s="3"/>
      <c r="F16" s="3"/>
      <c r="G16" s="4"/>
      <c r="H16" s="3"/>
      <c r="I16" s="3"/>
      <c r="J16" s="3"/>
      <c r="K16" s="3"/>
      <c r="L16" s="4"/>
      <c r="M16" s="2">
        <f t="shared" si="1"/>
        <v>15</v>
      </c>
      <c r="N16" s="2">
        <f t="shared" si="2"/>
        <v>21</v>
      </c>
      <c r="O16" s="2">
        <f t="shared" si="3"/>
        <v>7</v>
      </c>
      <c r="P16" t="str">
        <f t="shared" si="4"/>
        <v xml:space="preserve">VISI 20C </v>
      </c>
      <c r="Q16" t="str">
        <f t="shared" si="0"/>
        <v>Arêtes abattues</v>
      </c>
      <c r="R16" t="str">
        <f t="shared" si="0"/>
        <v>Joint Grès</v>
      </c>
      <c r="S16" t="str">
        <f t="shared" si="0"/>
        <v>Alu20</v>
      </c>
      <c r="T16" t="str">
        <f t="shared" si="0"/>
        <v>Remplissage Gaz Argon</v>
      </c>
      <c r="U16" t="str">
        <f t="shared" si="0"/>
        <v>44/2 Phon</v>
      </c>
      <c r="V16" t="str">
        <f t="shared" si="0"/>
        <v>55/2 I+</v>
      </c>
      <c r="W16" t="str">
        <f t="shared" si="0"/>
        <v/>
      </c>
      <c r="X16" t="str">
        <f t="shared" si="0"/>
        <v/>
      </c>
      <c r="Y16" t="str">
        <f t="shared" si="0"/>
        <v/>
      </c>
      <c r="Z16" t="str">
        <f t="shared" si="0"/>
        <v/>
      </c>
      <c r="AA16" t="str">
        <f t="shared" si="0"/>
        <v/>
      </c>
    </row>
    <row r="17" spans="1:27" x14ac:dyDescent="0.25">
      <c r="A17" s="2" t="s">
        <v>2</v>
      </c>
      <c r="B17" s="2" t="s">
        <v>8</v>
      </c>
      <c r="C17" s="2" t="s">
        <v>7</v>
      </c>
      <c r="D17" s="2" t="s">
        <v>0</v>
      </c>
      <c r="E17" s="3"/>
      <c r="F17" s="3"/>
      <c r="G17" s="4"/>
      <c r="H17" s="3"/>
      <c r="I17" s="3"/>
      <c r="J17" s="3"/>
      <c r="K17" s="3"/>
      <c r="L17" s="4"/>
      <c r="M17" s="2">
        <f t="shared" si="1"/>
        <v>15</v>
      </c>
      <c r="N17" s="2">
        <f t="shared" si="2"/>
        <v>21</v>
      </c>
      <c r="O17" s="2">
        <f t="shared" si="3"/>
        <v>7</v>
      </c>
      <c r="P17" t="str">
        <f t="shared" si="4"/>
        <v xml:space="preserve">VISI 20C </v>
      </c>
      <c r="Q17" t="str">
        <f t="shared" si="0"/>
        <v>Arêtes abattues</v>
      </c>
      <c r="R17" t="str">
        <f t="shared" si="0"/>
        <v>Joint Grès</v>
      </c>
      <c r="S17" t="str">
        <f t="shared" si="0"/>
        <v>Alu20</v>
      </c>
      <c r="T17" t="str">
        <f t="shared" si="0"/>
        <v>Remplissage Gaz Argon</v>
      </c>
      <c r="U17" t="str">
        <f t="shared" si="0"/>
        <v>44/2 Phon</v>
      </c>
      <c r="V17" t="str">
        <f t="shared" si="0"/>
        <v>55/2 I+</v>
      </c>
      <c r="W17" t="str">
        <f t="shared" si="0"/>
        <v/>
      </c>
      <c r="X17" t="str">
        <f t="shared" si="0"/>
        <v/>
      </c>
      <c r="Y17" t="str">
        <f t="shared" si="0"/>
        <v/>
      </c>
      <c r="Z17" t="str">
        <f t="shared" si="0"/>
        <v/>
      </c>
      <c r="AA17" t="str">
        <f t="shared" si="0"/>
        <v/>
      </c>
    </row>
    <row r="18" spans="1:27" x14ac:dyDescent="0.25">
      <c r="A18" s="2" t="s">
        <v>2</v>
      </c>
      <c r="B18" s="2" t="s">
        <v>6</v>
      </c>
      <c r="C18" s="2" t="s">
        <v>5</v>
      </c>
      <c r="D18" s="2" t="s">
        <v>0</v>
      </c>
      <c r="E18" s="3"/>
      <c r="F18" s="3"/>
      <c r="G18" s="4"/>
      <c r="H18" s="3"/>
      <c r="I18" s="3"/>
      <c r="J18" s="3"/>
      <c r="K18" s="3"/>
      <c r="L18" s="4"/>
      <c r="M18" s="2">
        <f t="shared" si="1"/>
        <v>15</v>
      </c>
      <c r="N18" s="2">
        <f t="shared" si="2"/>
        <v>21</v>
      </c>
      <c r="O18" s="2">
        <f t="shared" si="3"/>
        <v>7</v>
      </c>
      <c r="P18" t="str">
        <f t="shared" si="4"/>
        <v xml:space="preserve">VISI 20C </v>
      </c>
      <c r="Q18" t="str">
        <f t="shared" si="4"/>
        <v>Arêtes abattues</v>
      </c>
      <c r="R18" t="str">
        <f t="shared" si="4"/>
        <v>Joint Grès</v>
      </c>
      <c r="S18" t="str">
        <f t="shared" si="4"/>
        <v>Alu20</v>
      </c>
      <c r="T18" t="str">
        <f t="shared" si="4"/>
        <v>Remplissage Gaz Argon</v>
      </c>
      <c r="U18" t="str">
        <f t="shared" si="4"/>
        <v>44/2 Phon</v>
      </c>
      <c r="V18" t="str">
        <f t="shared" si="4"/>
        <v>55/2 I+</v>
      </c>
      <c r="W18" t="str">
        <f t="shared" si="4"/>
        <v/>
      </c>
      <c r="X18" t="str">
        <f t="shared" si="4"/>
        <v/>
      </c>
      <c r="Y18" t="str">
        <f t="shared" si="4"/>
        <v/>
      </c>
      <c r="Z18" t="str">
        <f t="shared" si="4"/>
        <v/>
      </c>
      <c r="AA18" t="str">
        <f t="shared" si="4"/>
        <v/>
      </c>
    </row>
    <row r="19" spans="1:27" x14ac:dyDescent="0.25">
      <c r="A19" s="2" t="s">
        <v>2</v>
      </c>
      <c r="B19" s="2" t="s">
        <v>4</v>
      </c>
      <c r="C19" s="2" t="s">
        <v>3</v>
      </c>
      <c r="D19" s="2" t="s">
        <v>0</v>
      </c>
      <c r="E19" s="3"/>
      <c r="F19" s="3"/>
      <c r="G19" s="4"/>
      <c r="H19" s="3"/>
      <c r="I19" s="3"/>
      <c r="J19" s="3"/>
      <c r="K19" s="3"/>
      <c r="L19" s="4"/>
      <c r="M19" s="2">
        <f t="shared" si="1"/>
        <v>15</v>
      </c>
      <c r="N19" s="2">
        <f t="shared" si="2"/>
        <v>21</v>
      </c>
      <c r="O19" s="2">
        <f t="shared" si="3"/>
        <v>7</v>
      </c>
      <c r="P19" t="str">
        <f t="shared" si="4"/>
        <v xml:space="preserve">VISI 20C </v>
      </c>
      <c r="Q19" t="str">
        <f t="shared" si="4"/>
        <v>Arêtes abattues</v>
      </c>
      <c r="R19" t="str">
        <f t="shared" si="4"/>
        <v>Joint Grès</v>
      </c>
      <c r="S19" t="str">
        <f t="shared" si="4"/>
        <v>Alu20</v>
      </c>
      <c r="T19" t="str">
        <f t="shared" si="4"/>
        <v>Remplissage Gaz Argon</v>
      </c>
      <c r="U19" t="str">
        <f t="shared" si="4"/>
        <v>44/2 Phon</v>
      </c>
      <c r="V19" t="str">
        <f t="shared" si="4"/>
        <v>55/2 I+</v>
      </c>
      <c r="W19" t="str">
        <f t="shared" si="4"/>
        <v/>
      </c>
      <c r="X19" t="str">
        <f t="shared" si="4"/>
        <v/>
      </c>
      <c r="Y19" t="str">
        <f t="shared" si="4"/>
        <v/>
      </c>
      <c r="Z19" t="str">
        <f t="shared" si="4"/>
        <v/>
      </c>
      <c r="AA19" t="str">
        <f t="shared" si="4"/>
        <v/>
      </c>
    </row>
    <row r="20" spans="1:27" x14ac:dyDescent="0.25">
      <c r="A20" s="2" t="s">
        <v>2</v>
      </c>
      <c r="B20" s="2" t="s">
        <v>1</v>
      </c>
      <c r="C20" s="2" t="s">
        <v>48</v>
      </c>
      <c r="D20" s="2" t="s">
        <v>0</v>
      </c>
      <c r="E20" s="3"/>
      <c r="F20" s="3"/>
      <c r="G20" s="4"/>
      <c r="H20" s="3"/>
      <c r="I20" s="3"/>
      <c r="J20" s="3"/>
      <c r="K20" s="3"/>
      <c r="L20" s="4"/>
      <c r="M20" s="2">
        <f t="shared" si="1"/>
        <v>15</v>
      </c>
      <c r="N20" s="2">
        <f t="shared" si="2"/>
        <v>21</v>
      </c>
      <c r="O20" s="2">
        <f t="shared" si="3"/>
        <v>7</v>
      </c>
      <c r="P20" t="str">
        <f t="shared" si="4"/>
        <v xml:space="preserve">VISI 20C </v>
      </c>
      <c r="Q20" t="str">
        <f t="shared" si="4"/>
        <v>Arêtes abattues</v>
      </c>
      <c r="R20" t="str">
        <f t="shared" si="4"/>
        <v>Joint Grès</v>
      </c>
      <c r="S20" t="str">
        <f t="shared" si="4"/>
        <v>Alu20</v>
      </c>
      <c r="T20" t="str">
        <f t="shared" si="4"/>
        <v>Remplissage Gaz Argon</v>
      </c>
      <c r="U20" t="str">
        <f t="shared" si="4"/>
        <v>44/2 Phon</v>
      </c>
      <c r="V20" t="str">
        <f t="shared" si="4"/>
        <v>55/2 I+</v>
      </c>
      <c r="W20" t="str">
        <f t="shared" si="4"/>
        <v/>
      </c>
      <c r="X20" t="str">
        <f t="shared" si="4"/>
        <v/>
      </c>
      <c r="Y20" t="str">
        <f t="shared" si="4"/>
        <v/>
      </c>
      <c r="Z20" t="str">
        <f t="shared" si="4"/>
        <v/>
      </c>
      <c r="AA20" t="str">
        <f t="shared" si="4"/>
        <v/>
      </c>
    </row>
    <row r="21" spans="1:27" x14ac:dyDescent="0.25">
      <c r="A21" s="2" t="s">
        <v>2</v>
      </c>
      <c r="B21" s="2" t="s">
        <v>1</v>
      </c>
      <c r="C21" s="2" t="s">
        <v>47</v>
      </c>
      <c r="D21" s="2" t="s">
        <v>0</v>
      </c>
      <c r="E21" s="3"/>
      <c r="F21" s="3"/>
      <c r="G21" s="4"/>
      <c r="H21" s="3"/>
      <c r="I21" s="3"/>
      <c r="J21" s="3"/>
      <c r="K21" s="3"/>
      <c r="L21" s="4"/>
      <c r="M21" s="2">
        <f t="shared" si="1"/>
        <v>15</v>
      </c>
      <c r="N21" s="2">
        <f t="shared" si="2"/>
        <v>21</v>
      </c>
      <c r="O21" s="2">
        <f t="shared" si="3"/>
        <v>7</v>
      </c>
      <c r="P21" t="str">
        <f t="shared" si="4"/>
        <v xml:space="preserve">VISI 20C </v>
      </c>
      <c r="Q21" t="str">
        <f t="shared" si="4"/>
        <v>Arêtes abattues</v>
      </c>
      <c r="R21" t="str">
        <f t="shared" si="4"/>
        <v>Joint Grès</v>
      </c>
      <c r="S21" t="str">
        <f t="shared" si="4"/>
        <v>Alu20</v>
      </c>
      <c r="T21" t="str">
        <f t="shared" si="4"/>
        <v>Remplissage Gaz Argon</v>
      </c>
      <c r="U21" t="str">
        <f t="shared" si="4"/>
        <v>44/2 Phon</v>
      </c>
      <c r="V21" t="str">
        <f t="shared" si="4"/>
        <v>55/2 I+</v>
      </c>
      <c r="W21" t="str">
        <f t="shared" si="4"/>
        <v/>
      </c>
      <c r="X21" t="str">
        <f t="shared" si="4"/>
        <v/>
      </c>
      <c r="Y21" t="str">
        <f t="shared" si="4"/>
        <v/>
      </c>
      <c r="Z21" t="str">
        <f t="shared" si="4"/>
        <v/>
      </c>
      <c r="AA21" t="str">
        <f t="shared" si="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TCD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KEGLER</dc:creator>
  <cp:lastModifiedBy>rtyui</cp:lastModifiedBy>
  <dcterms:created xsi:type="dcterms:W3CDTF">2017-01-23T09:13:45Z</dcterms:created>
  <dcterms:modified xsi:type="dcterms:W3CDTF">2017-01-24T17:34:16Z</dcterms:modified>
</cp:coreProperties>
</file>