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065" yWindow="0" windowWidth="19425" windowHeight="8340" activeTab="1"/>
  </bookViews>
  <sheets>
    <sheet name="Feuil1" sheetId="1" r:id="rId1"/>
    <sheet name="Feuil2" sheetId="2" r:id="rId2"/>
    <sheet name="Feuil3" sheetId="3" r:id="rId3"/>
  </sheets>
  <calcPr calcId="152511"/>
  <pivotCaches>
    <pivotCache cacheId="3" r:id="rId4"/>
  </pivotCaches>
</workbook>
</file>

<file path=xl/calcChain.xml><?xml version="1.0" encoding="utf-8"?>
<calcChain xmlns="http://schemas.openxmlformats.org/spreadsheetml/2006/main">
  <c r="B5" i="1" l="1"/>
  <c r="D5" i="1" s="1"/>
  <c r="B4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2" i="1"/>
  <c r="D4" i="1" l="1"/>
  <c r="D6" i="1" s="1"/>
  <c r="D2" i="1" l="1"/>
  <c r="B1" i="1"/>
  <c r="C4" i="1" s="1"/>
  <c r="O3" i="1"/>
  <c r="L3" i="1" s="1"/>
  <c r="O4" i="1"/>
  <c r="L4" i="1" s="1"/>
  <c r="O5" i="1"/>
  <c r="L5" i="1" s="1"/>
  <c r="O6" i="1"/>
  <c r="L6" i="1" s="1"/>
  <c r="O7" i="1"/>
  <c r="L7" i="1" s="1"/>
  <c r="O8" i="1"/>
  <c r="L8" i="1" s="1"/>
  <c r="O9" i="1"/>
  <c r="L9" i="1" s="1"/>
  <c r="O10" i="1"/>
  <c r="L10" i="1" s="1"/>
  <c r="O11" i="1"/>
  <c r="L11" i="1" s="1"/>
  <c r="O12" i="1"/>
  <c r="L12" i="1" s="1"/>
  <c r="O13" i="1"/>
  <c r="L13" i="1" s="1"/>
  <c r="O14" i="1"/>
  <c r="L14" i="1" s="1"/>
  <c r="O15" i="1"/>
  <c r="L15" i="1" s="1"/>
  <c r="O16" i="1"/>
  <c r="L16" i="1" s="1"/>
  <c r="O17" i="1"/>
  <c r="L17" i="1" s="1"/>
  <c r="O18" i="1"/>
  <c r="L18" i="1" s="1"/>
  <c r="O19" i="1"/>
  <c r="L19" i="1" s="1"/>
  <c r="O20" i="1"/>
  <c r="L20" i="1" s="1"/>
  <c r="O21" i="1"/>
  <c r="L21" i="1" s="1"/>
  <c r="O22" i="1"/>
  <c r="L22" i="1" s="1"/>
  <c r="O23" i="1"/>
  <c r="L23" i="1" s="1"/>
  <c r="O24" i="1"/>
  <c r="L24" i="1" s="1"/>
  <c r="O25" i="1"/>
  <c r="L25" i="1" s="1"/>
  <c r="O26" i="1"/>
  <c r="L26" i="1" s="1"/>
  <c r="O27" i="1"/>
  <c r="L27" i="1" s="1"/>
  <c r="O28" i="1"/>
  <c r="L28" i="1" s="1"/>
  <c r="O29" i="1"/>
  <c r="L29" i="1" s="1"/>
  <c r="O2" i="1"/>
  <c r="L2" i="1" s="1"/>
  <c r="C5" i="1" l="1"/>
  <c r="E5" i="1" s="1"/>
  <c r="F5" i="1" s="1"/>
  <c r="E2" i="1"/>
  <c r="E4" i="1"/>
  <c r="F4" i="1" l="1"/>
  <c r="F6" i="1" s="1"/>
  <c r="E6" i="1"/>
</calcChain>
</file>

<file path=xl/sharedStrings.xml><?xml version="1.0" encoding="utf-8"?>
<sst xmlns="http://schemas.openxmlformats.org/spreadsheetml/2006/main" count="63" uniqueCount="30">
  <si>
    <t>CA M-1</t>
  </si>
  <si>
    <t>CA estimé</t>
  </si>
  <si>
    <t>Qté M-1</t>
  </si>
  <si>
    <t>Qté à produire</t>
  </si>
  <si>
    <t>Jambon beurre</t>
  </si>
  <si>
    <t>Jambon fromage</t>
  </si>
  <si>
    <t>Article</t>
  </si>
  <si>
    <t>Date</t>
  </si>
  <si>
    <t>CA</t>
  </si>
  <si>
    <t>Qté</t>
  </si>
  <si>
    <t>Jour</t>
  </si>
  <si>
    <t>Moyenne CA même jour</t>
  </si>
  <si>
    <t>Moyenne Qté même jour</t>
  </si>
  <si>
    <t>Concatener Article/Jour</t>
  </si>
  <si>
    <t>Concatener Article/Date</t>
  </si>
  <si>
    <t>Concatener Article/date</t>
  </si>
  <si>
    <t>Total</t>
  </si>
  <si>
    <t>CA ESTIME A RENTRER</t>
  </si>
  <si>
    <t>DATE A INSCRIRE</t>
  </si>
  <si>
    <t>Étiquettes de lignes</t>
  </si>
  <si>
    <t>lundi</t>
  </si>
  <si>
    <t>mardi</t>
  </si>
  <si>
    <t>mercredi</t>
  </si>
  <si>
    <t>jeudi</t>
  </si>
  <si>
    <t>vendredi</t>
  </si>
  <si>
    <t>samedi</t>
  </si>
  <si>
    <t>dimanche</t>
  </si>
  <si>
    <t>Total général</t>
  </si>
  <si>
    <t>Étiquettes de colonnes</t>
  </si>
  <si>
    <t>Moyenne de 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</si>
</sst>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4">
    <xf numFmtId="0" fontId="0" fillId="0" borderId="0" xfId="0"/>
    <xf numFmtId="164" fontId="0" fillId="0" borderId="0" xfId="0" applyNumberFormat="1"/>
    <xf numFmtId="44" fontId="0" fillId="0" borderId="0" xfId="1" applyFont="1"/>
    <xf numFmtId="0" fontId="2" fillId="0" borderId="0" xfId="0" applyFont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9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Border="1"/>
    <xf numFmtId="164" fontId="0" fillId="0" borderId="19" xfId="0" applyNumberFormat="1" applyBorder="1"/>
    <xf numFmtId="0" fontId="0" fillId="0" borderId="20" xfId="0" applyBorder="1"/>
    <xf numFmtId="1" fontId="0" fillId="0" borderId="18" xfId="0" applyNumberFormat="1" applyBorder="1"/>
    <xf numFmtId="1" fontId="0" fillId="0" borderId="3" xfId="0" applyNumberFormat="1" applyBorder="1"/>
    <xf numFmtId="1" fontId="0" fillId="0" borderId="16" xfId="0" applyNumberFormat="1" applyBorder="1"/>
    <xf numFmtId="1" fontId="0" fillId="0" borderId="21" xfId="0" applyNumberFormat="1" applyBorder="1"/>
    <xf numFmtId="0" fontId="0" fillId="4" borderId="20" xfId="0" applyFill="1" applyBorder="1"/>
    <xf numFmtId="0" fontId="0" fillId="4" borderId="17" xfId="0" applyFill="1" applyBorder="1"/>
    <xf numFmtId="0" fontId="0" fillId="4" borderId="0" xfId="0" applyFill="1"/>
    <xf numFmtId="0" fontId="0" fillId="5" borderId="0" xfId="0" applyFill="1"/>
    <xf numFmtId="0" fontId="0" fillId="5" borderId="18" xfId="0" applyFill="1" applyBorder="1"/>
    <xf numFmtId="0" fontId="0" fillId="5" borderId="16" xfId="0" applyFill="1" applyBorder="1"/>
    <xf numFmtId="0" fontId="0" fillId="6" borderId="0" xfId="0" applyFill="1"/>
    <xf numFmtId="164" fontId="0" fillId="3" borderId="1" xfId="0" applyNumberFormat="1" applyFill="1" applyBorder="1"/>
    <xf numFmtId="0" fontId="0" fillId="3" borderId="0" xfId="0" applyFill="1"/>
    <xf numFmtId="0" fontId="0" fillId="2" borderId="0" xfId="0" applyFill="1"/>
    <xf numFmtId="0" fontId="0" fillId="2" borderId="1" xfId="0" applyFill="1" applyBorder="1"/>
    <xf numFmtId="0" fontId="0" fillId="0" borderId="1" xfId="0" applyNumberFormat="1" applyBorder="1"/>
    <xf numFmtId="0" fontId="3" fillId="0" borderId="1" xfId="0" applyFont="1" applyBorder="1"/>
    <xf numFmtId="0" fontId="3" fillId="4" borderId="1" xfId="0" applyFont="1" applyFill="1" applyBorder="1"/>
    <xf numFmtId="0" fontId="3" fillId="5" borderId="1" xfId="0" applyFont="1" applyFill="1" applyBorder="1"/>
    <xf numFmtId="164" fontId="0" fillId="0" borderId="6" xfId="0" applyNumberFormat="1" applyBorder="1"/>
    <xf numFmtId="44" fontId="0" fillId="0" borderId="6" xfId="1" applyFont="1" applyBorder="1"/>
    <xf numFmtId="0" fontId="0" fillId="5" borderId="6" xfId="0" applyFill="1" applyBorder="1"/>
    <xf numFmtId="0" fontId="0" fillId="4" borderId="6" xfId="0" applyFill="1" applyBorder="1"/>
    <xf numFmtId="0" fontId="3" fillId="0" borderId="7" xfId="0" applyFont="1" applyBorder="1"/>
    <xf numFmtId="164" fontId="3" fillId="0" borderId="4" xfId="0" applyNumberFormat="1" applyFont="1" applyBorder="1"/>
    <xf numFmtId="44" fontId="3" fillId="0" borderId="4" xfId="1" applyFont="1" applyBorder="1"/>
    <xf numFmtId="0" fontId="3" fillId="5" borderId="4" xfId="0" applyFont="1" applyFill="1" applyBorder="1"/>
    <xf numFmtId="0" fontId="3" fillId="4" borderId="4" xfId="0" applyFont="1" applyFill="1" applyBorder="1"/>
    <xf numFmtId="0" fontId="3" fillId="0" borderId="4" xfId="0" applyFont="1" applyBorder="1"/>
    <xf numFmtId="0" fontId="3" fillId="6" borderId="8" xfId="0" applyFont="1" applyFill="1" applyBorder="1"/>
    <xf numFmtId="164" fontId="0" fillId="0" borderId="5" xfId="0" applyNumberFormat="1" applyBorder="1"/>
    <xf numFmtId="44" fontId="0" fillId="0" borderId="5" xfId="1" applyFont="1" applyBorder="1"/>
    <xf numFmtId="0" fontId="0" fillId="5" borderId="5" xfId="0" applyFill="1" applyBorder="1"/>
    <xf numFmtId="0" fontId="0" fillId="4" borderId="5" xfId="0" applyFill="1" applyBorder="1"/>
    <xf numFmtId="0" fontId="0" fillId="6" borderId="10" xfId="0" applyFill="1" applyBorder="1"/>
    <xf numFmtId="0" fontId="0" fillId="6" borderId="12" xfId="0" applyFill="1" applyBorder="1"/>
    <xf numFmtId="164" fontId="0" fillId="0" borderId="14" xfId="0" applyNumberFormat="1" applyBorder="1"/>
    <xf numFmtId="44" fontId="0" fillId="0" borderId="14" xfId="1" applyFont="1" applyBorder="1"/>
    <xf numFmtId="0" fontId="0" fillId="5" borderId="14" xfId="0" applyFill="1" applyBorder="1"/>
    <xf numFmtId="0" fontId="0" fillId="4" borderId="14" xfId="0" applyFill="1" applyBorder="1"/>
    <xf numFmtId="0" fontId="0" fillId="6" borderId="15" xfId="0" applyFill="1" applyBorder="1"/>
    <xf numFmtId="0" fontId="0" fillId="0" borderId="22" xfId="0" applyBorder="1"/>
    <xf numFmtId="0" fontId="2" fillId="6" borderId="1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47.847490509259" createdVersion="5" refreshedVersion="5" minRefreshableVersion="3" recordCount="28">
  <cacheSource type="worksheet">
    <worksheetSource ref="I1:O29" sheet="Feuil1"/>
  </cacheSource>
  <cacheFields count="7">
    <cacheField name="Article" numFmtId="0">
      <sharedItems count="2">
        <s v="Jambon beurre"/>
        <s v="Jambon fromage"/>
      </sharedItems>
    </cacheField>
    <cacheField name="Date" numFmtId="164">
      <sharedItems containsSemiMixedTypes="0" containsNonDate="0" containsDate="1" containsString="0" minDate="2016-01-01T00:00:00" maxDate="2016-01-15T00:00:00"/>
    </cacheField>
    <cacheField name="CA" numFmtId="44">
      <sharedItems containsSemiMixedTypes="0" containsString="0" containsNumber="1" containsInteger="1" minValue="234" maxValue="543"/>
    </cacheField>
    <cacheField name="Concatener Article/Jour" numFmtId="0">
      <sharedItems/>
    </cacheField>
    <cacheField name="Concatener Article/Date" numFmtId="0">
      <sharedItems/>
    </cacheField>
    <cacheField name="Qté" numFmtId="0">
      <sharedItems containsSemiMixedTypes="0" containsString="0" containsNumber="1" containsInteger="1" minValue="1" maxValue="4"/>
    </cacheField>
    <cacheField name="Jour" numFmtId="0">
      <sharedItems count="7">
        <s v="vendredi"/>
        <s v="samedi"/>
        <s v="dimanche"/>
        <s v="lundi"/>
        <s v="mardi"/>
        <s v="mercredi"/>
        <s v="jeud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d v="2016-01-01T00:00:00"/>
    <n v="340"/>
    <s v="Jambon beurrevendredi"/>
    <s v="Jambon beurre42370"/>
    <n v="1"/>
    <x v="0"/>
  </r>
  <r>
    <x v="0"/>
    <d v="2016-01-02T00:00:00"/>
    <n v="430"/>
    <s v="Jambon beurresamedi"/>
    <s v="Jambon beurre42371"/>
    <n v="3"/>
    <x v="1"/>
  </r>
  <r>
    <x v="0"/>
    <d v="2016-01-03T00:00:00"/>
    <n v="234"/>
    <s v="Jambon beurredimanche"/>
    <s v="Jambon beurre42372"/>
    <n v="2"/>
    <x v="2"/>
  </r>
  <r>
    <x v="0"/>
    <d v="2016-01-04T00:00:00"/>
    <n v="443"/>
    <s v="Jambon beurrelundi"/>
    <s v="Jambon beurre42373"/>
    <n v="2"/>
    <x v="3"/>
  </r>
  <r>
    <x v="0"/>
    <d v="2016-01-05T00:00:00"/>
    <n v="543"/>
    <s v="Jambon beurremardi"/>
    <s v="Jambon beurre42374"/>
    <n v="3"/>
    <x v="4"/>
  </r>
  <r>
    <x v="0"/>
    <d v="2016-01-06T00:00:00"/>
    <n v="340"/>
    <s v="Jambon beurremercredi"/>
    <s v="Jambon beurre42375"/>
    <n v="2"/>
    <x v="5"/>
  </r>
  <r>
    <x v="0"/>
    <d v="2016-01-07T00:00:00"/>
    <n v="430"/>
    <s v="Jambon beurrejeudi"/>
    <s v="Jambon beurre42376"/>
    <n v="4"/>
    <x v="6"/>
  </r>
  <r>
    <x v="0"/>
    <d v="2016-01-08T00:00:00"/>
    <n v="234"/>
    <s v="Jambon beurrevendredi"/>
    <s v="Jambon beurre42377"/>
    <n v="4"/>
    <x v="0"/>
  </r>
  <r>
    <x v="0"/>
    <d v="2016-01-09T00:00:00"/>
    <n v="443"/>
    <s v="Jambon beurresamedi"/>
    <s v="Jambon beurre42378"/>
    <n v="3"/>
    <x v="1"/>
  </r>
  <r>
    <x v="0"/>
    <d v="2016-01-10T00:00:00"/>
    <n v="543"/>
    <s v="Jambon beurredimanche"/>
    <s v="Jambon beurre42379"/>
    <n v="2"/>
    <x v="2"/>
  </r>
  <r>
    <x v="0"/>
    <d v="2016-01-11T00:00:00"/>
    <n v="340"/>
    <s v="Jambon beurrelundi"/>
    <s v="Jambon beurre42380"/>
    <n v="3"/>
    <x v="3"/>
  </r>
  <r>
    <x v="0"/>
    <d v="2016-01-12T00:00:00"/>
    <n v="430"/>
    <s v="Jambon beurremardi"/>
    <s v="Jambon beurre42381"/>
    <n v="4"/>
    <x v="4"/>
  </r>
  <r>
    <x v="0"/>
    <d v="2016-01-13T00:00:00"/>
    <n v="234"/>
    <s v="Jambon beurremercredi"/>
    <s v="Jambon beurre42382"/>
    <n v="3"/>
    <x v="5"/>
  </r>
  <r>
    <x v="0"/>
    <d v="2016-01-14T00:00:00"/>
    <n v="443"/>
    <s v="Jambon beurrejeudi"/>
    <s v="Jambon beurre42383"/>
    <n v="3"/>
    <x v="6"/>
  </r>
  <r>
    <x v="1"/>
    <d v="2016-01-01T00:00:00"/>
    <n v="543"/>
    <s v="Jambon fromagevendredi"/>
    <s v="Jambon fromage42370"/>
    <n v="2"/>
    <x v="0"/>
  </r>
  <r>
    <x v="1"/>
    <d v="2016-01-02T00:00:00"/>
    <n v="340"/>
    <s v="Jambon fromagesamedi"/>
    <s v="Jambon fromage42371"/>
    <n v="2"/>
    <x v="1"/>
  </r>
  <r>
    <x v="1"/>
    <d v="2016-01-03T00:00:00"/>
    <n v="430"/>
    <s v="Jambon fromagedimanche"/>
    <s v="Jambon fromage42372"/>
    <n v="4"/>
    <x v="2"/>
  </r>
  <r>
    <x v="1"/>
    <d v="2016-01-04T00:00:00"/>
    <n v="234"/>
    <s v="Jambon fromagelundi"/>
    <s v="Jambon fromage42373"/>
    <n v="4"/>
    <x v="3"/>
  </r>
  <r>
    <x v="1"/>
    <d v="2016-01-05T00:00:00"/>
    <n v="443"/>
    <s v="Jambon fromagemardi"/>
    <s v="Jambon fromage42374"/>
    <n v="4"/>
    <x v="4"/>
  </r>
  <r>
    <x v="1"/>
    <d v="2016-01-06T00:00:00"/>
    <n v="543"/>
    <s v="Jambon fromagemercredi"/>
    <s v="Jambon fromage42375"/>
    <n v="3"/>
    <x v="5"/>
  </r>
  <r>
    <x v="1"/>
    <d v="2016-01-07T00:00:00"/>
    <n v="340"/>
    <s v="Jambon fromagejeudi"/>
    <s v="Jambon fromage42376"/>
    <n v="3"/>
    <x v="6"/>
  </r>
  <r>
    <x v="1"/>
    <d v="2016-01-08T00:00:00"/>
    <n v="430"/>
    <s v="Jambon fromagevendredi"/>
    <s v="Jambon fromage42377"/>
    <n v="2"/>
    <x v="0"/>
  </r>
  <r>
    <x v="1"/>
    <d v="2016-01-09T00:00:00"/>
    <n v="234"/>
    <s v="Jambon fromagesamedi"/>
    <s v="Jambon fromage42378"/>
    <n v="1"/>
    <x v="1"/>
  </r>
  <r>
    <x v="1"/>
    <d v="2016-01-10T00:00:00"/>
    <n v="443"/>
    <s v="Jambon fromagedimanche"/>
    <s v="Jambon fromage42379"/>
    <n v="4"/>
    <x v="2"/>
  </r>
  <r>
    <x v="1"/>
    <d v="2016-01-11T00:00:00"/>
    <n v="543"/>
    <s v="Jambon fromagelundi"/>
    <s v="Jambon fromage42380"/>
    <n v="4"/>
    <x v="3"/>
  </r>
  <r>
    <x v="1"/>
    <d v="2016-01-12T00:00:00"/>
    <n v="340"/>
    <s v="Jambon fromagemardi"/>
    <s v="Jambon fromage42381"/>
    <n v="3"/>
    <x v="4"/>
  </r>
  <r>
    <x v="1"/>
    <d v="2016-01-13T00:00:00"/>
    <n v="430"/>
    <s v="Jambon fromagemercredi"/>
    <s v="Jambon fromage42382"/>
    <n v="2"/>
    <x v="5"/>
  </r>
  <r>
    <x v="1"/>
    <d v="2016-01-14T00:00:00"/>
    <n v="234"/>
    <s v="Jambon fromagejeudi"/>
    <s v="Jambon fromage42383"/>
    <n v="3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4:E13" firstHeaderRow="1" firstDataRow="2" firstDataCol="1"/>
  <pivotFields count="7">
    <pivotField axis="axisCol" showAll="0">
      <items count="3">
        <item x="0"/>
        <item x="1"/>
        <item t="default"/>
      </items>
    </pivotField>
    <pivotField numFmtId="164" showAll="0"/>
    <pivotField numFmtId="44" showAll="0"/>
    <pivotField showAll="0"/>
    <pivotField showAll="0"/>
    <pivotField dataField="1" showAll="0"/>
    <pivotField axis="axisRow" showAll="0">
      <items count="8">
        <item x="3"/>
        <item x="4"/>
        <item x="5"/>
        <item x="6"/>
        <item x="0"/>
        <item x="1"/>
        <item x="2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Moyenne de Qté" fld="5" subtotal="average" baseField="6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workbookViewId="0">
      <selection activeCell="I1" sqref="I1:O29"/>
    </sheetView>
  </sheetViews>
  <sheetFormatPr baseColWidth="10" defaultRowHeight="15" x14ac:dyDescent="0.25"/>
  <cols>
    <col min="1" max="1" width="21.7109375" bestFit="1" customWidth="1"/>
    <col min="2" max="2" width="22.5703125" bestFit="1" customWidth="1"/>
    <col min="3" max="3" width="24" bestFit="1" customWidth="1"/>
    <col min="4" max="4" width="8.140625" bestFit="1" customWidth="1"/>
    <col min="5" max="5" width="23.5703125" bestFit="1" customWidth="1"/>
    <col min="6" max="6" width="13.85546875" bestFit="1" customWidth="1"/>
    <col min="7" max="7" width="11.42578125" style="59"/>
    <col min="9" max="9" width="15.7109375" bestFit="1" customWidth="1"/>
    <col min="10" max="10" width="23.42578125" style="1" bestFit="1" customWidth="1"/>
    <col min="11" max="11" width="11.42578125" style="2"/>
    <col min="12" max="12" width="24.7109375" style="25" bestFit="1" customWidth="1"/>
    <col min="13" max="13" width="22.7109375" style="24" bestFit="1" customWidth="1"/>
    <col min="15" max="15" width="11.42578125" style="28"/>
  </cols>
  <sheetData>
    <row r="1" spans="1:15" ht="15.75" thickBot="1" x14ac:dyDescent="0.3">
      <c r="A1" s="29">
        <v>42370</v>
      </c>
      <c r="B1" s="60" t="str">
        <f>TEXT(A1,"jjjj")</f>
        <v>vendredi</v>
      </c>
      <c r="C1" s="16"/>
      <c r="D1" s="34" t="s">
        <v>0</v>
      </c>
      <c r="E1" s="34" t="s">
        <v>11</v>
      </c>
      <c r="F1" s="34" t="s">
        <v>1</v>
      </c>
      <c r="I1" s="41" t="s">
        <v>6</v>
      </c>
      <c r="J1" s="42" t="s">
        <v>7</v>
      </c>
      <c r="K1" s="43" t="s">
        <v>8</v>
      </c>
      <c r="L1" s="44" t="s">
        <v>13</v>
      </c>
      <c r="M1" s="45" t="s">
        <v>14</v>
      </c>
      <c r="N1" s="46" t="s">
        <v>9</v>
      </c>
      <c r="O1" s="47" t="s">
        <v>10</v>
      </c>
    </row>
    <row r="2" spans="1:15" ht="15.75" thickBot="1" x14ac:dyDescent="0.3">
      <c r="B2" s="3"/>
      <c r="C2" s="3"/>
      <c r="D2" s="4">
        <f>VLOOKUP(A1,J:K,2,FALSE)</f>
        <v>340</v>
      </c>
      <c r="E2" s="33">
        <f>SUMIF(O:O,B1,K:K)/COUNTIF(O:O,B1)</f>
        <v>386.75</v>
      </c>
      <c r="F2" s="32">
        <v>340</v>
      </c>
      <c r="I2" s="8" t="s">
        <v>4</v>
      </c>
      <c r="J2" s="48">
        <v>42370</v>
      </c>
      <c r="K2" s="49">
        <v>340</v>
      </c>
      <c r="L2" s="50" t="str">
        <f t="shared" ref="L2:L29" si="0">CONCATENATE(I2,O2)</f>
        <v>Jambon beurrevendredi</v>
      </c>
      <c r="M2" s="51" t="str">
        <f>CONCATENATE(I2,J2)</f>
        <v>Jambon beurre42370</v>
      </c>
      <c r="N2" s="5">
        <v>1</v>
      </c>
      <c r="O2" s="52" t="str">
        <f>TEXT(J2,"jjjj")</f>
        <v>vendredi</v>
      </c>
    </row>
    <row r="3" spans="1:15" ht="15.75" thickBot="1" x14ac:dyDescent="0.3">
      <c r="A3" s="34" t="s">
        <v>6</v>
      </c>
      <c r="B3" s="35" t="s">
        <v>15</v>
      </c>
      <c r="C3" s="36" t="s">
        <v>13</v>
      </c>
      <c r="D3" s="34" t="s">
        <v>2</v>
      </c>
      <c r="E3" s="34" t="s">
        <v>12</v>
      </c>
      <c r="F3" s="34" t="s">
        <v>3</v>
      </c>
      <c r="I3" s="9" t="s">
        <v>4</v>
      </c>
      <c r="J3" s="37">
        <v>42371</v>
      </c>
      <c r="K3" s="38">
        <v>430</v>
      </c>
      <c r="L3" s="39" t="str">
        <f t="shared" si="0"/>
        <v>Jambon beurresamedi</v>
      </c>
      <c r="M3" s="40" t="str">
        <f t="shared" ref="M3:M29" si="1">CONCATENATE(I3,J3)</f>
        <v>Jambon beurre42371</v>
      </c>
      <c r="N3" s="6">
        <v>3</v>
      </c>
      <c r="O3" s="53" t="str">
        <f t="shared" ref="O3:O29" si="2">TEXT(J3,"jjjj")</f>
        <v>samedi</v>
      </c>
    </row>
    <row r="4" spans="1:15" x14ac:dyDescent="0.25">
      <c r="A4" s="14" t="s">
        <v>4</v>
      </c>
      <c r="B4" s="22" t="str">
        <f>CONCATENATE(A4,$A$1)</f>
        <v>Jambon beurre42370</v>
      </c>
      <c r="C4" s="26" t="str">
        <f>CONCATENATE(A4,$B$1)</f>
        <v>Jambon beurrevendredi</v>
      </c>
      <c r="D4" s="17">
        <f>VLOOKUP(B4,$M:$N,2)</f>
        <v>1</v>
      </c>
      <c r="E4" s="18">
        <f>SUMIF($L:$L,C4,$N:$N)/COUNTIF($L:$L,C4)</f>
        <v>2.5</v>
      </c>
      <c r="F4" s="18">
        <f>E4*$F$2/$E$2</f>
        <v>2.197802197802198</v>
      </c>
      <c r="I4" s="9" t="s">
        <v>4</v>
      </c>
      <c r="J4" s="37">
        <v>42372</v>
      </c>
      <c r="K4" s="38">
        <v>234</v>
      </c>
      <c r="L4" s="39" t="str">
        <f t="shared" si="0"/>
        <v>Jambon beurredimanche</v>
      </c>
      <c r="M4" s="40" t="str">
        <f t="shared" si="1"/>
        <v>Jambon beurre42372</v>
      </c>
      <c r="N4" s="6">
        <v>2</v>
      </c>
      <c r="O4" s="53" t="str">
        <f t="shared" si="2"/>
        <v>dimanche</v>
      </c>
    </row>
    <row r="5" spans="1:15" ht="15.75" thickBot="1" x14ac:dyDescent="0.3">
      <c r="A5" s="12" t="s">
        <v>5</v>
      </c>
      <c r="B5" s="23" t="str">
        <f>CONCATENATE(A5,$A$1)</f>
        <v>Jambon fromage42370</v>
      </c>
      <c r="C5" s="27" t="str">
        <f>CONCATENATE(A5,$B$1)</f>
        <v>Jambon fromagevendredi</v>
      </c>
      <c r="D5" s="13">
        <f>VLOOKUP(B5,$M:$N,2)</f>
        <v>2</v>
      </c>
      <c r="E5" s="12">
        <f>SUMIF($L:$L,C5,$N:$N)/COUNTIF($L:$L,C5)</f>
        <v>2</v>
      </c>
      <c r="F5" s="20">
        <f>E5*$F$2/$E$2</f>
        <v>1.7582417582417582</v>
      </c>
      <c r="I5" s="9" t="s">
        <v>4</v>
      </c>
      <c r="J5" s="37">
        <v>42373</v>
      </c>
      <c r="K5" s="38">
        <v>443</v>
      </c>
      <c r="L5" s="39" t="str">
        <f t="shared" si="0"/>
        <v>Jambon beurrelundi</v>
      </c>
      <c r="M5" s="40" t="str">
        <f t="shared" si="1"/>
        <v>Jambon beurre42373</v>
      </c>
      <c r="N5" s="6">
        <v>2</v>
      </c>
      <c r="O5" s="53" t="str">
        <f t="shared" si="2"/>
        <v>lundi</v>
      </c>
    </row>
    <row r="6" spans="1:15" ht="15.75" thickBot="1" x14ac:dyDescent="0.3">
      <c r="A6" s="15"/>
      <c r="B6" s="15"/>
      <c r="C6" s="4" t="s">
        <v>16</v>
      </c>
      <c r="D6" s="7">
        <f>SUM(D4:D5)</f>
        <v>3</v>
      </c>
      <c r="E6" s="19">
        <f>SUM(E4:E5)</f>
        <v>4.5</v>
      </c>
      <c r="F6" s="21">
        <f>SUM(F4:F5)</f>
        <v>3.9560439560439562</v>
      </c>
      <c r="I6" s="9" t="s">
        <v>4</v>
      </c>
      <c r="J6" s="37">
        <v>42374</v>
      </c>
      <c r="K6" s="38">
        <v>543</v>
      </c>
      <c r="L6" s="39" t="str">
        <f t="shared" si="0"/>
        <v>Jambon beurremardi</v>
      </c>
      <c r="M6" s="40" t="str">
        <f t="shared" si="1"/>
        <v>Jambon beurre42374</v>
      </c>
      <c r="N6" s="6">
        <v>3</v>
      </c>
      <c r="O6" s="53" t="str">
        <f t="shared" si="2"/>
        <v>mardi</v>
      </c>
    </row>
    <row r="7" spans="1:15" x14ac:dyDescent="0.25">
      <c r="A7" s="15"/>
      <c r="B7" s="15"/>
      <c r="C7" s="15"/>
      <c r="D7" s="15"/>
      <c r="E7" s="15"/>
      <c r="F7" s="15"/>
      <c r="I7" s="9" t="s">
        <v>4</v>
      </c>
      <c r="J7" s="37">
        <v>42375</v>
      </c>
      <c r="K7" s="38">
        <v>340</v>
      </c>
      <c r="L7" s="39" t="str">
        <f t="shared" si="0"/>
        <v>Jambon beurremercredi</v>
      </c>
      <c r="M7" s="40" t="str">
        <f t="shared" si="1"/>
        <v>Jambon beurre42375</v>
      </c>
      <c r="N7" s="6">
        <v>2</v>
      </c>
      <c r="O7" s="53" t="str">
        <f t="shared" si="2"/>
        <v>mercredi</v>
      </c>
    </row>
    <row r="8" spans="1:15" x14ac:dyDescent="0.25">
      <c r="I8" s="9" t="s">
        <v>4</v>
      </c>
      <c r="J8" s="37">
        <v>42376</v>
      </c>
      <c r="K8" s="38">
        <v>430</v>
      </c>
      <c r="L8" s="39" t="str">
        <f t="shared" si="0"/>
        <v>Jambon beurrejeudi</v>
      </c>
      <c r="M8" s="40" t="str">
        <f t="shared" si="1"/>
        <v>Jambon beurre42376</v>
      </c>
      <c r="N8" s="6">
        <v>4</v>
      </c>
      <c r="O8" s="53" t="str">
        <f t="shared" si="2"/>
        <v>jeudi</v>
      </c>
    </row>
    <row r="9" spans="1:15" x14ac:dyDescent="0.25">
      <c r="I9" s="9" t="s">
        <v>4</v>
      </c>
      <c r="J9" s="37">
        <v>42377</v>
      </c>
      <c r="K9" s="38">
        <v>234</v>
      </c>
      <c r="L9" s="39" t="str">
        <f t="shared" si="0"/>
        <v>Jambon beurrevendredi</v>
      </c>
      <c r="M9" s="40" t="str">
        <f t="shared" si="1"/>
        <v>Jambon beurre42377</v>
      </c>
      <c r="N9" s="6">
        <v>4</v>
      </c>
      <c r="O9" s="53" t="str">
        <f t="shared" si="2"/>
        <v>vendredi</v>
      </c>
    </row>
    <row r="10" spans="1:15" x14ac:dyDescent="0.25">
      <c r="A10" s="30" t="s">
        <v>18</v>
      </c>
      <c r="I10" s="9" t="s">
        <v>4</v>
      </c>
      <c r="J10" s="37">
        <v>42378</v>
      </c>
      <c r="K10" s="38">
        <v>443</v>
      </c>
      <c r="L10" s="39" t="str">
        <f t="shared" si="0"/>
        <v>Jambon beurresamedi</v>
      </c>
      <c r="M10" s="40" t="str">
        <f t="shared" si="1"/>
        <v>Jambon beurre42378</v>
      </c>
      <c r="N10" s="6">
        <v>3</v>
      </c>
      <c r="O10" s="53" t="str">
        <f t="shared" si="2"/>
        <v>samedi</v>
      </c>
    </row>
    <row r="11" spans="1:15" x14ac:dyDescent="0.25">
      <c r="A11" s="31" t="s">
        <v>17</v>
      </c>
      <c r="I11" s="9" t="s">
        <v>4</v>
      </c>
      <c r="J11" s="37">
        <v>42379</v>
      </c>
      <c r="K11" s="38">
        <v>543</v>
      </c>
      <c r="L11" s="39" t="str">
        <f t="shared" si="0"/>
        <v>Jambon beurredimanche</v>
      </c>
      <c r="M11" s="40" t="str">
        <f t="shared" si="1"/>
        <v>Jambon beurre42379</v>
      </c>
      <c r="N11" s="6">
        <v>2</v>
      </c>
      <c r="O11" s="53" t="str">
        <f t="shared" si="2"/>
        <v>dimanche</v>
      </c>
    </row>
    <row r="12" spans="1:15" x14ac:dyDescent="0.25">
      <c r="I12" s="9" t="s">
        <v>4</v>
      </c>
      <c r="J12" s="37">
        <v>42380</v>
      </c>
      <c r="K12" s="38">
        <v>340</v>
      </c>
      <c r="L12" s="39" t="str">
        <f t="shared" si="0"/>
        <v>Jambon beurrelundi</v>
      </c>
      <c r="M12" s="40" t="str">
        <f t="shared" si="1"/>
        <v>Jambon beurre42380</v>
      </c>
      <c r="N12" s="6">
        <v>3</v>
      </c>
      <c r="O12" s="53" t="str">
        <f t="shared" si="2"/>
        <v>lundi</v>
      </c>
    </row>
    <row r="13" spans="1:15" x14ac:dyDescent="0.25">
      <c r="I13" s="9" t="s">
        <v>4</v>
      </c>
      <c r="J13" s="37">
        <v>42381</v>
      </c>
      <c r="K13" s="38">
        <v>430</v>
      </c>
      <c r="L13" s="39" t="str">
        <f t="shared" si="0"/>
        <v>Jambon beurremardi</v>
      </c>
      <c r="M13" s="40" t="str">
        <f t="shared" si="1"/>
        <v>Jambon beurre42381</v>
      </c>
      <c r="N13" s="6">
        <v>4</v>
      </c>
      <c r="O13" s="53" t="str">
        <f t="shared" si="2"/>
        <v>mardi</v>
      </c>
    </row>
    <row r="14" spans="1:15" x14ac:dyDescent="0.25">
      <c r="I14" s="9" t="s">
        <v>4</v>
      </c>
      <c r="J14" s="37">
        <v>42382</v>
      </c>
      <c r="K14" s="38">
        <v>234</v>
      </c>
      <c r="L14" s="39" t="str">
        <f t="shared" si="0"/>
        <v>Jambon beurremercredi</v>
      </c>
      <c r="M14" s="40" t="str">
        <f t="shared" si="1"/>
        <v>Jambon beurre42382</v>
      </c>
      <c r="N14" s="6">
        <v>3</v>
      </c>
      <c r="O14" s="53" t="str">
        <f t="shared" si="2"/>
        <v>mercredi</v>
      </c>
    </row>
    <row r="15" spans="1:15" x14ac:dyDescent="0.25">
      <c r="I15" s="9" t="s">
        <v>4</v>
      </c>
      <c r="J15" s="37">
        <v>42383</v>
      </c>
      <c r="K15" s="38">
        <v>443</v>
      </c>
      <c r="L15" s="39" t="str">
        <f t="shared" si="0"/>
        <v>Jambon beurrejeudi</v>
      </c>
      <c r="M15" s="40" t="str">
        <f t="shared" si="1"/>
        <v>Jambon beurre42383</v>
      </c>
      <c r="N15" s="6">
        <v>3</v>
      </c>
      <c r="O15" s="53" t="str">
        <f t="shared" si="2"/>
        <v>jeudi</v>
      </c>
    </row>
    <row r="16" spans="1:15" x14ac:dyDescent="0.25">
      <c r="I16" s="9" t="s">
        <v>5</v>
      </c>
      <c r="J16" s="37">
        <v>42370</v>
      </c>
      <c r="K16" s="38">
        <v>543</v>
      </c>
      <c r="L16" s="39" t="str">
        <f t="shared" si="0"/>
        <v>Jambon fromagevendredi</v>
      </c>
      <c r="M16" s="40" t="str">
        <f t="shared" si="1"/>
        <v>Jambon fromage42370</v>
      </c>
      <c r="N16" s="6">
        <v>2</v>
      </c>
      <c r="O16" s="53" t="str">
        <f t="shared" si="2"/>
        <v>vendredi</v>
      </c>
    </row>
    <row r="17" spans="9:15" x14ac:dyDescent="0.25">
      <c r="I17" s="9" t="s">
        <v>5</v>
      </c>
      <c r="J17" s="37">
        <v>42371</v>
      </c>
      <c r="K17" s="38">
        <v>340</v>
      </c>
      <c r="L17" s="39" t="str">
        <f t="shared" si="0"/>
        <v>Jambon fromagesamedi</v>
      </c>
      <c r="M17" s="40" t="str">
        <f t="shared" si="1"/>
        <v>Jambon fromage42371</v>
      </c>
      <c r="N17" s="6">
        <v>2</v>
      </c>
      <c r="O17" s="53" t="str">
        <f t="shared" si="2"/>
        <v>samedi</v>
      </c>
    </row>
    <row r="18" spans="9:15" x14ac:dyDescent="0.25">
      <c r="I18" s="9" t="s">
        <v>5</v>
      </c>
      <c r="J18" s="37">
        <v>42372</v>
      </c>
      <c r="K18" s="38">
        <v>430</v>
      </c>
      <c r="L18" s="39" t="str">
        <f t="shared" si="0"/>
        <v>Jambon fromagedimanche</v>
      </c>
      <c r="M18" s="40" t="str">
        <f t="shared" si="1"/>
        <v>Jambon fromage42372</v>
      </c>
      <c r="N18" s="6">
        <v>4</v>
      </c>
      <c r="O18" s="53" t="str">
        <f t="shared" si="2"/>
        <v>dimanche</v>
      </c>
    </row>
    <row r="19" spans="9:15" x14ac:dyDescent="0.25">
      <c r="I19" s="9" t="s">
        <v>5</v>
      </c>
      <c r="J19" s="37">
        <v>42373</v>
      </c>
      <c r="K19" s="38">
        <v>234</v>
      </c>
      <c r="L19" s="39" t="str">
        <f t="shared" si="0"/>
        <v>Jambon fromagelundi</v>
      </c>
      <c r="M19" s="40" t="str">
        <f t="shared" si="1"/>
        <v>Jambon fromage42373</v>
      </c>
      <c r="N19" s="6">
        <v>4</v>
      </c>
      <c r="O19" s="53" t="str">
        <f t="shared" si="2"/>
        <v>lundi</v>
      </c>
    </row>
    <row r="20" spans="9:15" x14ac:dyDescent="0.25">
      <c r="I20" s="9" t="s">
        <v>5</v>
      </c>
      <c r="J20" s="37">
        <v>42374</v>
      </c>
      <c r="K20" s="38">
        <v>443</v>
      </c>
      <c r="L20" s="39" t="str">
        <f t="shared" si="0"/>
        <v>Jambon fromagemardi</v>
      </c>
      <c r="M20" s="40" t="str">
        <f t="shared" si="1"/>
        <v>Jambon fromage42374</v>
      </c>
      <c r="N20" s="6">
        <v>4</v>
      </c>
      <c r="O20" s="53" t="str">
        <f t="shared" si="2"/>
        <v>mardi</v>
      </c>
    </row>
    <row r="21" spans="9:15" x14ac:dyDescent="0.25">
      <c r="I21" s="9" t="s">
        <v>5</v>
      </c>
      <c r="J21" s="37">
        <v>42375</v>
      </c>
      <c r="K21" s="38">
        <v>543</v>
      </c>
      <c r="L21" s="39" t="str">
        <f t="shared" si="0"/>
        <v>Jambon fromagemercredi</v>
      </c>
      <c r="M21" s="40" t="str">
        <f t="shared" si="1"/>
        <v>Jambon fromage42375</v>
      </c>
      <c r="N21" s="6">
        <v>3</v>
      </c>
      <c r="O21" s="53" t="str">
        <f t="shared" si="2"/>
        <v>mercredi</v>
      </c>
    </row>
    <row r="22" spans="9:15" x14ac:dyDescent="0.25">
      <c r="I22" s="9" t="s">
        <v>5</v>
      </c>
      <c r="J22" s="37">
        <v>42376</v>
      </c>
      <c r="K22" s="38">
        <v>340</v>
      </c>
      <c r="L22" s="39" t="str">
        <f t="shared" si="0"/>
        <v>Jambon fromagejeudi</v>
      </c>
      <c r="M22" s="40" t="str">
        <f t="shared" si="1"/>
        <v>Jambon fromage42376</v>
      </c>
      <c r="N22" s="6">
        <v>3</v>
      </c>
      <c r="O22" s="53" t="str">
        <f t="shared" si="2"/>
        <v>jeudi</v>
      </c>
    </row>
    <row r="23" spans="9:15" x14ac:dyDescent="0.25">
      <c r="I23" s="9" t="s">
        <v>5</v>
      </c>
      <c r="J23" s="37">
        <v>42377</v>
      </c>
      <c r="K23" s="38">
        <v>430</v>
      </c>
      <c r="L23" s="39" t="str">
        <f t="shared" si="0"/>
        <v>Jambon fromagevendredi</v>
      </c>
      <c r="M23" s="40" t="str">
        <f t="shared" si="1"/>
        <v>Jambon fromage42377</v>
      </c>
      <c r="N23" s="6">
        <v>2</v>
      </c>
      <c r="O23" s="53" t="str">
        <f t="shared" si="2"/>
        <v>vendredi</v>
      </c>
    </row>
    <row r="24" spans="9:15" x14ac:dyDescent="0.25">
      <c r="I24" s="9" t="s">
        <v>5</v>
      </c>
      <c r="J24" s="37">
        <v>42378</v>
      </c>
      <c r="K24" s="38">
        <v>234</v>
      </c>
      <c r="L24" s="39" t="str">
        <f t="shared" si="0"/>
        <v>Jambon fromagesamedi</v>
      </c>
      <c r="M24" s="40" t="str">
        <f t="shared" si="1"/>
        <v>Jambon fromage42378</v>
      </c>
      <c r="N24" s="6">
        <v>1</v>
      </c>
      <c r="O24" s="53" t="str">
        <f t="shared" si="2"/>
        <v>samedi</v>
      </c>
    </row>
    <row r="25" spans="9:15" x14ac:dyDescent="0.25">
      <c r="I25" s="9" t="s">
        <v>5</v>
      </c>
      <c r="J25" s="37">
        <v>42379</v>
      </c>
      <c r="K25" s="38">
        <v>443</v>
      </c>
      <c r="L25" s="39" t="str">
        <f t="shared" si="0"/>
        <v>Jambon fromagedimanche</v>
      </c>
      <c r="M25" s="40" t="str">
        <f t="shared" si="1"/>
        <v>Jambon fromage42379</v>
      </c>
      <c r="N25" s="6">
        <v>4</v>
      </c>
      <c r="O25" s="53" t="str">
        <f t="shared" si="2"/>
        <v>dimanche</v>
      </c>
    </row>
    <row r="26" spans="9:15" x14ac:dyDescent="0.25">
      <c r="I26" s="9" t="s">
        <v>5</v>
      </c>
      <c r="J26" s="37">
        <v>42380</v>
      </c>
      <c r="K26" s="38">
        <v>543</v>
      </c>
      <c r="L26" s="39" t="str">
        <f t="shared" si="0"/>
        <v>Jambon fromagelundi</v>
      </c>
      <c r="M26" s="40" t="str">
        <f t="shared" si="1"/>
        <v>Jambon fromage42380</v>
      </c>
      <c r="N26" s="6">
        <v>4</v>
      </c>
      <c r="O26" s="53" t="str">
        <f t="shared" si="2"/>
        <v>lundi</v>
      </c>
    </row>
    <row r="27" spans="9:15" x14ac:dyDescent="0.25">
      <c r="I27" s="9" t="s">
        <v>5</v>
      </c>
      <c r="J27" s="37">
        <v>42381</v>
      </c>
      <c r="K27" s="38">
        <v>340</v>
      </c>
      <c r="L27" s="39" t="str">
        <f t="shared" si="0"/>
        <v>Jambon fromagemardi</v>
      </c>
      <c r="M27" s="40" t="str">
        <f t="shared" si="1"/>
        <v>Jambon fromage42381</v>
      </c>
      <c r="N27" s="6">
        <v>3</v>
      </c>
      <c r="O27" s="53" t="str">
        <f t="shared" si="2"/>
        <v>mardi</v>
      </c>
    </row>
    <row r="28" spans="9:15" x14ac:dyDescent="0.25">
      <c r="I28" s="9" t="s">
        <v>5</v>
      </c>
      <c r="J28" s="37">
        <v>42382</v>
      </c>
      <c r="K28" s="38">
        <v>430</v>
      </c>
      <c r="L28" s="39" t="str">
        <f t="shared" si="0"/>
        <v>Jambon fromagemercredi</v>
      </c>
      <c r="M28" s="40" t="str">
        <f t="shared" si="1"/>
        <v>Jambon fromage42382</v>
      </c>
      <c r="N28" s="6">
        <v>2</v>
      </c>
      <c r="O28" s="53" t="str">
        <f t="shared" si="2"/>
        <v>mercredi</v>
      </c>
    </row>
    <row r="29" spans="9:15" ht="15.75" thickBot="1" x14ac:dyDescent="0.3">
      <c r="I29" s="10" t="s">
        <v>5</v>
      </c>
      <c r="J29" s="54">
        <v>42383</v>
      </c>
      <c r="K29" s="55">
        <v>234</v>
      </c>
      <c r="L29" s="56" t="str">
        <f t="shared" si="0"/>
        <v>Jambon fromagejeudi</v>
      </c>
      <c r="M29" s="57" t="str">
        <f t="shared" si="1"/>
        <v>Jambon fromage42383</v>
      </c>
      <c r="N29" s="11">
        <v>3</v>
      </c>
      <c r="O29" s="58" t="str">
        <f t="shared" si="2"/>
        <v>jeudi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3"/>
  <sheetViews>
    <sheetView tabSelected="1" workbookViewId="0">
      <selection activeCell="B4" sqref="B4"/>
    </sheetView>
  </sheetViews>
  <sheetFormatPr baseColWidth="10" defaultRowHeight="15" x14ac:dyDescent="0.25"/>
  <cols>
    <col min="2" max="2" width="21" bestFit="1" customWidth="1"/>
    <col min="3" max="3" width="23.85546875" bestFit="1" customWidth="1"/>
    <col min="4" max="4" width="15.7109375" bestFit="1" customWidth="1"/>
    <col min="5" max="5" width="12.5703125" bestFit="1" customWidth="1"/>
  </cols>
  <sheetData>
    <row r="4" spans="2:5" x14ac:dyDescent="0.25">
      <c r="B4" s="61" t="s">
        <v>29</v>
      </c>
      <c r="C4" s="61" t="s">
        <v>28</v>
      </c>
    </row>
    <row r="5" spans="2:5" x14ac:dyDescent="0.25">
      <c r="B5" s="61" t="s">
        <v>19</v>
      </c>
      <c r="C5" t="s">
        <v>4</v>
      </c>
      <c r="D5" t="s">
        <v>5</v>
      </c>
      <c r="E5" t="s">
        <v>27</v>
      </c>
    </row>
    <row r="6" spans="2:5" x14ac:dyDescent="0.25">
      <c r="B6" s="62" t="s">
        <v>20</v>
      </c>
      <c r="C6" s="63">
        <v>2.5</v>
      </c>
      <c r="D6" s="63">
        <v>4</v>
      </c>
      <c r="E6" s="63">
        <v>3.25</v>
      </c>
    </row>
    <row r="7" spans="2:5" x14ac:dyDescent="0.25">
      <c r="B7" s="62" t="s">
        <v>21</v>
      </c>
      <c r="C7" s="63">
        <v>3.5</v>
      </c>
      <c r="D7" s="63">
        <v>3.5</v>
      </c>
      <c r="E7" s="63">
        <v>3.5</v>
      </c>
    </row>
    <row r="8" spans="2:5" x14ac:dyDescent="0.25">
      <c r="B8" s="62" t="s">
        <v>22</v>
      </c>
      <c r="C8" s="63">
        <v>2.5</v>
      </c>
      <c r="D8" s="63">
        <v>2.5</v>
      </c>
      <c r="E8" s="63">
        <v>2.5</v>
      </c>
    </row>
    <row r="9" spans="2:5" x14ac:dyDescent="0.25">
      <c r="B9" s="62" t="s">
        <v>23</v>
      </c>
      <c r="C9" s="63">
        <v>3.5</v>
      </c>
      <c r="D9" s="63">
        <v>3</v>
      </c>
      <c r="E9" s="63">
        <v>3.25</v>
      </c>
    </row>
    <row r="10" spans="2:5" x14ac:dyDescent="0.25">
      <c r="B10" s="62" t="s">
        <v>24</v>
      </c>
      <c r="C10" s="63">
        <v>2.5</v>
      </c>
      <c r="D10" s="63">
        <v>2</v>
      </c>
      <c r="E10" s="63">
        <v>2.25</v>
      </c>
    </row>
    <row r="11" spans="2:5" x14ac:dyDescent="0.25">
      <c r="B11" s="62" t="s">
        <v>25</v>
      </c>
      <c r="C11" s="63">
        <v>3</v>
      </c>
      <c r="D11" s="63">
        <v>1.5</v>
      </c>
      <c r="E11" s="63">
        <v>2.25</v>
      </c>
    </row>
    <row r="12" spans="2:5" x14ac:dyDescent="0.25">
      <c r="B12" s="62" t="s">
        <v>26</v>
      </c>
      <c r="C12" s="63">
        <v>2</v>
      </c>
      <c r="D12" s="63">
        <v>4</v>
      </c>
      <c r="E12" s="63">
        <v>3</v>
      </c>
    </row>
    <row r="13" spans="2:5" x14ac:dyDescent="0.25">
      <c r="B13" s="62" t="s">
        <v>27</v>
      </c>
      <c r="C13" s="63">
        <v>2.7857142857142856</v>
      </c>
      <c r="D13" s="63">
        <v>2.9285714285714284</v>
      </c>
      <c r="E13" s="63">
        <v>2.8571428571428572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2016-03-18T19:21:43Z</dcterms:modified>
</cp:coreProperties>
</file>