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B00631FE-FFF0-4F98-9047-6D93A4AE803E}" xr6:coauthVersionLast="36" xr6:coauthVersionMax="36" xr10:uidLastSave="{00000000-0000-0000-0000-000000000000}"/>
  <bookViews>
    <workbookView xWindow="0" yWindow="0" windowWidth="27855" windowHeight="12810" activeTab="2" xr2:uid="{00000000-000D-0000-FFFF-FFFF00000000}"/>
  </bookViews>
  <sheets>
    <sheet name="Base de données - Réparations" sheetId="1" r:id="rId1"/>
    <sheet name="Liste techniciens" sheetId="2" r:id="rId2"/>
    <sheet name="Bilan" sheetId="3" r:id="rId3"/>
  </sheets>
  <definedNames>
    <definedName name="_xlnm._FilterDatabase" localSheetId="0" hidden="1">'Base de données - Réparations'!$A$1:$H$17</definedName>
    <definedName name="Réparateurs">'Base de données - Réparations'!$F$2:$F$17</definedName>
    <definedName name="Zone_recherche">'Base de données - Réparations'!$A$2:$H$17</definedName>
  </definedNames>
  <calcPr calcId="191029"/>
  <pivotCaches>
    <pivotCache cacheId="7" r:id="rId4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6" i="3" l="1"/>
  <c r="D6" i="3"/>
  <c r="E6" i="3"/>
  <c r="F6" i="3"/>
  <c r="G6" i="3"/>
  <c r="G5" i="3"/>
  <c r="F5" i="3"/>
  <c r="E5" i="3"/>
  <c r="D5" i="3"/>
  <c r="C5" i="3"/>
</calcChain>
</file>

<file path=xl/sharedStrings.xml><?xml version="1.0" encoding="utf-8"?>
<sst xmlns="http://schemas.openxmlformats.org/spreadsheetml/2006/main" count="142" uniqueCount="71">
  <si>
    <t>Numéro dossier</t>
  </si>
  <si>
    <t>Gestionnaire</t>
  </si>
  <si>
    <t>Numéro article</t>
  </si>
  <si>
    <t>Désignation</t>
  </si>
  <si>
    <t>Date arrivée</t>
  </si>
  <si>
    <t>Technicien</t>
  </si>
  <si>
    <t>Statut</t>
  </si>
  <si>
    <t>Date de livraison</t>
  </si>
  <si>
    <t>D5263</t>
  </si>
  <si>
    <t>Martin</t>
  </si>
  <si>
    <t>28F658</t>
  </si>
  <si>
    <t>TV LCD</t>
  </si>
  <si>
    <t>Eric</t>
  </si>
  <si>
    <t>Livré</t>
  </si>
  <si>
    <t>D5264</t>
  </si>
  <si>
    <t>Gérard</t>
  </si>
  <si>
    <t>28G942</t>
  </si>
  <si>
    <t>Décodeur</t>
  </si>
  <si>
    <t>Antoine</t>
  </si>
  <si>
    <t>D5265</t>
  </si>
  <si>
    <t>31A785</t>
  </si>
  <si>
    <t>Micro-onde</t>
  </si>
  <si>
    <t>Sylvain</t>
  </si>
  <si>
    <t>D5266</t>
  </si>
  <si>
    <t>Isabelle</t>
  </si>
  <si>
    <t>12T187</t>
  </si>
  <si>
    <t>Lave-vaisselle</t>
  </si>
  <si>
    <t>Patrick</t>
  </si>
  <si>
    <t>En cours</t>
  </si>
  <si>
    <t>D5267</t>
  </si>
  <si>
    <t>Laurence</t>
  </si>
  <si>
    <t>65L425</t>
  </si>
  <si>
    <t>Lecteur DVD</t>
  </si>
  <si>
    <t>D5268</t>
  </si>
  <si>
    <t>91M241</t>
  </si>
  <si>
    <t>Magnétoscope</t>
  </si>
  <si>
    <t>Jean-Paul</t>
  </si>
  <si>
    <t>D5269</t>
  </si>
  <si>
    <t>64G726</t>
  </si>
  <si>
    <t>Chaine Hi-Fi</t>
  </si>
  <si>
    <t>D5270</t>
  </si>
  <si>
    <t>80Z200</t>
  </si>
  <si>
    <t>Lave-linge</t>
  </si>
  <si>
    <t>D5271</t>
  </si>
  <si>
    <t>74V256</t>
  </si>
  <si>
    <t>Rétroprojecteur</t>
  </si>
  <si>
    <t>Mathilde</t>
  </si>
  <si>
    <t>D5272</t>
  </si>
  <si>
    <t>D5273</t>
  </si>
  <si>
    <t>D5274</t>
  </si>
  <si>
    <t>65Q259</t>
  </si>
  <si>
    <t>Aspirateur</t>
  </si>
  <si>
    <t>Rémi</t>
  </si>
  <si>
    <t>D5275</t>
  </si>
  <si>
    <t>60M122</t>
  </si>
  <si>
    <t>Nettoyeur vapeur</t>
  </si>
  <si>
    <t>D5276</t>
  </si>
  <si>
    <t>97P001</t>
  </si>
  <si>
    <t>Home-cinéma</t>
  </si>
  <si>
    <t>D5277</t>
  </si>
  <si>
    <t>55J215</t>
  </si>
  <si>
    <t>TV plasma</t>
  </si>
  <si>
    <t>D5278</t>
  </si>
  <si>
    <t>61X881</t>
  </si>
  <si>
    <t>Cafetière</t>
  </si>
  <si>
    <t>Laurent</t>
  </si>
  <si>
    <t>Pierre</t>
  </si>
  <si>
    <t>Technicien :</t>
  </si>
  <si>
    <t>déc</t>
  </si>
  <si>
    <t>janv</t>
  </si>
  <si>
    <t>avr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</si>
</sst>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/>
    <xf numFmtId="14" fontId="0" fillId="0" borderId="0" xfId="0" applyNumberFormat="1"/>
    <xf numFmtId="0" fontId="1" fillId="0" borderId="0" xfId="0" applyNumberFormat="1" applyFont="1" applyAlignment="1">
      <alignment horizontal="left" vertic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NumberFormat="1" applyAlignment="1">
      <alignment horizontal="center"/>
    </xf>
    <xf numFmtId="0" fontId="1" fillId="0" borderId="0" xfId="0" applyNumberFormat="1" applyFont="1" applyAlignment="1">
      <alignment horizontal="center"/>
    </xf>
    <xf numFmtId="0" fontId="0" fillId="0" borderId="0" xfId="0" applyNumberFormat="1"/>
    <xf numFmtId="0" fontId="0" fillId="0" borderId="0" xfId="0" pivotButton="1"/>
  </cellXfs>
  <cellStyles count="1">
    <cellStyle name="Normal" xfId="0" builtinId="0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left" vertical="center" textRotation="0" wrapText="1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574.454446643518" createdVersion="6" refreshedVersion="6" minRefreshableVersion="3" recordCount="16" xr:uid="{B49A4028-1BB8-432D-A915-85D05277B13B}">
  <cacheSource type="worksheet">
    <worksheetSource name="Tableau2"/>
  </cacheSource>
  <cacheFields count="10">
    <cacheField name="Numéro dossier" numFmtId="0">
      <sharedItems count="16">
        <s v="D5263"/>
        <s v="D5264"/>
        <s v="D5265"/>
        <s v="D5266"/>
        <s v="D5267"/>
        <s v="D5268"/>
        <s v="D5269"/>
        <s v="D5270"/>
        <s v="D5271"/>
        <s v="D5272"/>
        <s v="D5273"/>
        <s v="D5274"/>
        <s v="D5275"/>
        <s v="D5276"/>
        <s v="D5277"/>
        <s v="D5278"/>
      </sharedItems>
    </cacheField>
    <cacheField name="Gestionnaire" numFmtId="0">
      <sharedItems/>
    </cacheField>
    <cacheField name="Numéro article" numFmtId="0">
      <sharedItems count="14">
        <s v="28F658"/>
        <s v="28G942"/>
        <s v="31A785"/>
        <s v="12T187"/>
        <s v="65L425"/>
        <s v="91M241"/>
        <s v="64G726"/>
        <s v="80Z200"/>
        <s v="74V256"/>
        <s v="65Q259"/>
        <s v="60M122"/>
        <s v="97P001"/>
        <s v="55J215"/>
        <s v="61X881"/>
      </sharedItems>
    </cacheField>
    <cacheField name="Désignation" numFmtId="0">
      <sharedItems count="14">
        <s v="TV LCD"/>
        <s v="Décodeur"/>
        <s v="Micro-onde"/>
        <s v="Lave-vaisselle"/>
        <s v="Lecteur DVD"/>
        <s v="Magnétoscope"/>
        <s v="Chaine Hi-Fi"/>
        <s v="Lave-linge"/>
        <s v="Rétroprojecteur"/>
        <s v="Aspirateur"/>
        <s v="Nettoyeur vapeur"/>
        <s v="Home-cinéma"/>
        <s v="TV plasma"/>
        <s v="Cafetière"/>
      </sharedItems>
    </cacheField>
    <cacheField name="Date arrivée" numFmtId="14">
      <sharedItems containsSemiMixedTypes="0" containsNonDate="0" containsDate="1" containsString="0" minDate="2018-12-15T00:00:00" maxDate="2019-04-11T00:00:00" count="16">
        <d v="2018-12-15T00:00:00"/>
        <d v="2018-12-16T00:00:00"/>
        <d v="2018-12-28T00:00:00"/>
        <d v="2019-01-02T00:00:00"/>
        <d v="2019-01-03T00:00:00"/>
        <d v="2019-01-05T00:00:00"/>
        <d v="2019-01-16T00:00:00"/>
        <d v="2019-02-02T00:00:00"/>
        <d v="2019-02-19T00:00:00"/>
        <d v="2019-02-27T00:00:00"/>
        <d v="2019-03-06T00:00:00"/>
        <d v="2019-03-12T00:00:00"/>
        <d v="2019-03-19T00:00:00"/>
        <d v="2019-03-29T00:00:00"/>
        <d v="2019-04-05T00:00:00"/>
        <d v="2019-04-10T00:00:00"/>
      </sharedItems>
      <fieldGroup par="9" base="4">
        <rangePr groupBy="months" startDate="2018-12-15T00:00:00" endDate="2019-04-11T00:00:00"/>
        <groupItems count="14">
          <s v="&lt;15/12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1/04/2019"/>
        </groupItems>
      </fieldGroup>
    </cacheField>
    <cacheField name="Technicien" numFmtId="0">
      <sharedItems count="7">
        <s v="Eric"/>
        <s v="Antoine"/>
        <s v="Sylvain"/>
        <s v="Patrick"/>
        <s v="Jean-Paul"/>
        <s v="Mathilde"/>
        <s v="Rémi"/>
      </sharedItems>
    </cacheField>
    <cacheField name="Statut" numFmtId="0">
      <sharedItems count="2">
        <s v="Livré"/>
        <s v="En cours"/>
      </sharedItems>
    </cacheField>
    <cacheField name="Date de livraison" numFmtId="0">
      <sharedItems containsNonDate="0" containsDate="1" containsString="0" containsBlank="1" minDate="2019-01-12T00:00:00" maxDate="2019-04-17T00:00:00"/>
    </cacheField>
    <cacheField name="Trimestres" numFmtId="0" databaseField="0">
      <fieldGroup base="4">
        <rangePr groupBy="quarters" startDate="2018-12-15T00:00:00" endDate="2019-04-11T00:00:00"/>
        <groupItems count="6">
          <s v="&lt;15/12/2018"/>
          <s v="Trimestre1"/>
          <s v="Trimestre2"/>
          <s v="Trimestre3"/>
          <s v="Trimestre4"/>
          <s v="&gt;11/04/2019"/>
        </groupItems>
      </fieldGroup>
    </cacheField>
    <cacheField name="Années" numFmtId="0" databaseField="0">
      <fieldGroup base="4">
        <rangePr groupBy="years" startDate="2018-12-15T00:00:00" endDate="2019-04-11T00:00:00"/>
        <groupItems count="4">
          <s v="&lt;15/12/2018"/>
          <s v="2018"/>
          <s v="2019"/>
          <s v="&gt;11/04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x v="0"/>
    <s v="Martin"/>
    <x v="0"/>
    <x v="0"/>
    <x v="0"/>
    <x v="0"/>
    <x v="0"/>
    <d v="2019-01-12T00:00:00"/>
  </r>
  <r>
    <x v="1"/>
    <s v="Gérard"/>
    <x v="1"/>
    <x v="1"/>
    <x v="1"/>
    <x v="1"/>
    <x v="0"/>
    <d v="2019-03-03T00:00:00"/>
  </r>
  <r>
    <x v="2"/>
    <s v="Gérard"/>
    <x v="2"/>
    <x v="2"/>
    <x v="2"/>
    <x v="2"/>
    <x v="0"/>
    <d v="2019-04-16T00:00:00"/>
  </r>
  <r>
    <x v="3"/>
    <s v="Isabelle"/>
    <x v="3"/>
    <x v="3"/>
    <x v="3"/>
    <x v="3"/>
    <x v="1"/>
    <m/>
  </r>
  <r>
    <x v="4"/>
    <s v="Laurence"/>
    <x v="4"/>
    <x v="4"/>
    <x v="4"/>
    <x v="0"/>
    <x v="1"/>
    <m/>
  </r>
  <r>
    <x v="5"/>
    <s v="Isabelle"/>
    <x v="5"/>
    <x v="5"/>
    <x v="5"/>
    <x v="4"/>
    <x v="1"/>
    <m/>
  </r>
  <r>
    <x v="6"/>
    <s v="Martin"/>
    <x v="6"/>
    <x v="6"/>
    <x v="6"/>
    <x v="1"/>
    <x v="1"/>
    <m/>
  </r>
  <r>
    <x v="7"/>
    <s v="Isabelle"/>
    <x v="7"/>
    <x v="7"/>
    <x v="7"/>
    <x v="3"/>
    <x v="1"/>
    <m/>
  </r>
  <r>
    <x v="8"/>
    <s v="Isabelle"/>
    <x v="8"/>
    <x v="8"/>
    <x v="8"/>
    <x v="5"/>
    <x v="1"/>
    <m/>
  </r>
  <r>
    <x v="9"/>
    <s v="Gérard"/>
    <x v="1"/>
    <x v="1"/>
    <x v="9"/>
    <x v="1"/>
    <x v="1"/>
    <m/>
  </r>
  <r>
    <x v="10"/>
    <s v="Isabelle"/>
    <x v="3"/>
    <x v="3"/>
    <x v="10"/>
    <x v="3"/>
    <x v="1"/>
    <m/>
  </r>
  <r>
    <x v="11"/>
    <s v="Laurence"/>
    <x v="9"/>
    <x v="9"/>
    <x v="11"/>
    <x v="6"/>
    <x v="1"/>
    <m/>
  </r>
  <r>
    <x v="12"/>
    <s v="Martin"/>
    <x v="10"/>
    <x v="10"/>
    <x v="12"/>
    <x v="3"/>
    <x v="1"/>
    <m/>
  </r>
  <r>
    <x v="13"/>
    <s v="Martin"/>
    <x v="11"/>
    <x v="11"/>
    <x v="13"/>
    <x v="1"/>
    <x v="1"/>
    <m/>
  </r>
  <r>
    <x v="14"/>
    <s v="Laurence"/>
    <x v="12"/>
    <x v="12"/>
    <x v="14"/>
    <x v="0"/>
    <x v="1"/>
    <m/>
  </r>
  <r>
    <x v="15"/>
    <s v="Isabelle"/>
    <x v="13"/>
    <x v="13"/>
    <x v="15"/>
    <x v="2"/>
    <x v="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6F101FC-3F64-4609-AFB4-783720EC17FA}" name="Tableau croisé dynamique1" cacheId="7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I11:M14" firstHeaderRow="1" firstDataRow="1" firstDataCol="5" rowPageCount="1" colPageCount="1"/>
  <pivotFields count="10">
    <pivotField axis="axisRow" compact="0" outline="0" showAll="0" defaultSubtota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</items>
    </pivotField>
    <pivotField compact="0" outline="0" showAll="0" defaultSubtotal="0"/>
    <pivotField axis="axisRow" compact="0" outline="0" showAll="0" defaultSubtotal="0">
      <items count="14">
        <item x="3"/>
        <item x="0"/>
        <item x="1"/>
        <item x="2"/>
        <item x="12"/>
        <item x="10"/>
        <item x="13"/>
        <item x="6"/>
        <item x="4"/>
        <item x="9"/>
        <item x="8"/>
        <item x="7"/>
        <item x="5"/>
        <item x="11"/>
      </items>
    </pivotField>
    <pivotField axis="axisRow" compact="0" outline="0" showAll="0" defaultSubtotal="0">
      <items count="14">
        <item x="9"/>
        <item x="13"/>
        <item x="6"/>
        <item x="1"/>
        <item x="11"/>
        <item x="7"/>
        <item x="3"/>
        <item x="4"/>
        <item x="5"/>
        <item x="2"/>
        <item x="10"/>
        <item x="8"/>
        <item x="0"/>
        <item x="12"/>
      </items>
    </pivotField>
    <pivotField axis="axisRow" compact="0" numFmtId="14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Page" compact="0" outline="0" showAll="0" defaultSubtotal="0">
      <items count="7">
        <item x="1"/>
        <item x="0"/>
        <item x="4"/>
        <item x="5"/>
        <item x="3"/>
        <item x="6"/>
        <item x="2"/>
      </items>
    </pivotField>
    <pivotField axis="axisRow" compact="0" outline="0" showAll="0" defaultSubtotal="0">
      <items count="2">
        <item x="1"/>
        <item x="0"/>
      </items>
    </pivotField>
    <pivotField compact="0" outline="0" showAll="0" defaultSubtotal="0"/>
    <pivotField compact="0" outline="0" showAll="0" defaultSubtotal="0">
      <items count="6">
        <item sd="0" x="0"/>
        <item sd="0" x="1"/>
        <item sd="0" x="2"/>
        <item sd="0" x="3"/>
        <item sd="0" x="4"/>
        <item sd="0" x="5"/>
      </items>
    </pivotField>
    <pivotField compact="0" outline="0" showAll="0" defaultSubtotal="0">
      <items count="4">
        <item sd="0" x="0"/>
        <item sd="0" x="1"/>
        <item sd="0" x="2"/>
        <item sd="0" x="3"/>
      </items>
    </pivotField>
  </pivotFields>
  <rowFields count="5">
    <field x="0"/>
    <field x="2"/>
    <field x="3"/>
    <field x="6"/>
    <field x="4"/>
  </rowFields>
  <rowItems count="3">
    <i>
      <x/>
      <x v="1"/>
      <x v="12"/>
      <x v="1"/>
      <x v="12"/>
    </i>
    <i>
      <x v="4"/>
      <x v="8"/>
      <x v="7"/>
      <x/>
      <x v="1"/>
    </i>
    <i>
      <x v="14"/>
      <x v="4"/>
      <x v="13"/>
      <x/>
      <x v="4"/>
    </i>
  </rowItems>
  <colItems count="1">
    <i/>
  </colItems>
  <pageFields count="1">
    <pageField fld="5" item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8B92CC1-A984-42EC-BAC5-216F515256E5}" name="Tableau2" displayName="Tableau2" ref="A1:H17" totalsRowShown="0" headerRowDxfId="0">
  <autoFilter ref="A1:H17" xr:uid="{00000000-0009-0000-0000-000000000000}"/>
  <tableColumns count="8">
    <tableColumn id="1" xr3:uid="{34EE4322-F0DC-4F91-A627-C6273956F162}" name="Numéro dossier"/>
    <tableColumn id="2" xr3:uid="{28ABDDD9-DC3E-4D90-A4F3-B19C0133A8E0}" name="Gestionnaire"/>
    <tableColumn id="3" xr3:uid="{696DCAD2-6948-4FD3-91F1-3EB32CD064A8}" name="Numéro article"/>
    <tableColumn id="4" xr3:uid="{CA049F98-2E9C-4F64-A7B3-179CE894A8EA}" name="Désignation"/>
    <tableColumn id="5" xr3:uid="{AF1D4E3B-0DED-46B6-94D2-DCE640A8CA18}" name="Date arrivée" dataDxfId="1"/>
    <tableColumn id="6" xr3:uid="{A9776E2D-E639-45E9-9011-70CE23B087D7}" name="Technicien"/>
    <tableColumn id="7" xr3:uid="{7F320672-FBF2-4C53-9266-DD8425A02463}" name="Statut"/>
    <tableColumn id="8" xr3:uid="{27D747BC-ED17-46DC-A7B6-FB7484752E47}" name="Date de livraison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17"/>
  <sheetViews>
    <sheetView workbookViewId="0">
      <selection activeCell="C12" sqref="C12"/>
    </sheetView>
  </sheetViews>
  <sheetFormatPr baseColWidth="10" defaultRowHeight="12.75" x14ac:dyDescent="0.2"/>
  <cols>
    <col min="1" max="1" width="17.28515625" customWidth="1"/>
    <col min="2" max="2" width="14.7109375" customWidth="1"/>
    <col min="3" max="3" width="16.5703125" customWidth="1"/>
    <col min="4" max="4" width="15.140625" customWidth="1"/>
    <col min="5" max="5" width="14.28515625" customWidth="1"/>
    <col min="6" max="6" width="14.5703125" customWidth="1"/>
    <col min="8" max="8" width="18.42578125" customWidth="1"/>
  </cols>
  <sheetData>
    <row r="1" spans="1:8" ht="25.5" x14ac:dyDescent="0.2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</row>
    <row r="2" spans="1:8" x14ac:dyDescent="0.2">
      <c r="A2" s="1" t="s">
        <v>8</v>
      </c>
      <c r="B2" s="1" t="s">
        <v>9</v>
      </c>
      <c r="C2" s="1" t="s">
        <v>10</v>
      </c>
      <c r="D2" s="1" t="s">
        <v>11</v>
      </c>
      <c r="E2" s="2">
        <v>43449</v>
      </c>
      <c r="F2" s="1" t="s">
        <v>12</v>
      </c>
      <c r="G2" s="1" t="s">
        <v>13</v>
      </c>
      <c r="H2" s="2">
        <v>43477</v>
      </c>
    </row>
    <row r="3" spans="1:8" x14ac:dyDescent="0.2">
      <c r="A3" s="1" t="s">
        <v>14</v>
      </c>
      <c r="B3" s="1" t="s">
        <v>15</v>
      </c>
      <c r="C3" s="1" t="s">
        <v>16</v>
      </c>
      <c r="D3" s="1" t="s">
        <v>17</v>
      </c>
      <c r="E3" s="2">
        <v>43450</v>
      </c>
      <c r="F3" s="1" t="s">
        <v>18</v>
      </c>
      <c r="G3" s="1" t="s">
        <v>13</v>
      </c>
      <c r="H3" s="2">
        <v>43527</v>
      </c>
    </row>
    <row r="4" spans="1:8" x14ac:dyDescent="0.2">
      <c r="A4" s="1" t="s">
        <v>19</v>
      </c>
      <c r="B4" s="1" t="s">
        <v>15</v>
      </c>
      <c r="C4" s="1" t="s">
        <v>20</v>
      </c>
      <c r="D4" s="1" t="s">
        <v>21</v>
      </c>
      <c r="E4" s="2">
        <v>43462</v>
      </c>
      <c r="F4" s="1" t="s">
        <v>22</v>
      </c>
      <c r="G4" s="1" t="s">
        <v>13</v>
      </c>
      <c r="H4" s="2">
        <v>43571</v>
      </c>
    </row>
    <row r="5" spans="1:8" x14ac:dyDescent="0.2">
      <c r="A5" s="1" t="s">
        <v>23</v>
      </c>
      <c r="B5" s="1" t="s">
        <v>24</v>
      </c>
      <c r="C5" s="1" t="s">
        <v>25</v>
      </c>
      <c r="D5" s="1" t="s">
        <v>26</v>
      </c>
      <c r="E5" s="2">
        <v>43467</v>
      </c>
      <c r="F5" s="1" t="s">
        <v>27</v>
      </c>
      <c r="G5" s="1" t="s">
        <v>28</v>
      </c>
      <c r="H5" s="1"/>
    </row>
    <row r="6" spans="1:8" x14ac:dyDescent="0.2">
      <c r="A6" s="1" t="s">
        <v>29</v>
      </c>
      <c r="B6" s="1" t="s">
        <v>30</v>
      </c>
      <c r="C6" s="1" t="s">
        <v>31</v>
      </c>
      <c r="D6" s="1" t="s">
        <v>32</v>
      </c>
      <c r="E6" s="2">
        <v>43468</v>
      </c>
      <c r="F6" s="1" t="s">
        <v>12</v>
      </c>
      <c r="G6" s="1" t="s">
        <v>28</v>
      </c>
      <c r="H6" s="1"/>
    </row>
    <row r="7" spans="1:8" x14ac:dyDescent="0.2">
      <c r="A7" s="1" t="s">
        <v>33</v>
      </c>
      <c r="B7" s="1" t="s">
        <v>24</v>
      </c>
      <c r="C7" s="1" t="s">
        <v>34</v>
      </c>
      <c r="D7" s="1" t="s">
        <v>35</v>
      </c>
      <c r="E7" s="2">
        <v>43470</v>
      </c>
      <c r="F7" s="1" t="s">
        <v>36</v>
      </c>
      <c r="G7" s="1" t="s">
        <v>28</v>
      </c>
      <c r="H7" s="1"/>
    </row>
    <row r="8" spans="1:8" x14ac:dyDescent="0.2">
      <c r="A8" s="1" t="s">
        <v>37</v>
      </c>
      <c r="B8" s="1" t="s">
        <v>9</v>
      </c>
      <c r="C8" s="1" t="s">
        <v>38</v>
      </c>
      <c r="D8" s="1" t="s">
        <v>39</v>
      </c>
      <c r="E8" s="2">
        <v>43481</v>
      </c>
      <c r="F8" s="1" t="s">
        <v>18</v>
      </c>
      <c r="G8" s="1" t="s">
        <v>28</v>
      </c>
      <c r="H8" s="1"/>
    </row>
    <row r="9" spans="1:8" x14ac:dyDescent="0.2">
      <c r="A9" s="1" t="s">
        <v>40</v>
      </c>
      <c r="B9" s="1" t="s">
        <v>24</v>
      </c>
      <c r="C9" s="1" t="s">
        <v>41</v>
      </c>
      <c r="D9" s="1" t="s">
        <v>42</v>
      </c>
      <c r="E9" s="2">
        <v>43498</v>
      </c>
      <c r="F9" s="1" t="s">
        <v>27</v>
      </c>
      <c r="G9" s="1" t="s">
        <v>28</v>
      </c>
      <c r="H9" s="1"/>
    </row>
    <row r="10" spans="1:8" x14ac:dyDescent="0.2">
      <c r="A10" s="1" t="s">
        <v>43</v>
      </c>
      <c r="B10" s="1" t="s">
        <v>24</v>
      </c>
      <c r="C10" s="1" t="s">
        <v>44</v>
      </c>
      <c r="D10" s="1" t="s">
        <v>45</v>
      </c>
      <c r="E10" s="2">
        <v>43515</v>
      </c>
      <c r="F10" s="1" t="s">
        <v>46</v>
      </c>
      <c r="G10" s="1" t="s">
        <v>28</v>
      </c>
      <c r="H10" s="1"/>
    </row>
    <row r="11" spans="1:8" x14ac:dyDescent="0.2">
      <c r="A11" s="1" t="s">
        <v>47</v>
      </c>
      <c r="B11" s="1" t="s">
        <v>15</v>
      </c>
      <c r="C11" s="1" t="s">
        <v>16</v>
      </c>
      <c r="D11" s="1" t="s">
        <v>17</v>
      </c>
      <c r="E11" s="2">
        <v>43523</v>
      </c>
      <c r="F11" s="1" t="s">
        <v>18</v>
      </c>
      <c r="G11" s="1" t="s">
        <v>28</v>
      </c>
      <c r="H11" s="1"/>
    </row>
    <row r="12" spans="1:8" x14ac:dyDescent="0.2">
      <c r="A12" s="1" t="s">
        <v>48</v>
      </c>
      <c r="B12" s="1" t="s">
        <v>24</v>
      </c>
      <c r="C12" s="1" t="s">
        <v>25</v>
      </c>
      <c r="D12" s="1" t="s">
        <v>26</v>
      </c>
      <c r="E12" s="2">
        <v>43530</v>
      </c>
      <c r="F12" s="1" t="s">
        <v>27</v>
      </c>
      <c r="G12" s="1" t="s">
        <v>28</v>
      </c>
      <c r="H12" s="1"/>
    </row>
    <row r="13" spans="1:8" x14ac:dyDescent="0.2">
      <c r="A13" s="1" t="s">
        <v>49</v>
      </c>
      <c r="B13" s="1" t="s">
        <v>30</v>
      </c>
      <c r="C13" s="1" t="s">
        <v>50</v>
      </c>
      <c r="D13" s="1" t="s">
        <v>51</v>
      </c>
      <c r="E13" s="2">
        <v>43536</v>
      </c>
      <c r="F13" s="1" t="s">
        <v>52</v>
      </c>
      <c r="G13" s="1" t="s">
        <v>28</v>
      </c>
      <c r="H13" s="1"/>
    </row>
    <row r="14" spans="1:8" x14ac:dyDescent="0.2">
      <c r="A14" s="1" t="s">
        <v>53</v>
      </c>
      <c r="B14" s="1" t="s">
        <v>9</v>
      </c>
      <c r="C14" s="1" t="s">
        <v>54</v>
      </c>
      <c r="D14" s="1" t="s">
        <v>55</v>
      </c>
      <c r="E14" s="2">
        <v>43543</v>
      </c>
      <c r="F14" s="1" t="s">
        <v>27</v>
      </c>
      <c r="G14" s="1" t="s">
        <v>28</v>
      </c>
      <c r="H14" s="1"/>
    </row>
    <row r="15" spans="1:8" x14ac:dyDescent="0.2">
      <c r="A15" s="1" t="s">
        <v>56</v>
      </c>
      <c r="B15" s="1" t="s">
        <v>9</v>
      </c>
      <c r="C15" s="1" t="s">
        <v>57</v>
      </c>
      <c r="D15" s="1" t="s">
        <v>58</v>
      </c>
      <c r="E15" s="2">
        <v>43553</v>
      </c>
      <c r="F15" s="1" t="s">
        <v>18</v>
      </c>
      <c r="G15" s="1" t="s">
        <v>28</v>
      </c>
      <c r="H15" s="1"/>
    </row>
    <row r="16" spans="1:8" x14ac:dyDescent="0.2">
      <c r="A16" s="1" t="s">
        <v>59</v>
      </c>
      <c r="B16" s="1" t="s">
        <v>30</v>
      </c>
      <c r="C16" s="1" t="s">
        <v>60</v>
      </c>
      <c r="D16" s="1" t="s">
        <v>61</v>
      </c>
      <c r="E16" s="2">
        <v>43560</v>
      </c>
      <c r="F16" s="1" t="s">
        <v>12</v>
      </c>
      <c r="G16" s="1" t="s">
        <v>28</v>
      </c>
      <c r="H16" s="1"/>
    </row>
    <row r="17" spans="1:7" x14ac:dyDescent="0.2">
      <c r="A17" s="1" t="s">
        <v>62</v>
      </c>
      <c r="B17" s="1" t="s">
        <v>24</v>
      </c>
      <c r="C17" s="1" t="s">
        <v>63</v>
      </c>
      <c r="D17" s="1" t="s">
        <v>64</v>
      </c>
      <c r="E17" s="2">
        <v>43565</v>
      </c>
      <c r="F17" s="1" t="s">
        <v>22</v>
      </c>
      <c r="G17" s="1" t="s">
        <v>28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9"/>
  <sheetViews>
    <sheetView workbookViewId="0">
      <selection activeCell="C14" sqref="C14"/>
    </sheetView>
  </sheetViews>
  <sheetFormatPr baseColWidth="10" defaultRowHeight="12.75" x14ac:dyDescent="0.2"/>
  <sheetData>
    <row r="1" spans="1:1" x14ac:dyDescent="0.2">
      <c r="A1" s="4" t="s">
        <v>18</v>
      </c>
    </row>
    <row r="2" spans="1:1" x14ac:dyDescent="0.2">
      <c r="A2" s="4" t="s">
        <v>12</v>
      </c>
    </row>
    <row r="3" spans="1:1" x14ac:dyDescent="0.2">
      <c r="A3" s="4" t="s">
        <v>36</v>
      </c>
    </row>
    <row r="4" spans="1:1" x14ac:dyDescent="0.2">
      <c r="A4" s="4" t="s">
        <v>65</v>
      </c>
    </row>
    <row r="5" spans="1:1" x14ac:dyDescent="0.2">
      <c r="A5" s="4" t="s">
        <v>46</v>
      </c>
    </row>
    <row r="6" spans="1:1" x14ac:dyDescent="0.2">
      <c r="A6" s="4" t="s">
        <v>27</v>
      </c>
    </row>
    <row r="7" spans="1:1" x14ac:dyDescent="0.2">
      <c r="A7" s="4" t="s">
        <v>66</v>
      </c>
    </row>
    <row r="8" spans="1:1" x14ac:dyDescent="0.2">
      <c r="A8" s="4" t="s">
        <v>52</v>
      </c>
    </row>
    <row r="9" spans="1:1" x14ac:dyDescent="0.2">
      <c r="A9" s="4" t="s">
        <v>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M14"/>
  <sheetViews>
    <sheetView tabSelected="1" workbookViewId="0">
      <selection activeCell="I11" sqref="I11"/>
    </sheetView>
  </sheetViews>
  <sheetFormatPr baseColWidth="10" defaultRowHeight="12.75" x14ac:dyDescent="0.2"/>
  <cols>
    <col min="3" max="3" width="15.140625" bestFit="1" customWidth="1"/>
    <col min="4" max="4" width="14.42578125" bestFit="1" customWidth="1"/>
    <col min="5" max="5" width="12.28515625" bestFit="1" customWidth="1"/>
    <col min="6" max="6" width="12.140625" style="6" bestFit="1" customWidth="1"/>
    <col min="7" max="7" width="8.42578125" bestFit="1" customWidth="1"/>
    <col min="9" max="9" width="26.140625" bestFit="1" customWidth="1"/>
    <col min="13" max="14" width="14.42578125" bestFit="1" customWidth="1"/>
  </cols>
  <sheetData>
    <row r="1" spans="1:13" x14ac:dyDescent="0.2">
      <c r="A1" s="7" t="s">
        <v>67</v>
      </c>
      <c r="B1" s="5" t="s">
        <v>27</v>
      </c>
      <c r="C1" s="5"/>
      <c r="D1" s="5"/>
      <c r="E1" s="5"/>
      <c r="G1" s="5"/>
    </row>
    <row r="4" spans="1:13" s="10" customFormat="1" x14ac:dyDescent="0.2">
      <c r="A4" s="8"/>
      <c r="B4" s="8"/>
      <c r="C4" s="9" t="s">
        <v>0</v>
      </c>
      <c r="D4" s="9" t="s">
        <v>2</v>
      </c>
      <c r="E4" s="9" t="s">
        <v>3</v>
      </c>
      <c r="F4" s="9" t="s">
        <v>4</v>
      </c>
      <c r="G4" s="9" t="s">
        <v>6</v>
      </c>
    </row>
    <row r="5" spans="1:13" x14ac:dyDescent="0.2">
      <c r="A5" s="5"/>
      <c r="B5" s="5"/>
      <c r="C5" s="5" t="str">
        <f>INDEX(Zone_recherche,MATCH($B$1,Réparateurs,0),1)</f>
        <v>D5266</v>
      </c>
      <c r="D5" s="5" t="str">
        <f>INDEX(Zone_recherche,MATCH($B$1,Réparateurs,0),3)</f>
        <v>12T187</v>
      </c>
      <c r="E5" s="5" t="str">
        <f>INDEX(Zone_recherche,MATCH($B$1,Réparateurs,0),4)</f>
        <v>Lave-vaisselle</v>
      </c>
      <c r="F5" s="6">
        <f>INDEX(Zone_recherche,MATCH($B$1,Réparateurs,0),5)</f>
        <v>43467</v>
      </c>
      <c r="G5" s="5" t="str">
        <f>INDEX(Zone_recherche,MATCH($B$1,Réparateurs,0),7)</f>
        <v>En cours</v>
      </c>
    </row>
    <row r="6" spans="1:13" x14ac:dyDescent="0.2">
      <c r="A6" s="5"/>
      <c r="B6" s="5"/>
      <c r="C6" s="5" t="str">
        <f>INDEX(Zone_recherche,MATCH($B$1,Réparateurs,0),1)</f>
        <v>D5266</v>
      </c>
      <c r="D6" s="5" t="str">
        <f>INDEX(Zone_recherche,MATCH($B$1,Réparateurs,0),3)</f>
        <v>12T187</v>
      </c>
      <c r="E6" s="5" t="str">
        <f>INDEX(Zone_recherche,MATCH($B$1,Réparateurs,0),4)</f>
        <v>Lave-vaisselle</v>
      </c>
      <c r="F6" s="6">
        <f>INDEX(Zone_recherche,MATCH($B$1,Réparateurs,0),5)</f>
        <v>43467</v>
      </c>
      <c r="G6" s="5" t="str">
        <f>INDEX(Zone_recherche,MATCH($B$1,Réparateurs,0),7)</f>
        <v>En cours</v>
      </c>
    </row>
    <row r="9" spans="1:13" x14ac:dyDescent="0.2">
      <c r="I9" s="11" t="s">
        <v>5</v>
      </c>
      <c r="J9" s="5" t="s">
        <v>12</v>
      </c>
    </row>
    <row r="11" spans="1:13" x14ac:dyDescent="0.2">
      <c r="I11" s="11" t="s">
        <v>0</v>
      </c>
      <c r="J11" s="11" t="s">
        <v>2</v>
      </c>
      <c r="K11" s="11" t="s">
        <v>3</v>
      </c>
      <c r="L11" s="11" t="s">
        <v>6</v>
      </c>
      <c r="M11" s="11" t="s">
        <v>4</v>
      </c>
    </row>
    <row r="12" spans="1:13" x14ac:dyDescent="0.2">
      <c r="I12" s="5" t="s">
        <v>8</v>
      </c>
      <c r="J12" s="5" t="s">
        <v>10</v>
      </c>
      <c r="K12" s="5" t="s">
        <v>11</v>
      </c>
      <c r="L12" s="5" t="s">
        <v>13</v>
      </c>
      <c r="M12" s="6" t="s">
        <v>68</v>
      </c>
    </row>
    <row r="13" spans="1:13" x14ac:dyDescent="0.2">
      <c r="I13" s="5" t="s">
        <v>29</v>
      </c>
      <c r="J13" s="5" t="s">
        <v>31</v>
      </c>
      <c r="K13" s="5" t="s">
        <v>32</v>
      </c>
      <c r="L13" s="5" t="s">
        <v>28</v>
      </c>
      <c r="M13" s="6" t="s">
        <v>69</v>
      </c>
    </row>
    <row r="14" spans="1:13" x14ac:dyDescent="0.2">
      <c r="I14" s="5" t="s">
        <v>59</v>
      </c>
      <c r="J14" s="5" t="s">
        <v>60</v>
      </c>
      <c r="K14" s="5" t="s">
        <v>61</v>
      </c>
      <c r="L14" s="5" t="s">
        <v>28</v>
      </c>
      <c r="M14" s="6" t="s">
        <v>70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'Liste techniciens'!$A$1:$A$9</xm:f>
          </x14:formula1>
          <xm:sqref>B1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 de données - Réparations</vt:lpstr>
      <vt:lpstr>Liste techniciens</vt:lpstr>
      <vt:lpstr>Bilan</vt:lpstr>
      <vt:lpstr>Réparateurs</vt:lpstr>
      <vt:lpstr>Zone_recherche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2019-04-18T15:43:27Z</dcterms:created>
  <dcterms:modified xsi:type="dcterms:W3CDTF">2019-04-19T08:55:51Z</dcterms:modified>
</cp:coreProperties>
</file>