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A6514436-7AFA-4EB6-8AD4-65F1C7063F72}" xr6:coauthVersionLast="31" xr6:coauthVersionMax="31" xr10:uidLastSave="{00000000-0000-0000-0000-000000000000}"/>
  <bookViews>
    <workbookView xWindow="1176" yWindow="0" windowWidth="21864" windowHeight="9084" tabRatio="857" xr2:uid="{00000000-000D-0000-FFFF-FFFF00000000}"/>
  </bookViews>
  <sheets>
    <sheet name="Feuil1" sheetId="13" r:id="rId1"/>
    <sheet name="Communication" sheetId="12" r:id="rId2"/>
  </sheets>
  <definedNames>
    <definedName name="DonnéesExternes_1" localSheetId="0" hidden="1">Feuil1!$A$1:$M$8</definedName>
    <definedName name="ll">#REF!</definedName>
    <definedName name="Plan">#REF!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2" l="1"/>
  <c r="K14" i="12"/>
  <c r="K15" i="12"/>
  <c r="K16" i="12"/>
  <c r="K13" i="12"/>
  <c r="G14" i="12"/>
  <c r="G15" i="12"/>
  <c r="G16" i="12"/>
  <c r="G17" i="12"/>
  <c r="K11" i="12"/>
  <c r="K12" i="12"/>
  <c r="G13" i="12"/>
  <c r="G11" i="12"/>
  <c r="K5" i="12"/>
  <c r="K6" i="12"/>
  <c r="G6" i="12" l="1"/>
  <c r="G5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E0D2D5F-2F12-4650-A017-3379BCD0B3A4}" keepAlive="1" name="Requête - Tableau3" description="Connexion à la requête « Tableau3 » dans le classeur." type="5" refreshedVersion="6" background="1" saveData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<sst xmlns="http://schemas.openxmlformats.org/spreadsheetml/2006/main" count="142" uniqueCount="40">
  <si>
    <t>Coût unitaire</t>
  </si>
  <si>
    <t>Nb pers</t>
  </si>
  <si>
    <t>Inter/Intra</t>
  </si>
  <si>
    <t>Inter</t>
  </si>
  <si>
    <t xml:space="preserve">Prévisionnel Coût total </t>
  </si>
  <si>
    <t>Intitulé formation</t>
  </si>
  <si>
    <t>Nb de jours</t>
  </si>
  <si>
    <t>Nom</t>
  </si>
  <si>
    <t>Intra 
Nb sessions</t>
  </si>
  <si>
    <t>Domaine</t>
  </si>
  <si>
    <t>Sous-domaine</t>
  </si>
  <si>
    <t>Evementiel</t>
  </si>
  <si>
    <t>Documentation</t>
  </si>
  <si>
    <t>Communication - Marketing - Graphisme</t>
  </si>
  <si>
    <t>Organisme Formation</t>
  </si>
  <si>
    <t>Total jrs</t>
  </si>
  <si>
    <t>Apprentissage des réseaux sociaux</t>
  </si>
  <si>
    <t>Comundi</t>
  </si>
  <si>
    <t>COLLAS; MEDINA</t>
  </si>
  <si>
    <t>Comment monter un stand</t>
  </si>
  <si>
    <t>AGEFIP</t>
  </si>
  <si>
    <t>COLLAS; MEDINA; DESCAMPS; MIROF; CBHANI</t>
  </si>
  <si>
    <t>Actuel</t>
  </si>
  <si>
    <t>Espéré</t>
  </si>
  <si>
    <t>COLLAS</t>
  </si>
  <si>
    <t>MEDINA</t>
  </si>
  <si>
    <t>DESCAMPS</t>
  </si>
  <si>
    <t>MIROF</t>
  </si>
  <si>
    <t>CHBANI</t>
  </si>
  <si>
    <t>Nom.1</t>
  </si>
  <si>
    <t>Nom.2</t>
  </si>
  <si>
    <t>Nom.3</t>
  </si>
  <si>
    <t>Nom.4</t>
  </si>
  <si>
    <t>Nom.5</t>
  </si>
  <si>
    <t xml:space="preserve"> MEDINA</t>
  </si>
  <si>
    <t xml:space="preserve"> DESCAMPS</t>
  </si>
  <si>
    <t xml:space="preserve"> MIROF</t>
  </si>
  <si>
    <t xml:space="preserve"> CBHANI</t>
  </si>
  <si>
    <t>Attribut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</si>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</sst>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NumberFormat="1"/>
    <xf numFmtId="0" fontId="3" fillId="3" borderId="1" xfId="0" applyFont="1" applyFill="1" applyBorder="1" applyAlignment="1">
      <alignment horizontal="center" vertical="center" wrapText="1"/>
    </xf>
    <xf numFmtId="44" fontId="0" fillId="4" borderId="1" xfId="1" applyNumberFormat="1" applyFont="1" applyFill="1" applyBorder="1"/>
    <xf numFmtId="0" fontId="0" fillId="4" borderId="1" xfId="1" applyNumberFormat="1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 vertical="center" wrapText="1"/>
    </xf>
    <xf numFmtId="0" fontId="0" fillId="0" borderId="0" xfId="0" applyFill="1" applyBorder="1"/>
    <xf numFmtId="0" fontId="0" fillId="0" borderId="0" xfId="0" applyAlignment="1">
      <alignment horizontal="center" wrapText="1"/>
    </xf>
    <xf numFmtId="0" fontId="0" fillId="2" borderId="0" xfId="0" applyFill="1"/>
    <xf numFmtId="44" fontId="0" fillId="0" borderId="1" xfId="1" applyNumberFormat="1" applyFont="1" applyFill="1" applyBorder="1"/>
    <xf numFmtId="0" fontId="4" fillId="4" borderId="1" xfId="1" applyNumberFormat="1" applyFont="1" applyFill="1" applyBorder="1"/>
    <xf numFmtId="44" fontId="4" fillId="0" borderId="1" xfId="1" applyNumberFormat="1" applyFont="1" applyFill="1" applyBorder="1"/>
    <xf numFmtId="44" fontId="4" fillId="4" borderId="1" xfId="1" applyNumberFormat="1" applyFont="1" applyFill="1" applyBorder="1"/>
    <xf numFmtId="0" fontId="0" fillId="5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2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E4536DB-D3AD-434D-BC1B-6B889DCC5E5A}" autoFormatId="16" applyNumberFormats="0" applyBorderFormats="0" applyFontFormats="0" applyPatternFormats="0" applyAlignmentFormats="0" applyWidthHeightFormats="0">
  <queryTableRefresh nextId="19">
    <queryTableFields count="13">
      <queryTableField id="1" name="Domaine" tableColumnId="1"/>
      <queryTableField id="2" name="Sous-domaine" tableColumnId="2"/>
      <queryTableField id="3" name="Intitulé formation" tableColumnId="3"/>
      <queryTableField id="4" name="Organisme Formation" tableColumnId="4"/>
      <queryTableField id="5" name="Nb pers" tableColumnId="5"/>
      <queryTableField id="6" name="Nb de jours" tableColumnId="6"/>
      <queryTableField id="7" name="Total jrs" tableColumnId="7"/>
      <queryTableField id="8" name="Coût unitaire" tableColumnId="8"/>
      <queryTableField id="9" name="Inter/Intra" tableColumnId="9"/>
      <queryTableField id="10" name="Intra _x000a_Nb sessions" tableColumnId="10"/>
      <queryTableField id="11" name="Prévisionnel Coût total " tableColumnId="11"/>
      <queryTableField id="17" name="Attribut" tableColumnId="17"/>
      <queryTableField id="18" name="Valeur" tableColumnId="1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1CB084-5691-4135-B496-890E64E129DE}" name="Tableau3_2" displayName="Tableau3_2" ref="A1:M8" tableType="queryTable" totalsRowShown="0">
  <autoFilter ref="A1:M8" xr:uid="{498946E3-27A0-463E-A271-3E16CA5A43B7}"/>
  <tableColumns count="13">
    <tableColumn id="1" xr3:uid="{9100C1B1-4C0E-43DD-BA72-17668A1967FF}" uniqueName="1" name="Domaine" queryTableFieldId="1" dataDxfId="6"/>
    <tableColumn id="2" xr3:uid="{FE6CBA5B-2B6A-47C3-84E4-345E97354986}" uniqueName="2" name="Sous-domaine" queryTableFieldId="2" dataDxfId="5"/>
    <tableColumn id="3" xr3:uid="{E43A7C9D-F26A-49C9-A1D0-05F7B632FAAA}" uniqueName="3" name="Intitulé formation" queryTableFieldId="3" dataDxfId="4"/>
    <tableColumn id="4" xr3:uid="{A260E55A-D197-48F9-A88D-8294C4536724}" uniqueName="4" name="Organisme Formation" queryTableFieldId="4" dataDxfId="3"/>
    <tableColumn id="5" xr3:uid="{88F0D881-AEAB-4913-A734-BE64DADEE48F}" uniqueName="5" name="Nb pers" queryTableFieldId="5"/>
    <tableColumn id="6" xr3:uid="{6EE4E24B-26C8-4808-82F0-C9050F0E9ABF}" uniqueName="6" name="Nb de jours" queryTableFieldId="6"/>
    <tableColumn id="7" xr3:uid="{266687FF-CDE2-4187-88F1-727B3BB4B4A8}" uniqueName="7" name="Total jrs" queryTableFieldId="7"/>
    <tableColumn id="8" xr3:uid="{84BD2FF1-BCE3-4618-8A30-A95C4FFC1E89}" uniqueName="8" name="Coût unitaire" queryTableFieldId="8"/>
    <tableColumn id="9" xr3:uid="{9B8CA973-6477-4E89-8549-B57355FDBE82}" uniqueName="9" name="Inter/Intra" queryTableFieldId="9" dataDxfId="2"/>
    <tableColumn id="10" xr3:uid="{CE92DD25-2F39-40AC-8795-7CE4775F3A62}" uniqueName="10" name="Intra _x000a_Nb sessions" queryTableFieldId="10"/>
    <tableColumn id="11" xr3:uid="{5931D720-57AA-431C-908F-ACE27BEEF46D}" uniqueName="11" name="Prévisionnel Coût total " queryTableFieldId="11"/>
    <tableColumn id="17" xr3:uid="{FFFA3042-95EA-4FD5-B501-B8000830CF90}" uniqueName="17" name="Attribut" queryTableFieldId="17" dataDxfId="1"/>
    <tableColumn id="18" xr3:uid="{273D006D-2A7A-4335-8455-360A9B36BE7B}" uniqueName="18" name="Valeur" queryTableFieldId="18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4:L6" totalsRowShown="0" headerRowDxfId="24">
  <autoFilter ref="A4:L6" xr:uid="{00000000-0009-0000-0100-000003000000}"/>
  <tableColumns count="12">
    <tableColumn id="2" xr3:uid="{00000000-0010-0000-0000-000002000000}" name="Domaine" dataDxfId="23"/>
    <tableColumn id="11" xr3:uid="{00000000-0010-0000-0000-00000B000000}" name="Sous-domaine" dataDxfId="22"/>
    <tableColumn id="9" xr3:uid="{00000000-0010-0000-0000-000009000000}" name="Intitulé formation"/>
    <tableColumn id="17" xr3:uid="{00000000-0010-0000-0000-000011000000}" name="Organisme Formation"/>
    <tableColumn id="6" xr3:uid="{00000000-0010-0000-0000-000006000000}" name="Nb pers" dataDxfId="21"/>
    <tableColumn id="7" xr3:uid="{00000000-0010-0000-0000-000007000000}" name="Nb de jours"/>
    <tableColumn id="20" xr3:uid="{00000000-0010-0000-0000-000014000000}" name="Total jrs" dataDxfId="20" dataCellStyle="Monétaire">
      <calculatedColumnFormula>Tableau3[Nb pers]*Tableau3[Nb de jours]</calculatedColumnFormula>
    </tableColumn>
    <tableColumn id="22" xr3:uid="{00000000-0010-0000-0000-000016000000}" name="Coût unitaire" dataDxfId="19" dataCellStyle="Monétaire"/>
    <tableColumn id="21" xr3:uid="{00000000-0010-0000-0000-000015000000}" name="Inter/Intra"/>
    <tableColumn id="8" xr3:uid="{00000000-0010-0000-0000-000008000000}" name="Intra _x000a_Nb sessions" dataDxfId="18" dataCellStyle="Monétaire"/>
    <tableColumn id="10" xr3:uid="{00000000-0010-0000-0000-00000A000000}" name="Prévisionnel Coût total " dataDxfId="17" dataCellStyle="Monétaire">
      <calculatedColumnFormula>IF(I5="Intra",H5*J5,IF(I5="inter",H5*E5))</calculatedColumnFormula>
    </tableColumn>
    <tableColumn id="12" xr3:uid="{00000000-0010-0000-0000-00000C000000}" name="Nom" dataDxfId="16">
      <calculatedColumnFormula>Tableau3[[#This Row],[Coût unitaire]]*Tableau3[[#This Row],[Intra 
Nb sessions]]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1000000}" name="Tableau325" displayName="Tableau325" ref="A10:L17" totalsRowShown="0" headerRowDxfId="15">
  <autoFilter ref="A10:L17" xr:uid="{00000000-0009-0000-0100-000018000000}"/>
  <tableColumns count="12">
    <tableColumn id="2" xr3:uid="{00000000-0010-0000-0100-000002000000}" name="Domaine" dataDxfId="14"/>
    <tableColumn id="11" xr3:uid="{00000000-0010-0000-0100-00000B000000}" name="Sous-domaine" dataDxfId="13"/>
    <tableColumn id="9" xr3:uid="{00000000-0010-0000-0100-000009000000}" name="Intitulé formation"/>
    <tableColumn id="17" xr3:uid="{00000000-0010-0000-0100-000011000000}" name="Organisme Formation"/>
    <tableColumn id="6" xr3:uid="{00000000-0010-0000-0100-000006000000}" name="Nb pers" dataDxfId="12"/>
    <tableColumn id="7" xr3:uid="{00000000-0010-0000-0100-000007000000}" name="Nb de jours"/>
    <tableColumn id="20" xr3:uid="{00000000-0010-0000-0100-000014000000}" name="Total jrs" dataDxfId="11" dataCellStyle="Monétaire">
      <calculatedColumnFormula>Tableau325[Nb pers]*Tableau325[Nb de jours]</calculatedColumnFormula>
    </tableColumn>
    <tableColumn id="22" xr3:uid="{00000000-0010-0000-0100-000016000000}" name="Coût unitaire" dataDxfId="10" dataCellStyle="Monétaire"/>
    <tableColumn id="21" xr3:uid="{00000000-0010-0000-0100-000015000000}" name="Inter/Intra"/>
    <tableColumn id="8" xr3:uid="{00000000-0010-0000-0100-000008000000}" name="Intra _x000a_Nb sessions" dataDxfId="9" dataCellStyle="Monétaire"/>
    <tableColumn id="10" xr3:uid="{00000000-0010-0000-0100-00000A000000}" name="Prévisionnel Coût total " dataDxfId="8" dataCellStyle="Monétaire">
      <calculatedColumnFormula>IF(I11="Intra",H11*J11,IF(I11="inter",H11*E11))</calculatedColumnFormula>
    </tableColumn>
    <tableColumn id="12" xr3:uid="{00000000-0010-0000-0100-00000C000000}" name="Nom" dataDxfId="7">
      <calculatedColumnFormula>Tableau325[[#This Row],[Coût unitaire]]*Tableau325[[#This Row],[Intra 
Nb sessions]]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424A74-853A-47E2-AC30-C640FB4C0628}">
  <dimension ref="A1:M8"/>
  <sheetViews>
    <sheetView tabSelected="1" topLeftCell="F1" workbookViewId="0">
      <selection activeCell="A16" sqref="A16"/>
    </sheetView>
  </sheetViews>
  <sheetFormatPr baseColWidth="10" defaultRowHeight="14.4" x14ac:dyDescent="0.3"/>
  <cols>
    <col min="1" max="1" width="34.33203125" bestFit="1" customWidth="1"/>
    <col min="2" max="2" width="15.33203125" bestFit="1" customWidth="1"/>
    <col min="3" max="3" width="29.21875" bestFit="1" customWidth="1"/>
    <col min="4" max="4" width="21.44140625" bestFit="1" customWidth="1"/>
    <col min="5" max="5" width="9.6640625" bestFit="1" customWidth="1"/>
    <col min="6" max="6" width="12.88671875" bestFit="1" customWidth="1"/>
    <col min="7" max="7" width="9.88671875" bestFit="1" customWidth="1"/>
    <col min="8" max="8" width="14.109375" bestFit="1" customWidth="1"/>
    <col min="9" max="9" width="12.109375" bestFit="1" customWidth="1"/>
    <col min="10" max="10" width="18.44140625" bestFit="1" customWidth="1"/>
    <col min="11" max="11" width="22.77734375" bestFit="1" customWidth="1"/>
    <col min="12" max="12" width="9.77734375" bestFit="1" customWidth="1"/>
    <col min="13" max="13" width="10.33203125" bestFit="1" customWidth="1"/>
    <col min="14" max="15" width="8.88671875" bestFit="1" customWidth="1"/>
    <col min="16" max="16" width="10.33203125" bestFit="1" customWidth="1"/>
    <col min="17" max="18" width="8.88671875" bestFit="1" customWidth="1"/>
  </cols>
  <sheetData>
    <row r="1" spans="1:13" x14ac:dyDescent="0.3">
      <c r="A1" t="s">
        <v>9</v>
      </c>
      <c r="B1" t="s">
        <v>10</v>
      </c>
      <c r="C1" t="s">
        <v>5</v>
      </c>
      <c r="D1" t="s">
        <v>14</v>
      </c>
      <c r="E1" t="s">
        <v>1</v>
      </c>
      <c r="F1" t="s">
        <v>6</v>
      </c>
      <c r="G1" t="s">
        <v>15</v>
      </c>
      <c r="H1" t="s">
        <v>0</v>
      </c>
      <c r="I1" t="s">
        <v>2</v>
      </c>
      <c r="J1" t="s">
        <v>8</v>
      </c>
      <c r="K1" t="s">
        <v>4</v>
      </c>
      <c r="L1" t="s">
        <v>38</v>
      </c>
      <c r="M1" t="s">
        <v>39</v>
      </c>
    </row>
    <row r="2" spans="1:13" x14ac:dyDescent="0.3">
      <c r="A2" s="4" t="s">
        <v>13</v>
      </c>
      <c r="B2" s="4" t="s">
        <v>12</v>
      </c>
      <c r="C2" s="4" t="s">
        <v>16</v>
      </c>
      <c r="D2" s="4" t="s">
        <v>17</v>
      </c>
      <c r="E2">
        <v>2</v>
      </c>
      <c r="F2">
        <v>2</v>
      </c>
      <c r="G2">
        <v>4</v>
      </c>
      <c r="H2">
        <v>50</v>
      </c>
      <c r="I2" s="4" t="s">
        <v>3</v>
      </c>
      <c r="J2">
        <v>1</v>
      </c>
      <c r="K2">
        <v>100</v>
      </c>
      <c r="L2" s="4" t="s">
        <v>29</v>
      </c>
      <c r="M2" s="4" t="s">
        <v>24</v>
      </c>
    </row>
    <row r="3" spans="1:13" x14ac:dyDescent="0.3">
      <c r="A3" s="4" t="s">
        <v>13</v>
      </c>
      <c r="B3" s="4" t="s">
        <v>12</v>
      </c>
      <c r="C3" s="4" t="s">
        <v>16</v>
      </c>
      <c r="D3" s="4" t="s">
        <v>17</v>
      </c>
      <c r="E3">
        <v>2</v>
      </c>
      <c r="F3">
        <v>2</v>
      </c>
      <c r="G3">
        <v>4</v>
      </c>
      <c r="H3">
        <v>50</v>
      </c>
      <c r="I3" s="4" t="s">
        <v>3</v>
      </c>
      <c r="J3">
        <v>1</v>
      </c>
      <c r="K3">
        <v>100</v>
      </c>
      <c r="L3" s="4" t="s">
        <v>30</v>
      </c>
      <c r="M3" s="4" t="s">
        <v>34</v>
      </c>
    </row>
    <row r="4" spans="1:13" x14ac:dyDescent="0.3">
      <c r="A4" s="4" t="s">
        <v>13</v>
      </c>
      <c r="B4" s="4" t="s">
        <v>11</v>
      </c>
      <c r="C4" s="4" t="s">
        <v>19</v>
      </c>
      <c r="D4" s="4" t="s">
        <v>20</v>
      </c>
      <c r="E4">
        <v>5</v>
      </c>
      <c r="F4">
        <v>3</v>
      </c>
      <c r="G4">
        <v>15</v>
      </c>
      <c r="H4">
        <v>300</v>
      </c>
      <c r="I4" s="4" t="s">
        <v>3</v>
      </c>
      <c r="J4">
        <v>3</v>
      </c>
      <c r="K4">
        <v>1500</v>
      </c>
      <c r="L4" s="4" t="s">
        <v>29</v>
      </c>
      <c r="M4" s="4" t="s">
        <v>24</v>
      </c>
    </row>
    <row r="5" spans="1:13" x14ac:dyDescent="0.3">
      <c r="A5" s="4" t="s">
        <v>13</v>
      </c>
      <c r="B5" s="4" t="s">
        <v>11</v>
      </c>
      <c r="C5" s="4" t="s">
        <v>19</v>
      </c>
      <c r="D5" s="4" t="s">
        <v>20</v>
      </c>
      <c r="E5">
        <v>5</v>
      </c>
      <c r="F5">
        <v>3</v>
      </c>
      <c r="G5">
        <v>15</v>
      </c>
      <c r="H5">
        <v>300</v>
      </c>
      <c r="I5" s="4" t="s">
        <v>3</v>
      </c>
      <c r="J5">
        <v>3</v>
      </c>
      <c r="K5">
        <v>1500</v>
      </c>
      <c r="L5" s="4" t="s">
        <v>30</v>
      </c>
      <c r="M5" s="4" t="s">
        <v>34</v>
      </c>
    </row>
    <row r="6" spans="1:13" x14ac:dyDescent="0.3">
      <c r="A6" s="4" t="s">
        <v>13</v>
      </c>
      <c r="B6" s="4" t="s">
        <v>11</v>
      </c>
      <c r="C6" s="4" t="s">
        <v>19</v>
      </c>
      <c r="D6" s="4" t="s">
        <v>20</v>
      </c>
      <c r="E6">
        <v>5</v>
      </c>
      <c r="F6">
        <v>3</v>
      </c>
      <c r="G6">
        <v>15</v>
      </c>
      <c r="H6">
        <v>300</v>
      </c>
      <c r="I6" s="4" t="s">
        <v>3</v>
      </c>
      <c r="J6">
        <v>3</v>
      </c>
      <c r="K6">
        <v>1500</v>
      </c>
      <c r="L6" s="4" t="s">
        <v>31</v>
      </c>
      <c r="M6" s="4" t="s">
        <v>35</v>
      </c>
    </row>
    <row r="7" spans="1:13" x14ac:dyDescent="0.3">
      <c r="A7" s="4" t="s">
        <v>13</v>
      </c>
      <c r="B7" s="4" t="s">
        <v>11</v>
      </c>
      <c r="C7" s="4" t="s">
        <v>19</v>
      </c>
      <c r="D7" s="4" t="s">
        <v>20</v>
      </c>
      <c r="E7">
        <v>5</v>
      </c>
      <c r="F7">
        <v>3</v>
      </c>
      <c r="G7">
        <v>15</v>
      </c>
      <c r="H7">
        <v>300</v>
      </c>
      <c r="I7" s="4" t="s">
        <v>3</v>
      </c>
      <c r="J7">
        <v>3</v>
      </c>
      <c r="K7">
        <v>1500</v>
      </c>
      <c r="L7" s="4" t="s">
        <v>32</v>
      </c>
      <c r="M7" s="4" t="s">
        <v>36</v>
      </c>
    </row>
    <row r="8" spans="1:13" x14ac:dyDescent="0.3">
      <c r="A8" s="4" t="s">
        <v>13</v>
      </c>
      <c r="B8" s="4" t="s">
        <v>11</v>
      </c>
      <c r="C8" s="4" t="s">
        <v>19</v>
      </c>
      <c r="D8" s="4" t="s">
        <v>20</v>
      </c>
      <c r="E8">
        <v>5</v>
      </c>
      <c r="F8">
        <v>3</v>
      </c>
      <c r="G8">
        <v>15</v>
      </c>
      <c r="H8">
        <v>300</v>
      </c>
      <c r="I8" s="4" t="s">
        <v>3</v>
      </c>
      <c r="J8">
        <v>3</v>
      </c>
      <c r="K8">
        <v>1500</v>
      </c>
      <c r="L8" s="4" t="s">
        <v>33</v>
      </c>
      <c r="M8" s="4" t="s">
        <v>37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7"/>
  <sheetViews>
    <sheetView zoomScale="85" zoomScaleNormal="85" workbookViewId="0">
      <selection activeCell="B6" sqref="B6"/>
    </sheetView>
  </sheetViews>
  <sheetFormatPr baseColWidth="10" defaultRowHeight="14.4" x14ac:dyDescent="0.3"/>
  <cols>
    <col min="1" max="1" width="20.6640625" customWidth="1"/>
    <col min="2" max="2" width="19.44140625" bestFit="1" customWidth="1"/>
    <col min="3" max="3" width="32.6640625" customWidth="1"/>
    <col min="4" max="4" width="14.6640625" bestFit="1" customWidth="1"/>
    <col min="5" max="5" width="5.6640625" customWidth="1"/>
    <col min="6" max="6" width="6.88671875" customWidth="1"/>
    <col min="9" max="9" width="5.88671875" customWidth="1"/>
    <col min="10" max="10" width="11.44140625" customWidth="1"/>
    <col min="11" max="12" width="16" customWidth="1"/>
  </cols>
  <sheetData>
    <row r="1" spans="1:12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</row>
    <row r="2" spans="1:12" x14ac:dyDescent="0.3">
      <c r="A2" s="8"/>
      <c r="B2" s="9"/>
      <c r="C2" s="18" t="s">
        <v>22</v>
      </c>
      <c r="D2" s="9"/>
      <c r="E2" s="8"/>
      <c r="F2" s="8"/>
      <c r="G2" s="8"/>
      <c r="H2" s="8"/>
      <c r="I2" s="8"/>
      <c r="J2" s="8"/>
      <c r="K2" s="9"/>
      <c r="L2" s="9"/>
    </row>
    <row r="3" spans="1:12" x14ac:dyDescent="0.3">
      <c r="A3" s="8"/>
      <c r="B3" s="9"/>
      <c r="C3" s="9"/>
      <c r="D3" s="9"/>
      <c r="E3" s="8"/>
      <c r="F3" s="8"/>
      <c r="G3" s="8"/>
      <c r="H3" s="8"/>
      <c r="I3" s="8"/>
      <c r="J3" s="8"/>
      <c r="K3" s="9"/>
      <c r="L3" s="9"/>
    </row>
    <row r="4" spans="1:12" ht="28.8" x14ac:dyDescent="0.3">
      <c r="A4" t="s">
        <v>9</v>
      </c>
      <c r="B4" t="s">
        <v>10</v>
      </c>
      <c r="C4" t="s">
        <v>5</v>
      </c>
      <c r="D4" s="12" t="s">
        <v>14</v>
      </c>
      <c r="E4" s="2" t="s">
        <v>1</v>
      </c>
      <c r="F4" s="2" t="s">
        <v>6</v>
      </c>
      <c r="G4" s="5" t="s">
        <v>15</v>
      </c>
      <c r="H4" s="5" t="s">
        <v>0</v>
      </c>
      <c r="I4" s="1" t="s">
        <v>2</v>
      </c>
      <c r="J4" s="1" t="s">
        <v>8</v>
      </c>
      <c r="K4" s="5" t="s">
        <v>4</v>
      </c>
      <c r="L4" s="10" t="s">
        <v>7</v>
      </c>
    </row>
    <row r="5" spans="1:12" x14ac:dyDescent="0.3">
      <c r="A5" s="11" t="s">
        <v>13</v>
      </c>
      <c r="B5" s="11" t="s">
        <v>12</v>
      </c>
      <c r="C5" t="s">
        <v>16</v>
      </c>
      <c r="D5" t="s">
        <v>17</v>
      </c>
      <c r="E5" s="13">
        <v>2</v>
      </c>
      <c r="F5" s="13">
        <v>2</v>
      </c>
      <c r="G5" s="7">
        <f>Tableau3[Nb pers]*Tableau3[Nb de jours]</f>
        <v>4</v>
      </c>
      <c r="H5" s="14">
        <v>50</v>
      </c>
      <c r="I5" t="s">
        <v>3</v>
      </c>
      <c r="J5" s="13">
        <v>1</v>
      </c>
      <c r="K5" s="6">
        <f>IF(I5="Intra",H5*J5,IF(I5="inter",H5*E5))</f>
        <v>100</v>
      </c>
      <c r="L5" t="s">
        <v>18</v>
      </c>
    </row>
    <row r="6" spans="1:12" x14ac:dyDescent="0.3">
      <c r="A6" s="11" t="s">
        <v>13</v>
      </c>
      <c r="B6" s="11" t="s">
        <v>11</v>
      </c>
      <c r="C6" t="s">
        <v>19</v>
      </c>
      <c r="D6" t="s">
        <v>20</v>
      </c>
      <c r="E6" s="13">
        <v>5</v>
      </c>
      <c r="F6" s="13">
        <v>3</v>
      </c>
      <c r="G6" s="7">
        <f>Tableau3[Nb pers]*Tableau3[Nb de jours]</f>
        <v>15</v>
      </c>
      <c r="H6" s="14">
        <v>300</v>
      </c>
      <c r="I6" t="s">
        <v>3</v>
      </c>
      <c r="J6" s="13">
        <v>3</v>
      </c>
      <c r="K6" s="6">
        <f>IF(I6="Intra",H6*J6,IF(I6="inter",H6*E6))</f>
        <v>1500</v>
      </c>
      <c r="L6" t="s">
        <v>21</v>
      </c>
    </row>
    <row r="9" spans="1:12" x14ac:dyDescent="0.3">
      <c r="C9" s="18" t="s">
        <v>23</v>
      </c>
    </row>
    <row r="10" spans="1:12" ht="28.8" x14ac:dyDescent="0.3">
      <c r="A10" t="s">
        <v>9</v>
      </c>
      <c r="B10" t="s">
        <v>10</v>
      </c>
      <c r="C10" t="s">
        <v>5</v>
      </c>
      <c r="D10" s="12" t="s">
        <v>14</v>
      </c>
      <c r="E10" s="2" t="s">
        <v>1</v>
      </c>
      <c r="F10" s="2" t="s">
        <v>6</v>
      </c>
      <c r="G10" s="5" t="s">
        <v>15</v>
      </c>
      <c r="H10" s="5" t="s">
        <v>0</v>
      </c>
      <c r="I10" s="1" t="s">
        <v>2</v>
      </c>
      <c r="J10" s="1" t="s">
        <v>8</v>
      </c>
      <c r="K10" s="5" t="s">
        <v>4</v>
      </c>
      <c r="L10" s="10" t="s">
        <v>7</v>
      </c>
    </row>
    <row r="11" spans="1:12" x14ac:dyDescent="0.3">
      <c r="A11" s="11" t="s">
        <v>13</v>
      </c>
      <c r="B11" s="11" t="s">
        <v>12</v>
      </c>
      <c r="C11" t="s">
        <v>16</v>
      </c>
      <c r="D11" t="s">
        <v>17</v>
      </c>
      <c r="E11" s="13">
        <v>1</v>
      </c>
      <c r="F11" s="13">
        <v>2</v>
      </c>
      <c r="G11" s="7">
        <f>Tableau325[Nb pers]*Tableau325[Nb de jours]</f>
        <v>2</v>
      </c>
      <c r="H11" s="14">
        <v>50</v>
      </c>
      <c r="I11" t="s">
        <v>3</v>
      </c>
      <c r="J11" s="13">
        <v>1</v>
      </c>
      <c r="K11" s="6">
        <f>IF(I11="Intra",H11*J11,IF(I11="inter",H11*E11))</f>
        <v>50</v>
      </c>
      <c r="L11" t="s">
        <v>24</v>
      </c>
    </row>
    <row r="12" spans="1:12" x14ac:dyDescent="0.3">
      <c r="A12" s="11" t="s">
        <v>13</v>
      </c>
      <c r="B12" s="11" t="s">
        <v>12</v>
      </c>
      <c r="C12" t="s">
        <v>16</v>
      </c>
      <c r="D12" t="s">
        <v>17</v>
      </c>
      <c r="E12" s="13">
        <v>1</v>
      </c>
      <c r="F12" s="13">
        <v>2</v>
      </c>
      <c r="G12" s="15">
        <v>2</v>
      </c>
      <c r="H12" s="16">
        <v>50</v>
      </c>
      <c r="I12" t="s">
        <v>3</v>
      </c>
      <c r="J12" s="15">
        <v>1</v>
      </c>
      <c r="K12" s="17">
        <f>IF(I12="Intra",H12*J12,IF(I12="inter",H12*E12))</f>
        <v>50</v>
      </c>
      <c r="L12" s="4" t="s">
        <v>25</v>
      </c>
    </row>
    <row r="13" spans="1:12" x14ac:dyDescent="0.3">
      <c r="A13" s="11" t="s">
        <v>13</v>
      </c>
      <c r="B13" s="11" t="s">
        <v>11</v>
      </c>
      <c r="C13" t="s">
        <v>19</v>
      </c>
      <c r="D13" t="s">
        <v>20</v>
      </c>
      <c r="E13" s="13">
        <v>1</v>
      </c>
      <c r="F13" s="13">
        <v>3</v>
      </c>
      <c r="G13" s="7">
        <f>Tableau325[Nb pers]*Tableau325[Nb de jours]</f>
        <v>3</v>
      </c>
      <c r="H13" s="14">
        <v>300</v>
      </c>
      <c r="I13" t="s">
        <v>3</v>
      </c>
      <c r="J13" s="13">
        <v>3</v>
      </c>
      <c r="K13" s="6">
        <f>IF(I13="Intra",H13*J13,IF(I13="inter",H13*E13))</f>
        <v>300</v>
      </c>
      <c r="L13" t="s">
        <v>24</v>
      </c>
    </row>
    <row r="14" spans="1:12" x14ac:dyDescent="0.3">
      <c r="A14" s="11" t="s">
        <v>13</v>
      </c>
      <c r="B14" s="11" t="s">
        <v>11</v>
      </c>
      <c r="C14" t="s">
        <v>19</v>
      </c>
      <c r="D14" t="s">
        <v>20</v>
      </c>
      <c r="E14" s="13">
        <v>1</v>
      </c>
      <c r="F14" s="13">
        <v>3</v>
      </c>
      <c r="G14" s="7">
        <f>Tableau325[Nb pers]*Tableau325[Nb de jours]</f>
        <v>3</v>
      </c>
      <c r="H14" s="14">
        <v>300</v>
      </c>
      <c r="I14" t="s">
        <v>3</v>
      </c>
      <c r="J14" s="13">
        <v>3</v>
      </c>
      <c r="K14" s="6">
        <f t="shared" ref="K14:K16" si="0">IF(I14="Intra",H14*J14,IF(I14="inter",H14*E14))</f>
        <v>300</v>
      </c>
      <c r="L14" t="s">
        <v>25</v>
      </c>
    </row>
    <row r="15" spans="1:12" x14ac:dyDescent="0.3">
      <c r="A15" s="11" t="s">
        <v>13</v>
      </c>
      <c r="B15" s="11" t="s">
        <v>11</v>
      </c>
      <c r="C15" t="s">
        <v>19</v>
      </c>
      <c r="D15" t="s">
        <v>20</v>
      </c>
      <c r="E15" s="13">
        <v>1</v>
      </c>
      <c r="F15" s="13">
        <v>3</v>
      </c>
      <c r="G15" s="7">
        <f>Tableau325[Nb pers]*Tableau325[Nb de jours]</f>
        <v>3</v>
      </c>
      <c r="H15" s="14">
        <v>300</v>
      </c>
      <c r="I15" t="s">
        <v>3</v>
      </c>
      <c r="J15" s="13">
        <v>3</v>
      </c>
      <c r="K15" s="6">
        <f t="shared" si="0"/>
        <v>300</v>
      </c>
      <c r="L15" t="s">
        <v>26</v>
      </c>
    </row>
    <row r="16" spans="1:12" x14ac:dyDescent="0.3">
      <c r="A16" s="11" t="s">
        <v>13</v>
      </c>
      <c r="B16" s="11" t="s">
        <v>11</v>
      </c>
      <c r="C16" t="s">
        <v>19</v>
      </c>
      <c r="D16" t="s">
        <v>20</v>
      </c>
      <c r="E16" s="13">
        <v>1</v>
      </c>
      <c r="F16" s="13">
        <v>3</v>
      </c>
      <c r="G16" s="7">
        <f>Tableau325[Nb pers]*Tableau325[Nb de jours]</f>
        <v>3</v>
      </c>
      <c r="H16" s="14">
        <v>300</v>
      </c>
      <c r="I16" t="s">
        <v>3</v>
      </c>
      <c r="J16" s="13">
        <v>3</v>
      </c>
      <c r="K16" s="6">
        <f t="shared" si="0"/>
        <v>300</v>
      </c>
      <c r="L16" t="s">
        <v>27</v>
      </c>
    </row>
    <row r="17" spans="1:12" x14ac:dyDescent="0.3">
      <c r="A17" s="11" t="s">
        <v>13</v>
      </c>
      <c r="B17" s="11" t="s">
        <v>11</v>
      </c>
      <c r="C17" t="s">
        <v>19</v>
      </c>
      <c r="D17" t="s">
        <v>20</v>
      </c>
      <c r="E17" s="13">
        <v>1</v>
      </c>
      <c r="F17" s="13">
        <v>3</v>
      </c>
      <c r="G17" s="7">
        <f>Tableau325[Nb pers]*Tableau325[Nb de jours]</f>
        <v>3</v>
      </c>
      <c r="H17" s="14">
        <v>300</v>
      </c>
      <c r="I17" t="s">
        <v>3</v>
      </c>
      <c r="J17" s="13">
        <v>3</v>
      </c>
      <c r="K17" s="6">
        <f>IF(I17="Intra",H17*J17,IF(I17="inter",H17*E17))</f>
        <v>300</v>
      </c>
      <c r="L17" s="4" t="s">
        <v>28</v>
      </c>
    </row>
  </sheetData>
  <dataValidations count="3">
    <dataValidation type="list" allowBlank="1" showInputMessage="1" showErrorMessage="1" sqref="E5:E6 J5:J6 E11:E17 J11:J17" xr:uid="{00000000-0002-0000-0000-000000000000}">
      <formula1>"1,2,3,4,5"</formula1>
    </dataValidation>
    <dataValidation type="list" allowBlank="1" showInputMessage="1" showErrorMessage="1" sqref="I5:I6 I11:I17" xr:uid="{00000000-0002-0000-0000-000001000000}">
      <formula1>"Inter,Intra"</formula1>
    </dataValidation>
    <dataValidation type="list" allowBlank="1" showInputMessage="1" showErrorMessage="1" sqref="F5:F6 F11:F17" xr:uid="{00000000-0002-0000-0000-000002000000}">
      <mc:AlternateContent xmlns:x12ac="http://schemas.microsoft.com/office/spreadsheetml/2011/1/ac" xmlns:mc="http://schemas.openxmlformats.org/markup-compatibility/2006">
        <mc:Choice Requires="x12ac">
          <x12ac:list>"0,5",1,2,3,4,5</x12ac:list>
        </mc:Choice>
        <mc:Fallback>
          <formula1>"0,5,1,2,3,4,5"</formula1>
        </mc:Fallback>
      </mc:AlternateContent>
    </dataValidation>
  </dataValidations>
  <pageMargins left="0.7" right="0.7" top="0.75" bottom="0.75" header="0.3" footer="0.3"/>
  <pageSetup paperSize="9" orientation="portrait" verticalDpi="0" r:id="rId1"/>
  <ignoredErrors>
    <ignoredError sqref="L5 G12 L11:L12 L13:L17" calculatedColumn="1"/>
  </ignoredErrors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FF1CB4-D2CA-4E08-A377-75E6808826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Communication</vt:lpstr>
    </vt:vector>
  </TitlesOfParts>
  <Company>ACMS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MEDINA ARAQUE Paola</dc:creator>
  <cp:lastModifiedBy>trea</cp:lastModifiedBy>
  <cp:lastPrinted>2018-08-13T15:29:42Z</cp:lastPrinted>
  <dcterms:created xsi:type="dcterms:W3CDTF">2018-01-10T11:42:54Z</dcterms:created>
  <dcterms:modified xsi:type="dcterms:W3CDTF">2018-08-16T11:37:34Z</dcterms:modified>
</cp:coreProperties>
</file>