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320" windowHeight="3135"/>
  </bookViews>
  <sheets>
    <sheet name="Feuil1" sheetId="1" r:id="rId1"/>
  </sheets>
  <definedNames>
    <definedName name="_xlnm._FilterDatabase" localSheetId="0" hidden="1">Feuil1!$A$1:$C$12</definedName>
  </definedNames>
  <calcPr calcId="171027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G10" i="1"/>
  <c r="D2" i="1"/>
  <c r="D3" i="1" s="1"/>
  <c r="D4" i="1" s="1"/>
  <c r="D5" i="1" s="1"/>
  <c r="D6" i="1" s="1"/>
  <c r="D7" i="1" s="1"/>
  <c r="D8" i="1" s="1"/>
  <c r="D9" i="1" s="1"/>
  <c r="D10" i="1" s="1"/>
  <c r="G2" i="1"/>
  <c r="G3" i="1"/>
  <c r="G4" i="1"/>
  <c r="G5" i="1"/>
  <c r="G6" i="1"/>
  <c r="G7" i="1"/>
  <c r="G8" i="1"/>
  <c r="G9" i="1"/>
  <c r="E9" i="1"/>
  <c r="F9" i="1"/>
  <c r="E3" i="1"/>
  <c r="E4" i="1"/>
  <c r="E5" i="1"/>
  <c r="E6" i="1"/>
  <c r="E7" i="1"/>
  <c r="E8" i="1"/>
  <c r="F2" i="1"/>
  <c r="F3" i="1"/>
  <c r="F4" i="1"/>
  <c r="F5" i="1"/>
  <c r="F6" i="1"/>
  <c r="F7" i="1"/>
  <c r="F8" i="1"/>
  <c r="E2" i="1"/>
  <c r="L9" i="1" l="1"/>
  <c r="K10" i="1" l="1"/>
</calcChain>
</file>

<file path=xl/sharedStrings.xml><?xml version="1.0" encoding="utf-8"?>
<sst xmlns="http://schemas.openxmlformats.org/spreadsheetml/2006/main" count="53" uniqueCount="37">
  <si>
    <t>Achat 1</t>
  </si>
  <si>
    <t>Achat 2</t>
  </si>
  <si>
    <t>Achat 3</t>
  </si>
  <si>
    <t>Achat 4</t>
  </si>
  <si>
    <t>Achat 5</t>
  </si>
  <si>
    <t>Montant</t>
  </si>
  <si>
    <t>Type</t>
  </si>
  <si>
    <t>???</t>
  </si>
  <si>
    <t>(FF) Débité le</t>
  </si>
  <si>
    <t>Total actuel avec frais fixes au</t>
  </si>
  <si>
    <t>CUMUL</t>
  </si>
  <si>
    <t>Frais fixes</t>
  </si>
  <si>
    <t>Electricité</t>
  </si>
  <si>
    <t>Loyer</t>
  </si>
  <si>
    <t>Total actuel sans frais fixes</t>
  </si>
  <si>
    <t>Date de retrait théorique</t>
  </si>
  <si>
    <t>Frais banque</t>
  </si>
  <si>
    <t>Année</t>
  </si>
  <si>
    <t>Mois</t>
  </si>
  <si>
    <t>Étiquettes de lignes</t>
  </si>
  <si>
    <t>Total général</t>
  </si>
  <si>
    <t>Somme de Montant</t>
  </si>
  <si>
    <t>Étiquettes de colonnes</t>
  </si>
  <si>
    <t>juil</t>
  </si>
  <si>
    <t>août</t>
  </si>
  <si>
    <t>09-juil</t>
  </si>
  <si>
    <t>10-juil</t>
  </si>
  <si>
    <t>12-juil</t>
  </si>
  <si>
    <t>15-juil</t>
  </si>
  <si>
    <t>21-juil</t>
  </si>
  <si>
    <t>22-juil</t>
  </si>
  <si>
    <t>05-août</t>
  </si>
  <si>
    <t>ACHAT</t>
  </si>
  <si>
    <t/>
  </si>
  <si>
    <t>Achat</t>
  </si>
  <si>
    <t>Salaire</t>
  </si>
  <si>
    <t>02-août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</si>
</sst>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;@"/>
    <numFmt numFmtId="165" formatCode="dd/mm/yy;@"/>
  </numFmts>
  <fonts count="2" x14ac:knownFonts="1">
    <font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44" fontId="0" fillId="0" borderId="0" xfId="1" applyFont="1"/>
    <xf numFmtId="14" fontId="0" fillId="0" borderId="0" xfId="0" applyNumberFormat="1"/>
    <xf numFmtId="44" fontId="0" fillId="0" borderId="1" xfId="1" applyFont="1" applyBorder="1"/>
    <xf numFmtId="44" fontId="0" fillId="0" borderId="2" xfId="1" applyFont="1" applyBorder="1" applyAlignment="1">
      <alignment horizontal="right"/>
    </xf>
    <xf numFmtId="164" fontId="0" fillId="0" borderId="4" xfId="0" applyNumberFormat="1" applyBorder="1"/>
    <xf numFmtId="14" fontId="0" fillId="0" borderId="3" xfId="0" applyNumberFormat="1" applyBorder="1"/>
    <xf numFmtId="165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6" xfId="0" applyNumberFormat="1" applyBorder="1"/>
    <xf numFmtId="0" fontId="0" fillId="0" borderId="5" xfId="0" applyBorder="1"/>
    <xf numFmtId="0" fontId="0" fillId="0" borderId="7" xfId="0" applyBorder="1"/>
    <xf numFmtId="44" fontId="0" fillId="0" borderId="7" xfId="1" applyFont="1" applyBorder="1"/>
    <xf numFmtId="14" fontId="0" fillId="0" borderId="8" xfId="0" applyNumberFormat="1" applyBorder="1"/>
    <xf numFmtId="0" fontId="0" fillId="0" borderId="9" xfId="0" applyBorder="1"/>
    <xf numFmtId="44" fontId="0" fillId="0" borderId="9" xfId="1" applyFont="1" applyBorder="1"/>
    <xf numFmtId="14" fontId="0" fillId="0" borderId="10" xfId="0" applyNumberFormat="1" applyBorder="1"/>
    <xf numFmtId="14" fontId="0" fillId="0" borderId="12" xfId="0" applyNumberFormat="1" applyBorder="1"/>
    <xf numFmtId="0" fontId="0" fillId="0" borderId="13" xfId="0" applyBorder="1"/>
    <xf numFmtId="44" fontId="0" fillId="0" borderId="13" xfId="1" applyFont="1" applyBorder="1"/>
    <xf numFmtId="14" fontId="0" fillId="0" borderId="11" xfId="1" applyNumberFormat="1" applyFont="1" applyBorder="1"/>
    <xf numFmtId="14" fontId="0" fillId="0" borderId="2" xfId="1" applyNumberFormat="1" applyFont="1" applyBorder="1"/>
    <xf numFmtId="14" fontId="0" fillId="0" borderId="0" xfId="0" applyNumberFormat="1" applyBorder="1"/>
    <xf numFmtId="14" fontId="0" fillId="0" borderId="1" xfId="1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 applyAlignment="1">
      <alignment horizontal="left"/>
    </xf>
    <xf numFmtId="0" fontId="0" fillId="2" borderId="0" xfId="0" applyNumberFormat="1" applyFont="1" applyFill="1" applyAlignment="1">
      <alignment horizontal="center"/>
    </xf>
    <xf numFmtId="43" fontId="0" fillId="2" borderId="0" xfId="2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0" xfId="0" applyAlignment="1">
      <alignment horizontal="center" vertical="top"/>
    </xf>
    <xf numFmtId="44" fontId="0" fillId="0" borderId="0" xfId="1" applyFont="1" applyAlignment="1">
      <alignment horizontal="center" vertical="top"/>
    </xf>
    <xf numFmtId="165" fontId="0" fillId="0" borderId="0" xfId="0" applyNumberFormat="1" applyAlignment="1">
      <alignment horizontal="center" vertical="top"/>
    </xf>
    <xf numFmtId="14" fontId="0" fillId="0" borderId="0" xfId="0" applyNumberFormat="1" applyAlignment="1">
      <alignment horizontal="center" vertical="top"/>
    </xf>
  </cellXfs>
  <cellStyles count="3">
    <cellStyle name="Milliers" xfId="2" builtinId="3"/>
    <cellStyle name="Monétaire" xfId="1" builtinId="4"/>
    <cellStyle name="Normal" xfId="0" builtinId="0"/>
  </cellStyles>
  <dxfs count="8">
    <dxf>
      <numFmt numFmtId="165" formatCode="dd/mm/yy;@"/>
      <alignment horizontal="center" vertical="top" textRotation="0" wrapText="0" indent="0" justifyLastLine="0" shrinkToFit="0" readingOrder="0"/>
    </dxf>
    <dxf>
      <fill>
        <patternFill patternType="solid">
          <fgColor indexed="64"/>
          <bgColor theme="1" tint="0.49998474074526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291.413274305552" createdVersion="6" refreshedVersion="6" minRefreshableVersion="3" recordCount="9">
  <cacheSource type="worksheet">
    <worksheetSource name="Tableau1"/>
  </cacheSource>
  <cacheFields count="8">
    <cacheField name="Type" numFmtId="0">
      <sharedItems count="9">
        <s v="Achat 1"/>
        <s v="Achat 2"/>
        <s v="Achat 3"/>
        <s v="Electricité"/>
        <s v="Achat 4"/>
        <s v="Frais banque"/>
        <s v="Achat 5"/>
        <s v="Loyer"/>
        <s v="Salaire"/>
      </sharedItems>
    </cacheField>
    <cacheField name="Montant" numFmtId="44">
      <sharedItems containsSemiMixedTypes="0" containsString="0" containsNumber="1" containsInteger="1" minValue="-1200" maxValue="650"/>
    </cacheField>
    <cacheField name="(FF) Débité le" numFmtId="165">
      <sharedItems containsSemiMixedTypes="0" containsNonDate="0" containsDate="1" containsString="0" minDate="2018-07-09T00:00:00" maxDate="2018-08-06T00:00:00" count="8">
        <d v="2018-07-09T00:00:00"/>
        <d v="2018-07-10T00:00:00"/>
        <d v="2018-07-12T00:00:00"/>
        <d v="2018-07-15T00:00:00"/>
        <d v="2018-07-21T00:00:00"/>
        <d v="2018-07-22T00:00:00"/>
        <d v="2018-08-05T00:00:00"/>
        <d v="2018-08-02T00:00:00"/>
      </sharedItems>
      <fieldGroup par="7" base="2">
        <rangePr groupBy="days" startDate="2018-07-09T00:00:00" endDate="2018-08-06T00:00:00"/>
        <groupItems count="368">
          <s v="&lt;09/07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6/08/2018"/>
        </groupItems>
      </fieldGroup>
    </cacheField>
    <cacheField name="CUMUL" numFmtId="43">
      <sharedItems containsSemiMixedTypes="0" containsString="0" containsNumber="1" containsInteger="1" minValue="-327" maxValue="873"/>
    </cacheField>
    <cacheField name="Année" numFmtId="0">
      <sharedItems containsSemiMixedTypes="0" containsString="0" containsNumber="1" containsInteger="1" minValue="2018" maxValue="2018" count="1">
        <n v="2018"/>
      </sharedItems>
    </cacheField>
    <cacheField name="Mois" numFmtId="0">
      <sharedItems containsSemiMixedTypes="0" containsString="0" containsNumber="1" containsInteger="1" minValue="7" maxValue="8" count="2">
        <n v="7"/>
        <n v="8"/>
      </sharedItems>
    </cacheField>
    <cacheField name="ACHAT" numFmtId="0">
      <sharedItems count="2">
        <s v="Achat"/>
        <s v=""/>
      </sharedItems>
    </cacheField>
    <cacheField name="Mois2" numFmtId="0" databaseField="0">
      <fieldGroup base="2">
        <rangePr groupBy="months" startDate="2018-07-09T00:00:00" endDate="2018-08-06T00:00:00"/>
        <groupItems count="14">
          <s v="&lt;09/07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2"/>
    <x v="0"/>
    <n v="12"/>
    <x v="0"/>
    <x v="0"/>
    <x v="0"/>
  </r>
  <r>
    <x v="1"/>
    <n v="23"/>
    <x v="1"/>
    <n v="35"/>
    <x v="0"/>
    <x v="0"/>
    <x v="0"/>
  </r>
  <r>
    <x v="2"/>
    <n v="46"/>
    <x v="2"/>
    <n v="81"/>
    <x v="0"/>
    <x v="0"/>
    <x v="0"/>
  </r>
  <r>
    <x v="3"/>
    <n v="65"/>
    <x v="3"/>
    <n v="146"/>
    <x v="0"/>
    <x v="0"/>
    <x v="1"/>
  </r>
  <r>
    <x v="4"/>
    <n v="12"/>
    <x v="4"/>
    <n v="158"/>
    <x v="0"/>
    <x v="0"/>
    <x v="0"/>
  </r>
  <r>
    <x v="5"/>
    <n v="9"/>
    <x v="5"/>
    <n v="167"/>
    <x v="0"/>
    <x v="0"/>
    <x v="1"/>
  </r>
  <r>
    <x v="6"/>
    <n v="56"/>
    <x v="5"/>
    <n v="223"/>
    <x v="0"/>
    <x v="0"/>
    <x v="0"/>
  </r>
  <r>
    <x v="7"/>
    <n v="650"/>
    <x v="6"/>
    <n v="873"/>
    <x v="0"/>
    <x v="1"/>
    <x v="1"/>
  </r>
  <r>
    <x v="8"/>
    <n v="-1200"/>
    <x v="7"/>
    <n v="-327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13:N26" firstHeaderRow="1" firstDataRow="4" firstDataCol="3"/>
  <pivotFields count="8">
    <pivotField axis="axisRow" outline="0" subtotalTop="0" showAll="0" defaultSubtotal="0">
      <items count="9">
        <item x="0"/>
        <item x="1"/>
        <item x="2"/>
        <item x="4"/>
        <item x="6"/>
        <item x="3"/>
        <item x="5"/>
        <item x="7"/>
        <item x="8"/>
      </items>
    </pivotField>
    <pivotField dataField="1" numFmtId="44" subtotalTop="0" showAll="0" defaultSubtotal="0"/>
    <pivotField axis="axisRow" numFmtId="165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numFmtId="43" showAll="0" defaultSubtotal="0"/>
    <pivotField axis="axisCol" subtotalTop="0" showAll="0" defaultSubtotal="0">
      <items count="1">
        <item x="0"/>
      </items>
    </pivotField>
    <pivotField axis="axisCol" subtotalTop="0" showAll="0" defaultSubtotal="0">
      <items count="2">
        <item x="0"/>
        <item x="1"/>
      </items>
    </pivotField>
    <pivotField axis="axisRow" outline="0" showAll="0" defaultSubtotal="0">
      <items count="2">
        <item x="1"/>
        <item x="0"/>
      </items>
    </pivotField>
    <pivotField axis="axisCol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6"/>
    <field x="0"/>
    <field x="2"/>
  </rowFields>
  <rowItems count="10">
    <i>
      <x/>
      <x v="5"/>
      <x v="197"/>
    </i>
    <i r="1">
      <x v="6"/>
      <x v="204"/>
    </i>
    <i r="1">
      <x v="7"/>
      <x v="218"/>
    </i>
    <i r="1">
      <x v="8"/>
      <x v="215"/>
    </i>
    <i>
      <x v="1"/>
      <x/>
      <x v="191"/>
    </i>
    <i r="1">
      <x v="1"/>
      <x v="192"/>
    </i>
    <i r="1">
      <x v="2"/>
      <x v="194"/>
    </i>
    <i r="1">
      <x v="3"/>
      <x v="203"/>
    </i>
    <i r="1">
      <x v="4"/>
      <x v="204"/>
    </i>
    <i t="grand">
      <x/>
    </i>
  </rowItems>
  <colFields count="3">
    <field x="4"/>
    <field x="5"/>
    <field x="7"/>
  </colFields>
  <colItems count="3">
    <i>
      <x/>
      <x/>
      <x v="7"/>
    </i>
    <i r="1">
      <x v="1"/>
      <x v="8"/>
    </i>
    <i t="grand">
      <x/>
    </i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1:G10" totalsRowShown="0" headerRowDxfId="0" dataDxfId="6">
  <autoFilter ref="A1:G10"/>
  <tableColumns count="7">
    <tableColumn id="1" name="Type"/>
    <tableColumn id="2" name="Montant" dataDxfId="7" dataCellStyle="Monétaire"/>
    <tableColumn id="3" name="(FF) Débité le" dataDxfId="3"/>
    <tableColumn id="7" name="CUMUL" dataDxfId="1" dataCellStyle="Milliers">
      <calculatedColumnFormula>Tableau1[[#This Row],[Montant]]+D1</calculatedColumnFormula>
    </tableColumn>
    <tableColumn id="4" name="Année" dataDxfId="2">
      <calculatedColumnFormula>YEAR(C2)</calculatedColumnFormula>
    </tableColumn>
    <tableColumn id="5" name="Mois" dataDxfId="5">
      <calculatedColumnFormula>MONTH(Tableau1[[#This Row],[(FF) Débité le]])</calculatedColumnFormula>
    </tableColumn>
    <tableColumn id="6" name="ACHAT" dataDxfId="4">
      <calculatedColumnFormula>IF(LEFT(Tableau1[[#This Row],[Type]],5)="Achat","Achat","")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70" zoomScaleNormal="70" workbookViewId="0">
      <selection activeCell="B19" sqref="B19"/>
    </sheetView>
  </sheetViews>
  <sheetFormatPr baseColWidth="10" defaultRowHeight="15" x14ac:dyDescent="0.2"/>
  <cols>
    <col min="2" max="2" width="11.5546875" style="1"/>
    <col min="3" max="3" width="15" style="7" customWidth="1"/>
    <col min="4" max="4" width="11.5546875" style="7" customWidth="1"/>
    <col min="5" max="7" width="9.44140625" style="7" customWidth="1"/>
    <col min="8" max="8" width="4.6640625" style="7" customWidth="1"/>
    <col min="9" max="9" width="21.21875" bestFit="1" customWidth="1"/>
    <col min="10" max="10" width="13.88671875" style="2" bestFit="1" customWidth="1"/>
    <col min="11" max="11" width="14.88671875" bestFit="1" customWidth="1"/>
    <col min="12" max="12" width="24.109375" style="1" bestFit="1" customWidth="1"/>
    <col min="13" max="13" width="5.5546875" style="1" bestFit="1" customWidth="1"/>
    <col min="14" max="14" width="12.44140625" bestFit="1" customWidth="1"/>
    <col min="15" max="15" width="9.6640625" bestFit="1" customWidth="1"/>
    <col min="16" max="16" width="12.44140625" bestFit="1" customWidth="1"/>
    <col min="17" max="17" width="6.77734375" bestFit="1" customWidth="1"/>
    <col min="18" max="18" width="6.5546875" bestFit="1" customWidth="1"/>
    <col min="19" max="19" width="6.77734375" bestFit="1" customWidth="1"/>
    <col min="20" max="20" width="9.6640625" bestFit="1" customWidth="1"/>
    <col min="21" max="22" width="12.44140625" bestFit="1" customWidth="1"/>
  </cols>
  <sheetData>
    <row r="1" spans="1:14" s="31" customFormat="1" ht="37.5" customHeight="1" x14ac:dyDescent="0.2">
      <c r="A1" s="31" t="s">
        <v>6</v>
      </c>
      <c r="B1" s="32" t="s">
        <v>5</v>
      </c>
      <c r="C1" s="33" t="s">
        <v>8</v>
      </c>
      <c r="D1" s="33" t="s">
        <v>10</v>
      </c>
      <c r="E1" s="33" t="s">
        <v>17</v>
      </c>
      <c r="F1" s="33" t="s">
        <v>18</v>
      </c>
      <c r="G1" s="33" t="s">
        <v>32</v>
      </c>
      <c r="H1" s="33"/>
      <c r="J1" s="34"/>
      <c r="L1" s="32"/>
      <c r="M1" s="32"/>
    </row>
    <row r="2" spans="1:14" ht="15.75" thickBot="1" x14ac:dyDescent="0.25">
      <c r="A2" t="s">
        <v>0</v>
      </c>
      <c r="B2" s="1">
        <v>12</v>
      </c>
      <c r="C2" s="8">
        <v>43290</v>
      </c>
      <c r="D2" s="29">
        <f>Tableau1[[#This Row],[Montant]]</f>
        <v>12</v>
      </c>
      <c r="E2" s="28">
        <f>YEAR(C2)</f>
        <v>2018</v>
      </c>
      <c r="F2" s="28">
        <f>MONTH(Tableau1[[#This Row],[(FF) Débité le]])</f>
        <v>7</v>
      </c>
      <c r="G2" s="28" t="str">
        <f>IF(LEFT(Tableau1[[#This Row],[Type]],5)="Achat","Achat","")</f>
        <v>Achat</v>
      </c>
      <c r="H2" s="8"/>
      <c r="M2" s="1" t="s">
        <v>15</v>
      </c>
    </row>
    <row r="3" spans="1:14" x14ac:dyDescent="0.2">
      <c r="A3" t="s">
        <v>1</v>
      </c>
      <c r="B3" s="1">
        <v>23</v>
      </c>
      <c r="C3" s="8">
        <v>43291</v>
      </c>
      <c r="D3" s="29">
        <f>Tableau1[[#This Row],[Montant]]+D2</f>
        <v>35</v>
      </c>
      <c r="E3" s="28">
        <f t="shared" ref="E3:E8" si="0">YEAR(C3)</f>
        <v>2018</v>
      </c>
      <c r="F3" s="28">
        <f>MONTH(Tableau1[[#This Row],[(FF) Débité le]])</f>
        <v>7</v>
      </c>
      <c r="G3" s="28" t="str">
        <f>IF(LEFT(Tableau1[[#This Row],[Type]],5)="Achat","Achat","")</f>
        <v>Achat</v>
      </c>
      <c r="H3" s="8"/>
      <c r="J3" s="13" t="s">
        <v>11</v>
      </c>
      <c r="K3" s="14" t="s">
        <v>12</v>
      </c>
      <c r="L3" s="15">
        <v>65</v>
      </c>
      <c r="M3" s="23">
        <v>43296</v>
      </c>
    </row>
    <row r="4" spans="1:14" x14ac:dyDescent="0.2">
      <c r="A4" t="s">
        <v>2</v>
      </c>
      <c r="B4" s="1">
        <v>46</v>
      </c>
      <c r="C4" s="8">
        <v>43293</v>
      </c>
      <c r="D4" s="29">
        <f>Tableau1[[#This Row],[Montant]]+D3</f>
        <v>81</v>
      </c>
      <c r="E4" s="28">
        <f t="shared" si="0"/>
        <v>2018</v>
      </c>
      <c r="F4" s="28">
        <f>MONTH(Tableau1[[#This Row],[(FF) Débité le]])</f>
        <v>7</v>
      </c>
      <c r="G4" s="28" t="str">
        <f>IF(LEFT(Tableau1[[#This Row],[Type]],5)="Achat","Achat","")</f>
        <v>Achat</v>
      </c>
      <c r="H4" s="8"/>
      <c r="J4" s="16"/>
      <c r="K4" s="11" t="s">
        <v>16</v>
      </c>
      <c r="L4" s="12">
        <v>9</v>
      </c>
      <c r="M4" s="20">
        <v>43303</v>
      </c>
    </row>
    <row r="5" spans="1:14" ht="15.75" thickBot="1" x14ac:dyDescent="0.25">
      <c r="A5" t="s">
        <v>12</v>
      </c>
      <c r="B5" s="1">
        <v>65</v>
      </c>
      <c r="C5" s="8">
        <v>43296</v>
      </c>
      <c r="D5" s="29">
        <f>Tableau1[[#This Row],[Montant]]+D4</f>
        <v>146</v>
      </c>
      <c r="E5" s="28">
        <f t="shared" si="0"/>
        <v>2018</v>
      </c>
      <c r="F5" s="28">
        <f>MONTH(Tableau1[[#This Row],[(FF) Débité le]])</f>
        <v>7</v>
      </c>
      <c r="G5" s="28" t="str">
        <f>IF(LEFT(Tableau1[[#This Row],[Type]],5)="Achat","Achat","")</f>
        <v/>
      </c>
      <c r="H5" s="8"/>
      <c r="J5" s="17"/>
      <c r="K5" s="18" t="s">
        <v>13</v>
      </c>
      <c r="L5" s="19">
        <v>500</v>
      </c>
      <c r="M5" s="21">
        <v>43307</v>
      </c>
    </row>
    <row r="6" spans="1:14" x14ac:dyDescent="0.2">
      <c r="A6" t="s">
        <v>3</v>
      </c>
      <c r="B6" s="1">
        <v>12</v>
      </c>
      <c r="C6" s="8">
        <v>43302</v>
      </c>
      <c r="D6" s="29">
        <f>Tableau1[[#This Row],[Montant]]+D5</f>
        <v>158</v>
      </c>
      <c r="E6" s="28">
        <f t="shared" si="0"/>
        <v>2018</v>
      </c>
      <c r="F6" s="28">
        <f>MONTH(Tableau1[[#This Row],[(FF) Débité le]])</f>
        <v>7</v>
      </c>
      <c r="G6" s="28" t="str">
        <f>IF(LEFT(Tableau1[[#This Row],[Type]],5)="Achat","Achat","")</f>
        <v>Achat</v>
      </c>
      <c r="H6" s="8"/>
      <c r="J6" s="22"/>
    </row>
    <row r="7" spans="1:14" x14ac:dyDescent="0.2">
      <c r="A7" t="s">
        <v>16</v>
      </c>
      <c r="B7" s="1">
        <v>9</v>
      </c>
      <c r="C7" s="8">
        <v>43303</v>
      </c>
      <c r="D7" s="29">
        <f>Tableau1[[#This Row],[Montant]]+D6</f>
        <v>167</v>
      </c>
      <c r="E7" s="28">
        <f t="shared" si="0"/>
        <v>2018</v>
      </c>
      <c r="F7" s="28">
        <f>MONTH(Tableau1[[#This Row],[(FF) Débité le]])</f>
        <v>7</v>
      </c>
      <c r="G7" s="28" t="str">
        <f>IF(LEFT(Tableau1[[#This Row],[Type]],5)="Achat","Achat","")</f>
        <v/>
      </c>
      <c r="H7" s="8"/>
    </row>
    <row r="8" spans="1:14" ht="15.75" thickBot="1" x14ac:dyDescent="0.25">
      <c r="A8" t="s">
        <v>4</v>
      </c>
      <c r="B8" s="1">
        <v>56</v>
      </c>
      <c r="C8" s="8">
        <v>43303</v>
      </c>
      <c r="D8" s="29">
        <f>Tableau1[[#This Row],[Montant]]+D7</f>
        <v>223</v>
      </c>
      <c r="E8" s="28">
        <f t="shared" si="0"/>
        <v>2018</v>
      </c>
      <c r="F8" s="28">
        <f>MONTH(Tableau1[[#This Row],[(FF) Débité le]])</f>
        <v>7</v>
      </c>
      <c r="G8" s="28" t="str">
        <f>IF(LEFT(Tableau1[[#This Row],[Type]],5)="Achat","Achat","")</f>
        <v>Achat</v>
      </c>
      <c r="H8" s="8"/>
    </row>
    <row r="9" spans="1:14" x14ac:dyDescent="0.2">
      <c r="A9" t="s">
        <v>13</v>
      </c>
      <c r="B9" s="1">
        <v>650</v>
      </c>
      <c r="C9" s="8">
        <v>43317</v>
      </c>
      <c r="D9" s="29">
        <f>Tableau1[[#This Row],[Montant]]+D8</f>
        <v>873</v>
      </c>
      <c r="E9" s="28">
        <f>YEAR(C9)</f>
        <v>2018</v>
      </c>
      <c r="F9" s="28">
        <f>MONTH(Tableau1[[#This Row],[(FF) Débité le]])</f>
        <v>8</v>
      </c>
      <c r="G9" s="28" t="str">
        <f>IF(LEFT(Tableau1[[#This Row],[Type]],5)="Achat","Achat","")</f>
        <v/>
      </c>
      <c r="J9" s="9" t="s">
        <v>14</v>
      </c>
      <c r="K9" s="10"/>
      <c r="L9" s="3">
        <f>SUM(B2:B4,B6,B8)</f>
        <v>149</v>
      </c>
    </row>
    <row r="10" spans="1:14" ht="15.75" thickBot="1" x14ac:dyDescent="0.25">
      <c r="A10" t="s">
        <v>35</v>
      </c>
      <c r="B10" s="1">
        <v>-1200</v>
      </c>
      <c r="C10" s="8">
        <v>43314</v>
      </c>
      <c r="D10" s="29">
        <f>Tableau1[[#This Row],[Montant]]+D9</f>
        <v>-327</v>
      </c>
      <c r="E10" s="28">
        <f>YEAR(C10)</f>
        <v>2018</v>
      </c>
      <c r="F10" s="28">
        <f>MONTH(Tableau1[[#This Row],[(FF) Débité le]])</f>
        <v>8</v>
      </c>
      <c r="G10" s="30" t="str">
        <f>IF(LEFT(Tableau1[[#This Row],[Type]],5)="Achat","Achat","")</f>
        <v/>
      </c>
      <c r="J10" s="5" t="s">
        <v>9</v>
      </c>
      <c r="K10" s="6">
        <f ca="1">TODAY()</f>
        <v>43291</v>
      </c>
      <c r="L10" s="4" t="s">
        <v>7</v>
      </c>
    </row>
    <row r="12" spans="1:14" x14ac:dyDescent="0.2">
      <c r="N12" s="1"/>
    </row>
    <row r="13" spans="1:14" x14ac:dyDescent="0.2">
      <c r="I13" s="24" t="s">
        <v>21</v>
      </c>
      <c r="J13"/>
      <c r="L13" s="24" t="s">
        <v>22</v>
      </c>
      <c r="M13"/>
    </row>
    <row r="14" spans="1:14" x14ac:dyDescent="0.2">
      <c r="J14"/>
      <c r="L14">
        <v>2018</v>
      </c>
      <c r="M14"/>
      <c r="N14" t="s">
        <v>20</v>
      </c>
    </row>
    <row r="15" spans="1:14" x14ac:dyDescent="0.2">
      <c r="J15"/>
      <c r="L15">
        <v>7</v>
      </c>
      <c r="M15">
        <v>8</v>
      </c>
    </row>
    <row r="16" spans="1:14" x14ac:dyDescent="0.2">
      <c r="I16" s="24" t="s">
        <v>19</v>
      </c>
      <c r="J16" s="24" t="s">
        <v>6</v>
      </c>
      <c r="K16" s="24" t="s">
        <v>8</v>
      </c>
      <c r="L16" t="s">
        <v>23</v>
      </c>
      <c r="M16" t="s">
        <v>24</v>
      </c>
    </row>
    <row r="17" spans="9:14" x14ac:dyDescent="0.2">
      <c r="I17" s="25" t="s">
        <v>33</v>
      </c>
      <c r="J17" s="25" t="s">
        <v>12</v>
      </c>
      <c r="K17" s="27" t="s">
        <v>28</v>
      </c>
      <c r="L17" s="26">
        <v>65</v>
      </c>
      <c r="M17" s="26"/>
      <c r="N17" s="26">
        <v>65</v>
      </c>
    </row>
    <row r="18" spans="9:14" x14ac:dyDescent="0.2">
      <c r="J18" s="25" t="s">
        <v>16</v>
      </c>
      <c r="K18" s="27" t="s">
        <v>30</v>
      </c>
      <c r="L18" s="26">
        <v>9</v>
      </c>
      <c r="M18" s="26"/>
      <c r="N18" s="26">
        <v>9</v>
      </c>
    </row>
    <row r="19" spans="9:14" x14ac:dyDescent="0.2">
      <c r="J19" s="25" t="s">
        <v>13</v>
      </c>
      <c r="K19" s="27" t="s">
        <v>31</v>
      </c>
      <c r="L19" s="26"/>
      <c r="M19" s="26">
        <v>650</v>
      </c>
      <c r="N19" s="26">
        <v>650</v>
      </c>
    </row>
    <row r="20" spans="9:14" x14ac:dyDescent="0.2">
      <c r="J20" s="25" t="s">
        <v>35</v>
      </c>
      <c r="K20" s="27" t="s">
        <v>36</v>
      </c>
      <c r="L20" s="26"/>
      <c r="M20" s="26">
        <v>-1200</v>
      </c>
      <c r="N20" s="26">
        <v>-1200</v>
      </c>
    </row>
    <row r="21" spans="9:14" x14ac:dyDescent="0.2">
      <c r="I21" s="25" t="s">
        <v>34</v>
      </c>
      <c r="J21" s="25" t="s">
        <v>0</v>
      </c>
      <c r="K21" s="27" t="s">
        <v>25</v>
      </c>
      <c r="L21" s="26">
        <v>12</v>
      </c>
      <c r="M21" s="26"/>
      <c r="N21" s="26">
        <v>12</v>
      </c>
    </row>
    <row r="22" spans="9:14" x14ac:dyDescent="0.2">
      <c r="J22" s="25" t="s">
        <v>1</v>
      </c>
      <c r="K22" s="27" t="s">
        <v>26</v>
      </c>
      <c r="L22" s="26">
        <v>23</v>
      </c>
      <c r="M22" s="26"/>
      <c r="N22" s="26">
        <v>23</v>
      </c>
    </row>
    <row r="23" spans="9:14" x14ac:dyDescent="0.2">
      <c r="J23" s="25" t="s">
        <v>2</v>
      </c>
      <c r="K23" s="27" t="s">
        <v>27</v>
      </c>
      <c r="L23" s="26">
        <v>46</v>
      </c>
      <c r="M23" s="26"/>
      <c r="N23" s="26">
        <v>46</v>
      </c>
    </row>
    <row r="24" spans="9:14" x14ac:dyDescent="0.2">
      <c r="J24" s="25" t="s">
        <v>3</v>
      </c>
      <c r="K24" s="27" t="s">
        <v>29</v>
      </c>
      <c r="L24" s="26">
        <v>12</v>
      </c>
      <c r="M24" s="26"/>
      <c r="N24" s="26">
        <v>12</v>
      </c>
    </row>
    <row r="25" spans="9:14" x14ac:dyDescent="0.2">
      <c r="J25" s="25" t="s">
        <v>4</v>
      </c>
      <c r="K25" s="27" t="s">
        <v>30</v>
      </c>
      <c r="L25" s="26">
        <v>56</v>
      </c>
      <c r="M25" s="26"/>
      <c r="N25" s="26">
        <v>56</v>
      </c>
    </row>
    <row r="26" spans="9:14" x14ac:dyDescent="0.2">
      <c r="I26" s="25" t="s">
        <v>20</v>
      </c>
      <c r="J26"/>
      <c r="L26" s="26">
        <v>223</v>
      </c>
      <c r="M26" s="26">
        <v>-550</v>
      </c>
      <c r="N26" s="26">
        <v>-327</v>
      </c>
    </row>
    <row r="27" spans="9:14" x14ac:dyDescent="0.2">
      <c r="J27"/>
      <c r="L27"/>
      <c r="M27"/>
    </row>
    <row r="28" spans="9:14" x14ac:dyDescent="0.2">
      <c r="J28"/>
      <c r="L28"/>
      <c r="M28"/>
    </row>
    <row r="29" spans="9:14" x14ac:dyDescent="0.2">
      <c r="J29"/>
      <c r="L29"/>
      <c r="M29"/>
    </row>
    <row r="30" spans="9:14" x14ac:dyDescent="0.2">
      <c r="J30"/>
      <c r="L30"/>
      <c r="M30"/>
    </row>
    <row r="31" spans="9:14" x14ac:dyDescent="0.2">
      <c r="J31"/>
      <c r="L31"/>
      <c r="M31"/>
    </row>
    <row r="32" spans="9:14" x14ac:dyDescent="0.2">
      <c r="J32"/>
      <c r="L32"/>
      <c r="M32"/>
    </row>
    <row r="33" spans="10:13" x14ac:dyDescent="0.2">
      <c r="J33"/>
      <c r="L33"/>
      <c r="M33"/>
    </row>
    <row r="34" spans="10:13" x14ac:dyDescent="0.2">
      <c r="J34"/>
      <c r="L34"/>
      <c r="M34"/>
    </row>
    <row r="35" spans="10:13" x14ac:dyDescent="0.2">
      <c r="J35"/>
      <c r="L35"/>
      <c r="M35"/>
    </row>
    <row r="36" spans="10:13" x14ac:dyDescent="0.2">
      <c r="J36"/>
      <c r="L36"/>
      <c r="M36"/>
    </row>
    <row r="37" spans="10:13" x14ac:dyDescent="0.2">
      <c r="J37"/>
      <c r="L37"/>
      <c r="M37"/>
    </row>
    <row r="38" spans="10:13" x14ac:dyDescent="0.2">
      <c r="J38"/>
      <c r="L38"/>
      <c r="M38"/>
    </row>
    <row r="39" spans="10:13" x14ac:dyDescent="0.2">
      <c r="J39"/>
      <c r="L39"/>
      <c r="M39"/>
    </row>
    <row r="40" spans="10:13" x14ac:dyDescent="0.2">
      <c r="J40"/>
      <c r="L40"/>
      <c r="M40"/>
    </row>
    <row r="41" spans="10:13" x14ac:dyDescent="0.2">
      <c r="J41"/>
      <c r="L41"/>
      <c r="M41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</dc:creator>
  <cp:lastModifiedBy>HP</cp:lastModifiedBy>
  <dcterms:created xsi:type="dcterms:W3CDTF">2018-07-09T08:29:45Z</dcterms:created>
  <dcterms:modified xsi:type="dcterms:W3CDTF">2018-07-10T07:55:45Z</dcterms:modified>
</cp:coreProperties>
</file>