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0E3C7951-F465-42D7-8D16-2FC83F59CC4F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feuille 1" sheetId="3" r:id="rId1"/>
    <sheet name="feuille 2" sheetId="2" r:id="rId2"/>
    <sheet name="Synthèse" sheetId="1" r:id="rId3"/>
    <sheet name="TCD" sheetId="4" r:id="rId4"/>
  </sheets>
  <externalReferences>
    <externalReference r:id="rId5"/>
  </externalReferences>
  <definedNames>
    <definedName name="Segment_Etat__logement">#N/A</definedName>
  </definedNames>
  <calcPr calcId="191029"/>
  <pivotCaches>
    <pivotCache cacheId="112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1" l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A18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A19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A20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A21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A22" i="1"/>
  <c r="B22" i="1"/>
  <c r="S22" i="1"/>
  <c r="T22" i="1"/>
  <c r="A23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A24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A25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A26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A16" i="1"/>
  <c r="A2" i="1"/>
  <c r="B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A3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A4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A5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A6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A7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A8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A9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A10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A11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A12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A13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A14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A15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L1" i="1"/>
  <c r="M1" i="1"/>
  <c r="N1" i="1"/>
  <c r="O1" i="1"/>
  <c r="P1" i="1"/>
  <c r="Q1" i="1"/>
  <c r="R1" i="1"/>
  <c r="S1" i="1"/>
  <c r="T1" i="1"/>
  <c r="B1" i="1"/>
  <c r="C1" i="1"/>
  <c r="D1" i="1"/>
  <c r="E1" i="1"/>
  <c r="F1" i="1"/>
  <c r="G1" i="1"/>
  <c r="H1" i="1"/>
  <c r="I1" i="1"/>
  <c r="J1" i="1"/>
  <c r="K1" i="1"/>
  <c r="A1" i="1"/>
  <c r="B1" i="3" l="1"/>
  <c r="K1" i="3"/>
  <c r="D2" i="3"/>
  <c r="I1" i="3" s="1"/>
  <c r="K2" i="3"/>
  <c r="P26" i="3"/>
  <c r="P22" i="3"/>
  <c r="G26" i="3"/>
  <c r="P24" i="3"/>
  <c r="B1" i="2"/>
  <c r="K1" i="2"/>
  <c r="D2" i="2"/>
  <c r="I1" i="2" s="1"/>
  <c r="R1" i="2" s="1"/>
  <c r="E2" i="2"/>
  <c r="H2" i="2"/>
  <c r="Q2" i="2" s="1"/>
  <c r="I2" i="2"/>
  <c r="K2" i="2"/>
  <c r="M2" i="2"/>
  <c r="N2" i="2"/>
  <c r="R2" i="2"/>
  <c r="K3" i="2"/>
  <c r="L3" i="2"/>
  <c r="K4" i="2"/>
  <c r="L4" i="2"/>
  <c r="K5" i="2"/>
  <c r="L5" i="2"/>
  <c r="K6" i="2"/>
  <c r="L6" i="2"/>
  <c r="K7" i="2"/>
  <c r="L7" i="2"/>
  <c r="K8" i="2"/>
  <c r="L8" i="2"/>
  <c r="C22" i="1"/>
  <c r="D22" i="1"/>
  <c r="E22" i="1"/>
  <c r="F22" i="1"/>
  <c r="G22" i="1"/>
  <c r="H22" i="1"/>
  <c r="I22" i="1"/>
  <c r="K9" i="2"/>
  <c r="J22" i="1" s="1"/>
  <c r="L9" i="2"/>
  <c r="K22" i="1" s="1"/>
  <c r="L22" i="1"/>
  <c r="M22" i="1"/>
  <c r="N22" i="1"/>
  <c r="O22" i="1"/>
  <c r="P22" i="1"/>
  <c r="Q22" i="1"/>
  <c r="R22" i="1"/>
  <c r="G22" i="2"/>
  <c r="P22" i="2"/>
  <c r="G24" i="2"/>
  <c r="P24" i="2"/>
  <c r="G26" i="2"/>
  <c r="P26" i="2"/>
  <c r="M2" i="3" l="1"/>
  <c r="H2" i="3"/>
  <c r="Q2" i="3" s="1"/>
  <c r="G2" i="2"/>
  <c r="P2" i="2" s="1"/>
  <c r="G2" i="3"/>
  <c r="P2" i="3" s="1"/>
  <c r="J2" i="2"/>
  <c r="S2" i="2" s="1"/>
  <c r="F2" i="2"/>
  <c r="O2" i="2" s="1"/>
  <c r="Q22" i="2"/>
  <c r="Q22" i="3"/>
  <c r="R1" i="3"/>
  <c r="G24" i="3"/>
  <c r="G22" i="3"/>
  <c r="J2" i="3"/>
  <c r="S2" i="3" s="1"/>
  <c r="F2" i="3"/>
  <c r="O2" i="3" s="1"/>
  <c r="I2" i="3"/>
  <c r="R2" i="3" s="1"/>
  <c r="E2" i="3"/>
  <c r="N2" i="3" s="1"/>
  <c r="H22" i="2"/>
  <c r="H22" i="3" l="1"/>
</calcChain>
</file>

<file path=xl/sharedStrings.xml><?xml version="1.0" encoding="utf-8"?>
<sst xmlns="http://schemas.openxmlformats.org/spreadsheetml/2006/main" count="73" uniqueCount="32">
  <si>
    <t xml:space="preserve"> </t>
  </si>
  <si>
    <t>Occupé</t>
  </si>
  <si>
    <t>RUE BALZAC D34CE9 20A - UG 19146</t>
  </si>
  <si>
    <t>RUE BALZAC D3B587 6J - UG 19085</t>
  </si>
  <si>
    <t>RUE BALZAC D35407 2A - UG 19056</t>
  </si>
  <si>
    <t>RUE BALZAC D2F6BF 20G - UG 19152</t>
  </si>
  <si>
    <t>RUE BALZAC D2F70E 20E - UG 19150</t>
  </si>
  <si>
    <t>Vacant</t>
  </si>
  <si>
    <t>RUE BALZAC D29E2F 14F - UG 19121</t>
  </si>
  <si>
    <t>Etat
logement</t>
  </si>
  <si>
    <t xml:space="preserve">Etat 
logement </t>
  </si>
  <si>
    <t>RUE DE LA LOI 3C0B3A 9A - UG20022</t>
  </si>
  <si>
    <t>RUE DE LA LOI 3C0B0A 5H - UG20013</t>
  </si>
  <si>
    <t>RUE DE LA LOI D3549C 4H - UG20061</t>
  </si>
  <si>
    <t>RUE DE LA LOI 3C0B3C 1D - UG19993</t>
  </si>
  <si>
    <t>RUE DE LA LOI D3BB74 7C - UG20016</t>
  </si>
  <si>
    <t>RUE DE LA LOI 3C0B10 7G - UG20020</t>
  </si>
  <si>
    <t>RUE DE LA LOI 3C0AE8 12D - UG20089</t>
  </si>
  <si>
    <t xml:space="preserve"> 3C0AE8 12D - UG20089</t>
  </si>
  <si>
    <t xml:space="preserve"> 3C0B10 7G - UG20020</t>
  </si>
  <si>
    <t xml:space="preserve"> D3BB74 7C - UG20016</t>
  </si>
  <si>
    <t xml:space="preserve"> 3C0B3C 1D - UG19993</t>
  </si>
  <si>
    <t xml:space="preserve"> D3549C 4H - UG20061</t>
  </si>
  <si>
    <t xml:space="preserve"> 3C0B0A 5H - UG20013</t>
  </si>
  <si>
    <t xml:space="preserve"> 3C0B3A 9A - UG20022</t>
  </si>
  <si>
    <t>Rue 2</t>
  </si>
  <si>
    <t>Étiquettes de lignes</t>
  </si>
  <si>
    <t>Total général</t>
  </si>
  <si>
    <t>Somme de 18/02/2019</t>
  </si>
  <si>
    <t>Somme de 19/02/2019</t>
  </si>
  <si>
    <t>Somme de 20/02/2019</t>
  </si>
  <si>
    <t>Somme de 21/02/2019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</si>
</sst>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14" fontId="0" fillId="0" borderId="0" xfId="0" applyNumberFormat="1"/>
    <xf numFmtId="10" fontId="2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5" borderId="2" xfId="0" applyFill="1" applyBorder="1"/>
    <xf numFmtId="0" fontId="5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2" xfId="0" applyBorder="1"/>
    <xf numFmtId="0" fontId="5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6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" fontId="6" fillId="0" borderId="11" xfId="0" applyNumberFormat="1" applyFont="1" applyBorder="1" applyAlignment="1">
      <alignment horizontal="center" vertical="center" wrapText="1"/>
    </xf>
    <xf numFmtId="16" fontId="6" fillId="0" borderId="1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49" fontId="0" fillId="0" borderId="0" xfId="0" applyNumberFormat="1"/>
    <xf numFmtId="0" fontId="0" fillId="6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1'!$A$1:$H$1</c:f>
          <c:strCache>
            <c:ptCount val="8"/>
            <c:pt idx="1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963807998820845"/>
          <c:y val="2.01618872028683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1'!$D$2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1'!$D$3:$D$8</c:f>
              <c:numCache>
                <c:formatCode>General</c:formatCode>
                <c:ptCount val="6"/>
                <c:pt idx="0">
                  <c:v>23.19</c:v>
                </c:pt>
                <c:pt idx="1">
                  <c:v>23.96</c:v>
                </c:pt>
                <c:pt idx="2">
                  <c:v>23.39</c:v>
                </c:pt>
                <c:pt idx="4">
                  <c:v>23.07</c:v>
                </c:pt>
                <c:pt idx="5">
                  <c:v>22.71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E8-44C7-99E3-8EB1EFCCAFC8}"/>
            </c:ext>
          </c:extLst>
        </c:ser>
        <c:ser>
          <c:idx val="1"/>
          <c:order val="1"/>
          <c:tx>
            <c:strRef>
              <c:f>'feuille 1'!$E$2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1'!$E$3:$E$8</c:f>
              <c:numCache>
                <c:formatCode>General</c:formatCode>
                <c:ptCount val="6"/>
                <c:pt idx="0">
                  <c:v>23.54</c:v>
                </c:pt>
                <c:pt idx="1">
                  <c:v>24.21</c:v>
                </c:pt>
                <c:pt idx="2">
                  <c:v>23.12</c:v>
                </c:pt>
                <c:pt idx="4">
                  <c:v>23.87</c:v>
                </c:pt>
                <c:pt idx="5">
                  <c:v>23.51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E8-44C7-99E3-8EB1EFCCAFC8}"/>
            </c:ext>
          </c:extLst>
        </c:ser>
        <c:ser>
          <c:idx val="2"/>
          <c:order val="2"/>
          <c:tx>
            <c:strRef>
              <c:f>'feuille 1'!$F$2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1'!$F$3:$F$8</c:f>
              <c:numCache>
                <c:formatCode>General</c:formatCode>
                <c:ptCount val="6"/>
                <c:pt idx="0">
                  <c:v>23.54</c:v>
                </c:pt>
                <c:pt idx="1">
                  <c:v>24.21</c:v>
                </c:pt>
                <c:pt idx="2">
                  <c:v>23.12</c:v>
                </c:pt>
                <c:pt idx="4">
                  <c:v>23.87</c:v>
                </c:pt>
                <c:pt idx="5">
                  <c:v>23.51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E8-44C7-99E3-8EB1EFCCAFC8}"/>
            </c:ext>
          </c:extLst>
        </c:ser>
        <c:ser>
          <c:idx val="3"/>
          <c:order val="3"/>
          <c:tx>
            <c:strRef>
              <c:f>'feuille 1'!$G$2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1'!$G$3:$G$8</c:f>
              <c:numCache>
                <c:formatCode>General</c:formatCode>
                <c:ptCount val="6"/>
                <c:pt idx="0">
                  <c:v>23.06</c:v>
                </c:pt>
                <c:pt idx="1">
                  <c:v>24.08</c:v>
                </c:pt>
                <c:pt idx="2">
                  <c:v>23.31</c:v>
                </c:pt>
                <c:pt idx="4">
                  <c:v>23.64</c:v>
                </c:pt>
                <c:pt idx="5">
                  <c:v>23.21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3E8-44C7-99E3-8EB1EFCCAFC8}"/>
            </c:ext>
          </c:extLst>
        </c:ser>
        <c:ser>
          <c:idx val="4"/>
          <c:order val="4"/>
          <c:tx>
            <c:strRef>
              <c:f>'feuille 1'!$H$2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1'!$H$3:$H$8</c:f>
              <c:numCache>
                <c:formatCode>General</c:formatCode>
                <c:ptCount val="6"/>
                <c:pt idx="0">
                  <c:v>23.19</c:v>
                </c:pt>
                <c:pt idx="1">
                  <c:v>23.96</c:v>
                </c:pt>
                <c:pt idx="2">
                  <c:v>23.39</c:v>
                </c:pt>
                <c:pt idx="4">
                  <c:v>23.07</c:v>
                </c:pt>
                <c:pt idx="5">
                  <c:v>22.71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3E8-44C7-99E3-8EB1EFCCAFC8}"/>
            </c:ext>
          </c:extLst>
        </c:ser>
        <c:ser>
          <c:idx val="5"/>
          <c:order val="5"/>
          <c:tx>
            <c:strRef>
              <c:f>'feuille 1'!$I$2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1'!$I$3:$I$8</c:f>
              <c:numCache>
                <c:formatCode>General</c:formatCode>
                <c:ptCount val="6"/>
                <c:pt idx="0">
                  <c:v>23.08</c:v>
                </c:pt>
                <c:pt idx="1">
                  <c:v>24.44</c:v>
                </c:pt>
                <c:pt idx="2">
                  <c:v>22.04</c:v>
                </c:pt>
                <c:pt idx="4">
                  <c:v>22.9</c:v>
                </c:pt>
                <c:pt idx="5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3E8-44C7-99E3-8EB1EFCCAFC8}"/>
            </c:ext>
          </c:extLst>
        </c:ser>
        <c:ser>
          <c:idx val="6"/>
          <c:order val="6"/>
          <c:tx>
            <c:strRef>
              <c:f>'feuille 1'!$J$2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1'!$J$3:$J$8</c:f>
              <c:numCache>
                <c:formatCode>General</c:formatCode>
                <c:ptCount val="6"/>
                <c:pt idx="0">
                  <c:v>23.08</c:v>
                </c:pt>
                <c:pt idx="1">
                  <c:v>24.44</c:v>
                </c:pt>
                <c:pt idx="2">
                  <c:v>22.04</c:v>
                </c:pt>
                <c:pt idx="4">
                  <c:v>22.9</c:v>
                </c:pt>
                <c:pt idx="5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3E8-44C7-99E3-8EB1EFCCA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6495593571798858"/>
          <c:y val="2.3598820058997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'feuille 1'!$M$2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1'!$M$3:$M$8</c:f>
              <c:numCache>
                <c:formatCode>General</c:formatCode>
                <c:ptCount val="6"/>
                <c:pt idx="0">
                  <c:v>23.17</c:v>
                </c:pt>
                <c:pt idx="1">
                  <c:v>24.07</c:v>
                </c:pt>
                <c:pt idx="2">
                  <c:v>23.33</c:v>
                </c:pt>
                <c:pt idx="4">
                  <c:v>23.67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89-474A-8D3F-5B2F19FB8BF1}"/>
            </c:ext>
          </c:extLst>
        </c:ser>
        <c:ser>
          <c:idx val="8"/>
          <c:order val="1"/>
          <c:tx>
            <c:strRef>
              <c:f>'feuille 1'!$N$2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1'!$N$3:$N$8</c:f>
              <c:numCache>
                <c:formatCode>General</c:formatCode>
                <c:ptCount val="6"/>
                <c:pt idx="0">
                  <c:v>23.88</c:v>
                </c:pt>
                <c:pt idx="1">
                  <c:v>23.3</c:v>
                </c:pt>
                <c:pt idx="2">
                  <c:v>23.75</c:v>
                </c:pt>
                <c:pt idx="4">
                  <c:v>24.63</c:v>
                </c:pt>
                <c:pt idx="5">
                  <c:v>23.9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89-474A-8D3F-5B2F19FB8BF1}"/>
            </c:ext>
          </c:extLst>
        </c:ser>
        <c:ser>
          <c:idx val="9"/>
          <c:order val="2"/>
          <c:tx>
            <c:strRef>
              <c:f>'feuille 1'!$O$2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1'!$O$3:$O$8</c:f>
              <c:numCache>
                <c:formatCode>General</c:formatCode>
                <c:ptCount val="6"/>
                <c:pt idx="0">
                  <c:v>23.88</c:v>
                </c:pt>
                <c:pt idx="1">
                  <c:v>23.3</c:v>
                </c:pt>
                <c:pt idx="2">
                  <c:v>23.75</c:v>
                </c:pt>
                <c:pt idx="4">
                  <c:v>24.63</c:v>
                </c:pt>
                <c:pt idx="5">
                  <c:v>23.9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89-474A-8D3F-5B2F19FB8BF1}"/>
            </c:ext>
          </c:extLst>
        </c:ser>
        <c:ser>
          <c:idx val="10"/>
          <c:order val="3"/>
          <c:tx>
            <c:strRef>
              <c:f>'feuille 1'!$P$2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1'!$P$3:$P$8</c:f>
              <c:numCache>
                <c:formatCode>General</c:formatCode>
                <c:ptCount val="6"/>
                <c:pt idx="0">
                  <c:v>23.7</c:v>
                </c:pt>
                <c:pt idx="1">
                  <c:v>24.12</c:v>
                </c:pt>
                <c:pt idx="2">
                  <c:v>23.62</c:v>
                </c:pt>
                <c:pt idx="4">
                  <c:v>24.23</c:v>
                </c:pt>
                <c:pt idx="5">
                  <c:v>23.67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89-474A-8D3F-5B2F19FB8BF1}"/>
            </c:ext>
          </c:extLst>
        </c:ser>
        <c:ser>
          <c:idx val="11"/>
          <c:order val="4"/>
          <c:tx>
            <c:strRef>
              <c:f>'feuille 1'!$Q$2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1'!$Q$3:$Q$8</c:f>
              <c:numCache>
                <c:formatCode>General</c:formatCode>
                <c:ptCount val="6"/>
                <c:pt idx="0">
                  <c:v>23.17</c:v>
                </c:pt>
                <c:pt idx="1">
                  <c:v>24.07</c:v>
                </c:pt>
                <c:pt idx="2">
                  <c:v>23.33</c:v>
                </c:pt>
                <c:pt idx="4">
                  <c:v>23.67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E89-474A-8D3F-5B2F19FB8BF1}"/>
            </c:ext>
          </c:extLst>
        </c:ser>
        <c:ser>
          <c:idx val="12"/>
          <c:order val="5"/>
          <c:tx>
            <c:strRef>
              <c:f>'feuille 1'!$R$2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1'!$R$3:$R$8</c:f>
              <c:numCache>
                <c:formatCode>General</c:formatCode>
                <c:ptCount val="6"/>
                <c:pt idx="0">
                  <c:v>23.7</c:v>
                </c:pt>
                <c:pt idx="1">
                  <c:v>24.73</c:v>
                </c:pt>
                <c:pt idx="2">
                  <c:v>22.63</c:v>
                </c:pt>
                <c:pt idx="4">
                  <c:v>23.6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E89-474A-8D3F-5B2F19FB8BF1}"/>
            </c:ext>
          </c:extLst>
        </c:ser>
        <c:ser>
          <c:idx val="13"/>
          <c:order val="6"/>
          <c:tx>
            <c:strRef>
              <c:f>'feuille 1'!$S$2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1'!$S$3:$S$8</c:f>
              <c:numCache>
                <c:formatCode>General</c:formatCode>
                <c:ptCount val="6"/>
                <c:pt idx="0">
                  <c:v>23.7</c:v>
                </c:pt>
                <c:pt idx="1">
                  <c:v>24.73</c:v>
                </c:pt>
                <c:pt idx="2">
                  <c:v>22.63</c:v>
                </c:pt>
                <c:pt idx="4">
                  <c:v>23.6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E89-474A-8D3F-5B2F19FB8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1'!$B$1:$H$1</c:f>
          <c:strCache>
            <c:ptCount val="7"/>
            <c:pt idx="0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577974771502187"/>
          <c:y val="2.5186924911975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1'!$B$3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1'!$D$3:$J$3</c:f>
              <c:numCache>
                <c:formatCode>General</c:formatCode>
                <c:ptCount val="7"/>
                <c:pt idx="0">
                  <c:v>23.19</c:v>
                </c:pt>
                <c:pt idx="1">
                  <c:v>23.54</c:v>
                </c:pt>
                <c:pt idx="2">
                  <c:v>23.54</c:v>
                </c:pt>
                <c:pt idx="3">
                  <c:v>23.06</c:v>
                </c:pt>
                <c:pt idx="4">
                  <c:v>23.19</c:v>
                </c:pt>
                <c:pt idx="5">
                  <c:v>23.08</c:v>
                </c:pt>
                <c:pt idx="6">
                  <c:v>23.08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97-4308-BF6B-7FBC06D68B9D}"/>
            </c:ext>
          </c:extLst>
        </c:ser>
        <c:ser>
          <c:idx val="1"/>
          <c:order val="1"/>
          <c:tx>
            <c:strRef>
              <c:f>'feuille 1'!$B$4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1'!$D$4:$J$4</c:f>
              <c:numCache>
                <c:formatCode>General</c:formatCode>
                <c:ptCount val="7"/>
                <c:pt idx="0">
                  <c:v>23.96</c:v>
                </c:pt>
                <c:pt idx="1">
                  <c:v>24.21</c:v>
                </c:pt>
                <c:pt idx="2">
                  <c:v>24.21</c:v>
                </c:pt>
                <c:pt idx="3">
                  <c:v>24.08</c:v>
                </c:pt>
                <c:pt idx="4">
                  <c:v>23.96</c:v>
                </c:pt>
                <c:pt idx="5">
                  <c:v>24.44</c:v>
                </c:pt>
                <c:pt idx="6">
                  <c:v>24.44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97-4308-BF6B-7FBC06D68B9D}"/>
            </c:ext>
          </c:extLst>
        </c:ser>
        <c:ser>
          <c:idx val="2"/>
          <c:order val="2"/>
          <c:tx>
            <c:strRef>
              <c:f>'feuille 1'!$B$5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1'!$D$5:$J$5</c:f>
              <c:numCache>
                <c:formatCode>General</c:formatCode>
                <c:ptCount val="7"/>
                <c:pt idx="0">
                  <c:v>23.39</c:v>
                </c:pt>
                <c:pt idx="1">
                  <c:v>23.12</c:v>
                </c:pt>
                <c:pt idx="2">
                  <c:v>23.12</c:v>
                </c:pt>
                <c:pt idx="3">
                  <c:v>23.31</c:v>
                </c:pt>
                <c:pt idx="4">
                  <c:v>23.39</c:v>
                </c:pt>
                <c:pt idx="5">
                  <c:v>22.04</c:v>
                </c:pt>
                <c:pt idx="6">
                  <c:v>22.04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97-4308-BF6B-7FBC06D68B9D}"/>
            </c:ext>
          </c:extLst>
        </c:ser>
        <c:ser>
          <c:idx val="3"/>
          <c:order val="3"/>
          <c:tx>
            <c:strRef>
              <c:f>'feuille 1'!$B$6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1'!$D$6:$J$6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97-4308-BF6B-7FBC06D68B9D}"/>
            </c:ext>
          </c:extLst>
        </c:ser>
        <c:ser>
          <c:idx val="4"/>
          <c:order val="4"/>
          <c:tx>
            <c:strRef>
              <c:f>'feuille 1'!$B$7</c:f>
              <c:strCache>
                <c:ptCount val="1"/>
                <c:pt idx="0">
                  <c:v>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1'!$D$7:$J$7</c:f>
              <c:numCache>
                <c:formatCode>General</c:formatCode>
                <c:ptCount val="7"/>
                <c:pt idx="0">
                  <c:v>23.07</c:v>
                </c:pt>
                <c:pt idx="1">
                  <c:v>23.87</c:v>
                </c:pt>
                <c:pt idx="2">
                  <c:v>23.87</c:v>
                </c:pt>
                <c:pt idx="3">
                  <c:v>23.64</c:v>
                </c:pt>
                <c:pt idx="4">
                  <c:v>23.07</c:v>
                </c:pt>
                <c:pt idx="5">
                  <c:v>22.9</c:v>
                </c:pt>
                <c:pt idx="6">
                  <c:v>22.9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497-4308-BF6B-7FBC06D68B9D}"/>
            </c:ext>
          </c:extLst>
        </c:ser>
        <c:ser>
          <c:idx val="5"/>
          <c:order val="5"/>
          <c:tx>
            <c:strRef>
              <c:f>'feuille 1'!$B$8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1'!$D$8:$J$8</c:f>
              <c:numCache>
                <c:formatCode>General</c:formatCode>
                <c:ptCount val="7"/>
                <c:pt idx="0">
                  <c:v>22.71</c:v>
                </c:pt>
                <c:pt idx="1">
                  <c:v>23.51</c:v>
                </c:pt>
                <c:pt idx="2">
                  <c:v>23.51</c:v>
                </c:pt>
                <c:pt idx="3">
                  <c:v>23.21</c:v>
                </c:pt>
                <c:pt idx="4">
                  <c:v>22.71</c:v>
                </c:pt>
                <c:pt idx="5">
                  <c:v>22.8</c:v>
                </c:pt>
                <c:pt idx="6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497-4308-BF6B-7FBC06D68B9D}"/>
            </c:ext>
          </c:extLst>
        </c:ser>
        <c:ser>
          <c:idx val="6"/>
          <c:order val="6"/>
          <c:tx>
            <c:strRef>
              <c:f>'feuille 1'!$B$9</c:f>
              <c:strCache>
                <c:ptCount val="1"/>
                <c:pt idx="0">
                  <c:v>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1'!$D$9:$J$9</c:f>
              <c:numCache>
                <c:formatCode>General</c:formatCode>
                <c:ptCount val="7"/>
                <c:pt idx="0">
                  <c:v>22.56</c:v>
                </c:pt>
                <c:pt idx="1">
                  <c:v>21.69</c:v>
                </c:pt>
                <c:pt idx="2">
                  <c:v>21.69</c:v>
                </c:pt>
                <c:pt idx="3">
                  <c:v>22.03</c:v>
                </c:pt>
                <c:pt idx="4">
                  <c:v>22.56</c:v>
                </c:pt>
                <c:pt idx="5">
                  <c:v>21.73</c:v>
                </c:pt>
                <c:pt idx="6">
                  <c:v>21.73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497-4308-BF6B-7FBC06D68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solidFill>
            <a:schemeClr val="bg2">
              <a:lumMod val="7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0391621021512663"/>
          <c:y val="0.37099280591096523"/>
          <c:w val="0.25835777425323542"/>
          <c:h val="0.416721666666666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2241595441595442"/>
          <c:y val="1.87573247722474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1'!$B$3</c:f>
              <c:strCache>
                <c:ptCount val="1"/>
                <c:pt idx="0">
                  <c:v>1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1'!$M$3:$S$3</c:f>
              <c:numCache>
                <c:formatCode>General</c:formatCode>
                <c:ptCount val="7"/>
                <c:pt idx="0">
                  <c:v>23.17</c:v>
                </c:pt>
                <c:pt idx="1">
                  <c:v>23.88</c:v>
                </c:pt>
                <c:pt idx="2">
                  <c:v>23.88</c:v>
                </c:pt>
                <c:pt idx="3">
                  <c:v>23.7</c:v>
                </c:pt>
                <c:pt idx="4">
                  <c:v>23.17</c:v>
                </c:pt>
                <c:pt idx="5">
                  <c:v>23.7</c:v>
                </c:pt>
                <c:pt idx="6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92-4043-BC92-772DABE872D9}"/>
            </c:ext>
          </c:extLst>
        </c:ser>
        <c:ser>
          <c:idx val="1"/>
          <c:order val="1"/>
          <c:tx>
            <c:strRef>
              <c:f>'feuille 1'!$B$4</c:f>
              <c:strCache>
                <c:ptCount val="1"/>
                <c:pt idx="0">
                  <c:v>2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1'!$M$4:$S$4</c:f>
              <c:numCache>
                <c:formatCode>General</c:formatCode>
                <c:ptCount val="7"/>
                <c:pt idx="0">
                  <c:v>24.07</c:v>
                </c:pt>
                <c:pt idx="1">
                  <c:v>23.3</c:v>
                </c:pt>
                <c:pt idx="2">
                  <c:v>23.3</c:v>
                </c:pt>
                <c:pt idx="3">
                  <c:v>24.12</c:v>
                </c:pt>
                <c:pt idx="4">
                  <c:v>24.07</c:v>
                </c:pt>
                <c:pt idx="5">
                  <c:v>24.73</c:v>
                </c:pt>
                <c:pt idx="6">
                  <c:v>24.73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92-4043-BC92-772DABE872D9}"/>
            </c:ext>
          </c:extLst>
        </c:ser>
        <c:ser>
          <c:idx val="2"/>
          <c:order val="2"/>
          <c:tx>
            <c:strRef>
              <c:f>'feuille 1'!$B$5</c:f>
              <c:strCache>
                <c:ptCount val="1"/>
                <c:pt idx="0">
                  <c:v>3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1'!$M$5:$S$5</c:f>
              <c:numCache>
                <c:formatCode>General</c:formatCode>
                <c:ptCount val="7"/>
                <c:pt idx="0">
                  <c:v>23.33</c:v>
                </c:pt>
                <c:pt idx="1">
                  <c:v>23.75</c:v>
                </c:pt>
                <c:pt idx="2">
                  <c:v>23.75</c:v>
                </c:pt>
                <c:pt idx="3">
                  <c:v>23.62</c:v>
                </c:pt>
                <c:pt idx="4">
                  <c:v>23.33</c:v>
                </c:pt>
                <c:pt idx="5">
                  <c:v>22.63</c:v>
                </c:pt>
                <c:pt idx="6">
                  <c:v>22.63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92-4043-BC92-772DABE872D9}"/>
            </c:ext>
          </c:extLst>
        </c:ser>
        <c:ser>
          <c:idx val="3"/>
          <c:order val="3"/>
          <c:tx>
            <c:strRef>
              <c:f>'feuille 1'!$B$6</c:f>
              <c:strCache>
                <c:ptCount val="1"/>
                <c:pt idx="0">
                  <c:v>4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1'!$M$6:$S$6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92-4043-BC92-772DABE872D9}"/>
            </c:ext>
          </c:extLst>
        </c:ser>
        <c:ser>
          <c:idx val="4"/>
          <c:order val="4"/>
          <c:tx>
            <c:strRef>
              <c:f>'feuille 1'!$B$7</c:f>
              <c:strCache>
                <c:ptCount val="1"/>
                <c:pt idx="0">
                  <c:v>5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1'!$M$7:$S$7</c:f>
              <c:numCache>
                <c:formatCode>General</c:formatCode>
                <c:ptCount val="7"/>
                <c:pt idx="0">
                  <c:v>23.67</c:v>
                </c:pt>
                <c:pt idx="1">
                  <c:v>24.63</c:v>
                </c:pt>
                <c:pt idx="2">
                  <c:v>24.63</c:v>
                </c:pt>
                <c:pt idx="3">
                  <c:v>24.23</c:v>
                </c:pt>
                <c:pt idx="4">
                  <c:v>23.67</c:v>
                </c:pt>
                <c:pt idx="5">
                  <c:v>23.6</c:v>
                </c:pt>
                <c:pt idx="6">
                  <c:v>23.6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192-4043-BC92-772DABE872D9}"/>
            </c:ext>
          </c:extLst>
        </c:ser>
        <c:ser>
          <c:idx val="5"/>
          <c:order val="5"/>
          <c:tx>
            <c:strRef>
              <c:f>'feuille 1'!$B$8</c:f>
              <c:strCache>
                <c:ptCount val="1"/>
                <c:pt idx="0">
                  <c:v>6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1'!$M$8:$S$8</c:f>
              <c:numCache>
                <c:formatCode>General</c:formatCode>
                <c:ptCount val="7"/>
                <c:pt idx="0">
                  <c:v>22.92</c:v>
                </c:pt>
                <c:pt idx="1">
                  <c:v>23.9</c:v>
                </c:pt>
                <c:pt idx="2">
                  <c:v>23.9</c:v>
                </c:pt>
                <c:pt idx="3">
                  <c:v>23.67</c:v>
                </c:pt>
                <c:pt idx="4">
                  <c:v>22.92</c:v>
                </c:pt>
                <c:pt idx="5">
                  <c:v>22.92</c:v>
                </c:pt>
                <c:pt idx="6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92-4043-BC92-772DABE872D9}"/>
            </c:ext>
          </c:extLst>
        </c:ser>
        <c:ser>
          <c:idx val="6"/>
          <c:order val="6"/>
          <c:tx>
            <c:strRef>
              <c:f>'feuille 1'!$B$9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1'!$M$9:$S$9</c:f>
              <c:numCache>
                <c:formatCode>General</c:formatCode>
                <c:ptCount val="7"/>
                <c:pt idx="0">
                  <c:v>22.95</c:v>
                </c:pt>
                <c:pt idx="1">
                  <c:v>22.48</c:v>
                </c:pt>
                <c:pt idx="2">
                  <c:v>22.48</c:v>
                </c:pt>
                <c:pt idx="3">
                  <c:v>22.32</c:v>
                </c:pt>
                <c:pt idx="4">
                  <c:v>22.95</c:v>
                </c:pt>
                <c:pt idx="5">
                  <c:v>22.8</c:v>
                </c:pt>
                <c:pt idx="6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192-4043-BC92-772DABE872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solidFill>
          <a:schemeClr val="accent6">
            <a:lumMod val="20000"/>
            <a:lumOff val="80000"/>
          </a:schemeClr>
        </a:solidFill>
        <a:ln>
          <a:solidFill>
            <a:schemeClr val="bg2">
              <a:lumMod val="75000"/>
            </a:schemeClr>
          </a:solidFill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2'!$A$1:$H$1</c:f>
          <c:strCache>
            <c:ptCount val="8"/>
            <c:pt idx="1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963807998820845"/>
          <c:y val="2.01618872028683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2'!$D$2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2'!$D$3:$D$8</c:f>
              <c:numCache>
                <c:formatCode>General</c:formatCode>
                <c:ptCount val="6"/>
                <c:pt idx="0">
                  <c:v>24.1</c:v>
                </c:pt>
                <c:pt idx="1">
                  <c:v>23.56</c:v>
                </c:pt>
                <c:pt idx="2">
                  <c:v>22.59</c:v>
                </c:pt>
                <c:pt idx="3">
                  <c:v>23.38</c:v>
                </c:pt>
                <c:pt idx="4">
                  <c:v>21.21</c:v>
                </c:pt>
                <c:pt idx="5">
                  <c:v>23.04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13-4E89-8E7B-011D539586C3}"/>
            </c:ext>
          </c:extLst>
        </c:ser>
        <c:ser>
          <c:idx val="1"/>
          <c:order val="1"/>
          <c:tx>
            <c:strRef>
              <c:f>'feuille 2'!$E$2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2'!$E$3:$E$8</c:f>
              <c:numCache>
                <c:formatCode>General</c:formatCode>
                <c:ptCount val="6"/>
                <c:pt idx="0">
                  <c:v>23.89</c:v>
                </c:pt>
                <c:pt idx="1">
                  <c:v>23.55</c:v>
                </c:pt>
                <c:pt idx="2">
                  <c:v>22.93</c:v>
                </c:pt>
                <c:pt idx="3">
                  <c:v>23.52</c:v>
                </c:pt>
                <c:pt idx="4">
                  <c:v>21.33</c:v>
                </c:pt>
                <c:pt idx="5">
                  <c:v>22.95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13-4E89-8E7B-011D539586C3}"/>
            </c:ext>
          </c:extLst>
        </c:ser>
        <c:ser>
          <c:idx val="2"/>
          <c:order val="2"/>
          <c:tx>
            <c:strRef>
              <c:f>'feuille 2'!$F$2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2'!$F$3:$F$8</c:f>
              <c:numCache>
                <c:formatCode>General</c:formatCode>
                <c:ptCount val="6"/>
                <c:pt idx="0">
                  <c:v>23.89</c:v>
                </c:pt>
                <c:pt idx="1">
                  <c:v>23.55</c:v>
                </c:pt>
                <c:pt idx="2">
                  <c:v>22.93</c:v>
                </c:pt>
                <c:pt idx="3">
                  <c:v>23.52</c:v>
                </c:pt>
                <c:pt idx="4">
                  <c:v>21.33</c:v>
                </c:pt>
                <c:pt idx="5">
                  <c:v>22.95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13-4E89-8E7B-011D539586C3}"/>
            </c:ext>
          </c:extLst>
        </c:ser>
        <c:ser>
          <c:idx val="3"/>
          <c:order val="3"/>
          <c:tx>
            <c:strRef>
              <c:f>'feuille 2'!$G$2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2'!$G$3:$G$8</c:f>
              <c:numCache>
                <c:formatCode>General</c:formatCode>
                <c:ptCount val="6"/>
                <c:pt idx="0">
                  <c:v>24.02</c:v>
                </c:pt>
                <c:pt idx="1">
                  <c:v>23.58</c:v>
                </c:pt>
                <c:pt idx="2">
                  <c:v>22.84</c:v>
                </c:pt>
                <c:pt idx="3">
                  <c:v>23.56</c:v>
                </c:pt>
                <c:pt idx="4">
                  <c:v>21.39</c:v>
                </c:pt>
                <c:pt idx="5">
                  <c:v>23.01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13-4E89-8E7B-011D539586C3}"/>
            </c:ext>
          </c:extLst>
        </c:ser>
        <c:ser>
          <c:idx val="4"/>
          <c:order val="4"/>
          <c:tx>
            <c:strRef>
              <c:f>'feuille 2'!$H$2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2'!$H$3:$H$8</c:f>
              <c:numCache>
                <c:formatCode>General</c:formatCode>
                <c:ptCount val="6"/>
                <c:pt idx="0">
                  <c:v>24.1</c:v>
                </c:pt>
                <c:pt idx="1">
                  <c:v>23.56</c:v>
                </c:pt>
                <c:pt idx="2">
                  <c:v>22.59</c:v>
                </c:pt>
                <c:pt idx="3">
                  <c:v>23.38</c:v>
                </c:pt>
                <c:pt idx="4">
                  <c:v>21.21</c:v>
                </c:pt>
                <c:pt idx="5">
                  <c:v>23.04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13-4E89-8E7B-011D539586C3}"/>
            </c:ext>
          </c:extLst>
        </c:ser>
        <c:ser>
          <c:idx val="5"/>
          <c:order val="5"/>
          <c:tx>
            <c:strRef>
              <c:f>'feuille 2'!$I$2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2'!$I$3:$I$8</c:f>
              <c:numCache>
                <c:formatCode>General</c:formatCode>
                <c:ptCount val="6"/>
                <c:pt idx="0">
                  <c:v>24.28</c:v>
                </c:pt>
                <c:pt idx="1">
                  <c:v>23.23</c:v>
                </c:pt>
                <c:pt idx="2">
                  <c:v>22.84</c:v>
                </c:pt>
                <c:pt idx="3">
                  <c:v>23.43</c:v>
                </c:pt>
                <c:pt idx="4">
                  <c:v>21.42</c:v>
                </c:pt>
                <c:pt idx="5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D13-4E89-8E7B-011D539586C3}"/>
            </c:ext>
          </c:extLst>
        </c:ser>
        <c:ser>
          <c:idx val="6"/>
          <c:order val="6"/>
          <c:tx>
            <c:strRef>
              <c:f>'feuille 2'!$J$2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2'!$J$3:$J$8</c:f>
              <c:numCache>
                <c:formatCode>General</c:formatCode>
                <c:ptCount val="6"/>
                <c:pt idx="0">
                  <c:v>24.28</c:v>
                </c:pt>
                <c:pt idx="1">
                  <c:v>23.23</c:v>
                </c:pt>
                <c:pt idx="2">
                  <c:v>22.84</c:v>
                </c:pt>
                <c:pt idx="3">
                  <c:v>23.43</c:v>
                </c:pt>
                <c:pt idx="4">
                  <c:v>21.42</c:v>
                </c:pt>
                <c:pt idx="5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D13-4E89-8E7B-011D539586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6495593571798858"/>
          <c:y val="2.3598820058997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'feuille 2'!$M$2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2'!$M$3:$M$8</c:f>
              <c:numCache>
                <c:formatCode>General</c:formatCode>
                <c:ptCount val="6"/>
                <c:pt idx="0">
                  <c:v>24.03</c:v>
                </c:pt>
                <c:pt idx="1">
                  <c:v>23.6</c:v>
                </c:pt>
                <c:pt idx="2">
                  <c:v>22.37</c:v>
                </c:pt>
                <c:pt idx="3">
                  <c:v>23.35</c:v>
                </c:pt>
                <c:pt idx="4">
                  <c:v>20.77</c:v>
                </c:pt>
                <c:pt idx="5">
                  <c:v>23.32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98-463A-B414-19B0399E8550}"/>
            </c:ext>
          </c:extLst>
        </c:ser>
        <c:ser>
          <c:idx val="8"/>
          <c:order val="1"/>
          <c:tx>
            <c:strRef>
              <c:f>'feuille 2'!$N$2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2'!$N$3:$N$8</c:f>
              <c:numCache>
                <c:formatCode>General</c:formatCode>
                <c:ptCount val="6"/>
                <c:pt idx="0">
                  <c:v>24.12</c:v>
                </c:pt>
                <c:pt idx="1">
                  <c:v>23.42</c:v>
                </c:pt>
                <c:pt idx="2">
                  <c:v>22.17</c:v>
                </c:pt>
                <c:pt idx="3">
                  <c:v>23.22</c:v>
                </c:pt>
                <c:pt idx="4">
                  <c:v>20.32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98-463A-B414-19B0399E8550}"/>
            </c:ext>
          </c:extLst>
        </c:ser>
        <c:ser>
          <c:idx val="9"/>
          <c:order val="2"/>
          <c:tx>
            <c:strRef>
              <c:f>'feuille 2'!$O$2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2'!$O$3:$O$8</c:f>
              <c:numCache>
                <c:formatCode>General</c:formatCode>
                <c:ptCount val="6"/>
                <c:pt idx="0">
                  <c:v>24.12</c:v>
                </c:pt>
                <c:pt idx="1">
                  <c:v>23.42</c:v>
                </c:pt>
                <c:pt idx="2">
                  <c:v>22.17</c:v>
                </c:pt>
                <c:pt idx="3">
                  <c:v>23.22</c:v>
                </c:pt>
                <c:pt idx="4">
                  <c:v>20.32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98-463A-B414-19B0399E8550}"/>
            </c:ext>
          </c:extLst>
        </c:ser>
        <c:ser>
          <c:idx val="10"/>
          <c:order val="3"/>
          <c:tx>
            <c:strRef>
              <c:f>'feuille 2'!$P$2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2'!$P$3:$P$8</c:f>
              <c:numCache>
                <c:formatCode>General</c:formatCode>
                <c:ptCount val="6"/>
                <c:pt idx="0">
                  <c:v>23.8</c:v>
                </c:pt>
                <c:pt idx="1">
                  <c:v>23.58</c:v>
                </c:pt>
                <c:pt idx="2">
                  <c:v>22.4</c:v>
                </c:pt>
                <c:pt idx="3">
                  <c:v>23.42</c:v>
                </c:pt>
                <c:pt idx="4">
                  <c:v>20.47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98-463A-B414-19B0399E8550}"/>
            </c:ext>
          </c:extLst>
        </c:ser>
        <c:ser>
          <c:idx val="11"/>
          <c:order val="4"/>
          <c:tx>
            <c:strRef>
              <c:f>'feuille 2'!$Q$2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2'!$Q$3:$Q$8</c:f>
              <c:numCache>
                <c:formatCode>General</c:formatCode>
                <c:ptCount val="6"/>
                <c:pt idx="0">
                  <c:v>24.03</c:v>
                </c:pt>
                <c:pt idx="1">
                  <c:v>23.6</c:v>
                </c:pt>
                <c:pt idx="2">
                  <c:v>22.37</c:v>
                </c:pt>
                <c:pt idx="3">
                  <c:v>23.35</c:v>
                </c:pt>
                <c:pt idx="4">
                  <c:v>20.77</c:v>
                </c:pt>
                <c:pt idx="5">
                  <c:v>23.32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98-463A-B414-19B0399E8550}"/>
            </c:ext>
          </c:extLst>
        </c:ser>
        <c:ser>
          <c:idx val="12"/>
          <c:order val="5"/>
          <c:tx>
            <c:strRef>
              <c:f>'feuille 2'!$R$2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2'!$R$3:$R$8</c:f>
              <c:numCache>
                <c:formatCode>General</c:formatCode>
                <c:ptCount val="6"/>
                <c:pt idx="0">
                  <c:v>24.38</c:v>
                </c:pt>
                <c:pt idx="1">
                  <c:v>23.57</c:v>
                </c:pt>
                <c:pt idx="2">
                  <c:v>22.27</c:v>
                </c:pt>
                <c:pt idx="3">
                  <c:v>23.45</c:v>
                </c:pt>
                <c:pt idx="4">
                  <c:v>20.5</c:v>
                </c:pt>
                <c:pt idx="5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98-463A-B414-19B0399E8550}"/>
            </c:ext>
          </c:extLst>
        </c:ser>
        <c:ser>
          <c:idx val="13"/>
          <c:order val="6"/>
          <c:tx>
            <c:strRef>
              <c:f>'feuille 2'!$S$2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2'!$S$3:$S$8</c:f>
              <c:numCache>
                <c:formatCode>General</c:formatCode>
                <c:ptCount val="6"/>
                <c:pt idx="0">
                  <c:v>24.38</c:v>
                </c:pt>
                <c:pt idx="1">
                  <c:v>23.57</c:v>
                </c:pt>
                <c:pt idx="2">
                  <c:v>22.27</c:v>
                </c:pt>
                <c:pt idx="3">
                  <c:v>23.45</c:v>
                </c:pt>
                <c:pt idx="4">
                  <c:v>20.5</c:v>
                </c:pt>
                <c:pt idx="5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698-463A-B414-19B0399E8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2'!$B$1:$H$1</c:f>
          <c:strCache>
            <c:ptCount val="7"/>
            <c:pt idx="0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577974771502187"/>
          <c:y val="2.5186924911975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2'!$B$3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2'!$D$3:$J$3</c:f>
              <c:numCache>
                <c:formatCode>General</c:formatCode>
                <c:ptCount val="7"/>
                <c:pt idx="0">
                  <c:v>24.1</c:v>
                </c:pt>
                <c:pt idx="1">
                  <c:v>23.89</c:v>
                </c:pt>
                <c:pt idx="2">
                  <c:v>23.89</c:v>
                </c:pt>
                <c:pt idx="3">
                  <c:v>24.02</c:v>
                </c:pt>
                <c:pt idx="4">
                  <c:v>24.1</c:v>
                </c:pt>
                <c:pt idx="5">
                  <c:v>24.28</c:v>
                </c:pt>
                <c:pt idx="6">
                  <c:v>24.28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A0-49DA-B33D-5D94B329157F}"/>
            </c:ext>
          </c:extLst>
        </c:ser>
        <c:ser>
          <c:idx val="1"/>
          <c:order val="1"/>
          <c:tx>
            <c:strRef>
              <c:f>'feuille 2'!$B$4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2'!$D$4:$J$4</c:f>
              <c:numCache>
                <c:formatCode>General</c:formatCode>
                <c:ptCount val="7"/>
                <c:pt idx="0">
                  <c:v>23.56</c:v>
                </c:pt>
                <c:pt idx="1">
                  <c:v>23.55</c:v>
                </c:pt>
                <c:pt idx="2">
                  <c:v>23.55</c:v>
                </c:pt>
                <c:pt idx="3">
                  <c:v>23.58</c:v>
                </c:pt>
                <c:pt idx="4">
                  <c:v>23.56</c:v>
                </c:pt>
                <c:pt idx="5">
                  <c:v>23.23</c:v>
                </c:pt>
                <c:pt idx="6">
                  <c:v>23.23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A0-49DA-B33D-5D94B329157F}"/>
            </c:ext>
          </c:extLst>
        </c:ser>
        <c:ser>
          <c:idx val="2"/>
          <c:order val="2"/>
          <c:tx>
            <c:strRef>
              <c:f>'feuille 2'!$B$5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2'!$D$5:$J$5</c:f>
              <c:numCache>
                <c:formatCode>General</c:formatCode>
                <c:ptCount val="7"/>
                <c:pt idx="0">
                  <c:v>22.59</c:v>
                </c:pt>
                <c:pt idx="1">
                  <c:v>22.93</c:v>
                </c:pt>
                <c:pt idx="2">
                  <c:v>22.93</c:v>
                </c:pt>
                <c:pt idx="3">
                  <c:v>22.84</c:v>
                </c:pt>
                <c:pt idx="4">
                  <c:v>22.59</c:v>
                </c:pt>
                <c:pt idx="5">
                  <c:v>22.84</c:v>
                </c:pt>
                <c:pt idx="6">
                  <c:v>22.84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A0-49DA-B33D-5D94B329157F}"/>
            </c:ext>
          </c:extLst>
        </c:ser>
        <c:ser>
          <c:idx val="3"/>
          <c:order val="3"/>
          <c:tx>
            <c:strRef>
              <c:f>'feuille 2'!$B$6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2'!$D$6:$J$6</c:f>
              <c:numCache>
                <c:formatCode>General</c:formatCode>
                <c:ptCount val="7"/>
                <c:pt idx="0">
                  <c:v>23.38</c:v>
                </c:pt>
                <c:pt idx="1">
                  <c:v>23.52</c:v>
                </c:pt>
                <c:pt idx="2">
                  <c:v>23.52</c:v>
                </c:pt>
                <c:pt idx="3">
                  <c:v>23.56</c:v>
                </c:pt>
                <c:pt idx="4">
                  <c:v>23.38</c:v>
                </c:pt>
                <c:pt idx="5">
                  <c:v>23.43</c:v>
                </c:pt>
                <c:pt idx="6">
                  <c:v>23.43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A0-49DA-B33D-5D94B329157F}"/>
            </c:ext>
          </c:extLst>
        </c:ser>
        <c:ser>
          <c:idx val="4"/>
          <c:order val="4"/>
          <c:tx>
            <c:strRef>
              <c:f>'feuille 2'!$B$7</c:f>
              <c:strCache>
                <c:ptCount val="1"/>
                <c:pt idx="0">
                  <c:v>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2'!$D$7:$J$7</c:f>
              <c:numCache>
                <c:formatCode>General</c:formatCode>
                <c:ptCount val="7"/>
                <c:pt idx="0">
                  <c:v>21.21</c:v>
                </c:pt>
                <c:pt idx="1">
                  <c:v>21.33</c:v>
                </c:pt>
                <c:pt idx="2">
                  <c:v>21.33</c:v>
                </c:pt>
                <c:pt idx="3">
                  <c:v>21.39</c:v>
                </c:pt>
                <c:pt idx="4">
                  <c:v>21.21</c:v>
                </c:pt>
                <c:pt idx="5">
                  <c:v>21.42</c:v>
                </c:pt>
                <c:pt idx="6">
                  <c:v>21.42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3A0-49DA-B33D-5D94B329157F}"/>
            </c:ext>
          </c:extLst>
        </c:ser>
        <c:ser>
          <c:idx val="5"/>
          <c:order val="5"/>
          <c:tx>
            <c:strRef>
              <c:f>'feuille 2'!$B$8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2'!$D$8:$J$8</c:f>
              <c:numCache>
                <c:formatCode>General</c:formatCode>
                <c:ptCount val="7"/>
                <c:pt idx="0">
                  <c:v>23.04</c:v>
                </c:pt>
                <c:pt idx="1">
                  <c:v>22.95</c:v>
                </c:pt>
                <c:pt idx="2">
                  <c:v>22.95</c:v>
                </c:pt>
                <c:pt idx="3">
                  <c:v>23.01</c:v>
                </c:pt>
                <c:pt idx="4">
                  <c:v>23.04</c:v>
                </c:pt>
                <c:pt idx="5">
                  <c:v>22.64</c:v>
                </c:pt>
                <c:pt idx="6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3A0-49DA-B33D-5D94B3291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solidFill>
            <a:schemeClr val="bg2">
              <a:lumMod val="7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0391621021512663"/>
          <c:y val="0.37099280591096523"/>
          <c:w val="0.29608378978487337"/>
          <c:h val="0.347577080008054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2241595441595442"/>
          <c:y val="1.87573247722474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2'!$B$3</c:f>
              <c:strCache>
                <c:ptCount val="1"/>
                <c:pt idx="0">
                  <c:v>1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2'!$M$3:$S$3</c:f>
              <c:numCache>
                <c:formatCode>General</c:formatCode>
                <c:ptCount val="7"/>
                <c:pt idx="0">
                  <c:v>24.03</c:v>
                </c:pt>
                <c:pt idx="1">
                  <c:v>24.12</c:v>
                </c:pt>
                <c:pt idx="2">
                  <c:v>24.12</c:v>
                </c:pt>
                <c:pt idx="3">
                  <c:v>23.8</c:v>
                </c:pt>
                <c:pt idx="4">
                  <c:v>24.03</c:v>
                </c:pt>
                <c:pt idx="5">
                  <c:v>24.38</c:v>
                </c:pt>
                <c:pt idx="6">
                  <c:v>24.38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B0-45F0-A489-CA275E97DF48}"/>
            </c:ext>
          </c:extLst>
        </c:ser>
        <c:ser>
          <c:idx val="1"/>
          <c:order val="1"/>
          <c:tx>
            <c:strRef>
              <c:f>'feuille 2'!$B$4</c:f>
              <c:strCache>
                <c:ptCount val="1"/>
                <c:pt idx="0">
                  <c:v>2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2'!$M$4:$S$4</c:f>
              <c:numCache>
                <c:formatCode>General</c:formatCode>
                <c:ptCount val="7"/>
                <c:pt idx="0">
                  <c:v>23.6</c:v>
                </c:pt>
                <c:pt idx="1">
                  <c:v>23.42</c:v>
                </c:pt>
                <c:pt idx="2">
                  <c:v>23.42</c:v>
                </c:pt>
                <c:pt idx="3">
                  <c:v>23.58</c:v>
                </c:pt>
                <c:pt idx="4">
                  <c:v>23.6</c:v>
                </c:pt>
                <c:pt idx="5">
                  <c:v>23.57</c:v>
                </c:pt>
                <c:pt idx="6">
                  <c:v>23.57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B0-45F0-A489-CA275E97DF48}"/>
            </c:ext>
          </c:extLst>
        </c:ser>
        <c:ser>
          <c:idx val="2"/>
          <c:order val="2"/>
          <c:tx>
            <c:strRef>
              <c:f>'feuille 2'!$B$5</c:f>
              <c:strCache>
                <c:ptCount val="1"/>
                <c:pt idx="0">
                  <c:v>3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2'!$M$5:$S$5</c:f>
              <c:numCache>
                <c:formatCode>General</c:formatCode>
                <c:ptCount val="7"/>
                <c:pt idx="0">
                  <c:v>22.37</c:v>
                </c:pt>
                <c:pt idx="1">
                  <c:v>22.17</c:v>
                </c:pt>
                <c:pt idx="2">
                  <c:v>22.17</c:v>
                </c:pt>
                <c:pt idx="3">
                  <c:v>22.4</c:v>
                </c:pt>
                <c:pt idx="4">
                  <c:v>22.37</c:v>
                </c:pt>
                <c:pt idx="5">
                  <c:v>22.27</c:v>
                </c:pt>
                <c:pt idx="6">
                  <c:v>22.27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B0-45F0-A489-CA275E97DF48}"/>
            </c:ext>
          </c:extLst>
        </c:ser>
        <c:ser>
          <c:idx val="3"/>
          <c:order val="3"/>
          <c:tx>
            <c:strRef>
              <c:f>'feuille 2'!$B$6</c:f>
              <c:strCache>
                <c:ptCount val="1"/>
                <c:pt idx="0">
                  <c:v>4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2'!$M$6:$S$6</c:f>
              <c:numCache>
                <c:formatCode>General</c:formatCode>
                <c:ptCount val="7"/>
                <c:pt idx="0">
                  <c:v>23.35</c:v>
                </c:pt>
                <c:pt idx="1">
                  <c:v>23.22</c:v>
                </c:pt>
                <c:pt idx="2">
                  <c:v>23.22</c:v>
                </c:pt>
                <c:pt idx="3">
                  <c:v>23.42</c:v>
                </c:pt>
                <c:pt idx="4">
                  <c:v>23.35</c:v>
                </c:pt>
                <c:pt idx="5">
                  <c:v>23.45</c:v>
                </c:pt>
                <c:pt idx="6">
                  <c:v>23.45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FB0-45F0-A489-CA275E97DF48}"/>
            </c:ext>
          </c:extLst>
        </c:ser>
        <c:ser>
          <c:idx val="4"/>
          <c:order val="4"/>
          <c:tx>
            <c:strRef>
              <c:f>'feuille 2'!$B$7</c:f>
              <c:strCache>
                <c:ptCount val="1"/>
                <c:pt idx="0">
                  <c:v>5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2'!$M$7:$S$7</c:f>
              <c:numCache>
                <c:formatCode>General</c:formatCode>
                <c:ptCount val="7"/>
                <c:pt idx="0">
                  <c:v>20.77</c:v>
                </c:pt>
                <c:pt idx="1">
                  <c:v>20.32</c:v>
                </c:pt>
                <c:pt idx="2">
                  <c:v>20.32</c:v>
                </c:pt>
                <c:pt idx="3">
                  <c:v>20.47</c:v>
                </c:pt>
                <c:pt idx="4">
                  <c:v>20.77</c:v>
                </c:pt>
                <c:pt idx="5">
                  <c:v>20.5</c:v>
                </c:pt>
                <c:pt idx="6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FB0-45F0-A489-CA275E97DF48}"/>
            </c:ext>
          </c:extLst>
        </c:ser>
        <c:ser>
          <c:idx val="5"/>
          <c:order val="5"/>
          <c:tx>
            <c:strRef>
              <c:f>'feuille 2'!$B$8</c:f>
              <c:strCache>
                <c:ptCount val="1"/>
                <c:pt idx="0">
                  <c:v>6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2'!$M$8:$S$8</c:f>
              <c:numCache>
                <c:formatCode>General</c:formatCode>
                <c:ptCount val="7"/>
                <c:pt idx="0">
                  <c:v>23.32</c:v>
                </c:pt>
                <c:pt idx="1">
                  <c:v>23.38</c:v>
                </c:pt>
                <c:pt idx="2">
                  <c:v>23.38</c:v>
                </c:pt>
                <c:pt idx="3">
                  <c:v>23.38</c:v>
                </c:pt>
                <c:pt idx="4">
                  <c:v>23.32</c:v>
                </c:pt>
                <c:pt idx="5">
                  <c:v>23.53</c:v>
                </c:pt>
                <c:pt idx="6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FB0-45F0-A489-CA275E97D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solidFill>
          <a:schemeClr val="accent6">
            <a:lumMod val="20000"/>
            <a:lumOff val="80000"/>
          </a:schemeClr>
        </a:solidFill>
        <a:ln>
          <a:solidFill>
            <a:schemeClr val="bg2">
              <a:lumMod val="75000"/>
            </a:schemeClr>
          </a:solidFill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13803</xdr:colOff>
      <xdr:row>29</xdr:row>
      <xdr:rowOff>107156</xdr:rowOff>
    </xdr:from>
    <xdr:to>
      <xdr:col>13</xdr:col>
      <xdr:colOff>579781</xdr:colOff>
      <xdr:row>48</xdr:row>
      <xdr:rowOff>130488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65BCA4E-76BA-4BFE-965B-690E55D575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759238</xdr:colOff>
      <xdr:row>43</xdr:row>
      <xdr:rowOff>24846</xdr:rowOff>
    </xdr:from>
    <xdr:to>
      <xdr:col>19</xdr:col>
      <xdr:colOff>-1</xdr:colOff>
      <xdr:row>62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8834221-E3B2-41A2-9C7B-210EF9A3C6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23813</xdr:colOff>
      <xdr:row>9</xdr:row>
      <xdr:rowOff>136664</xdr:rowOff>
    </xdr:from>
    <xdr:to>
      <xdr:col>6</xdr:col>
      <xdr:colOff>484030</xdr:colOff>
      <xdr:row>28</xdr:row>
      <xdr:rowOff>81445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C83D2F0-3B2E-4576-904F-E746540E77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13802</xdr:colOff>
      <xdr:row>9</xdr:row>
      <xdr:rowOff>136664</xdr:rowOff>
    </xdr:from>
    <xdr:to>
      <xdr:col>15</xdr:col>
      <xdr:colOff>487824</xdr:colOff>
      <xdr:row>28</xdr:row>
      <xdr:rowOff>81445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EABD500-961A-43B7-81FE-C11024060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13803</xdr:colOff>
      <xdr:row>30</xdr:row>
      <xdr:rowOff>59531</xdr:rowOff>
    </xdr:from>
    <xdr:to>
      <xdr:col>13</xdr:col>
      <xdr:colOff>579781</xdr:colOff>
      <xdr:row>49</xdr:row>
      <xdr:rowOff>82863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8E1CF27-EA6F-4A40-91A0-52286B334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759238</xdr:colOff>
      <xdr:row>43</xdr:row>
      <xdr:rowOff>24846</xdr:rowOff>
    </xdr:from>
    <xdr:to>
      <xdr:col>19</xdr:col>
      <xdr:colOff>-1</xdr:colOff>
      <xdr:row>62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8E17791-8BCB-49F0-A87A-6EA899DD82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11906</xdr:colOff>
      <xdr:row>9</xdr:row>
      <xdr:rowOff>197812</xdr:rowOff>
    </xdr:from>
    <xdr:to>
      <xdr:col>6</xdr:col>
      <xdr:colOff>545625</xdr:colOff>
      <xdr:row>28</xdr:row>
      <xdr:rowOff>178593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656313A-EE4F-4D6E-90FA-BEA2818F6C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13802</xdr:colOff>
      <xdr:row>9</xdr:row>
      <xdr:rowOff>197812</xdr:rowOff>
    </xdr:from>
    <xdr:to>
      <xdr:col>15</xdr:col>
      <xdr:colOff>535614</xdr:colOff>
      <xdr:row>28</xdr:row>
      <xdr:rowOff>178593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2F4D0BF-88B4-4749-968F-D01D8CF4C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19051</xdr:rowOff>
    </xdr:from>
    <xdr:to>
      <xdr:col>1</xdr:col>
      <xdr:colOff>1152524</xdr:colOff>
      <xdr:row>1</xdr:row>
      <xdr:rowOff>952501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tat &#10;logement ">
              <a:extLst>
                <a:ext uri="{FF2B5EF4-FFF2-40B4-BE49-F238E27FC236}">
                  <a16:creationId xmlns:a16="http://schemas.microsoft.com/office/drawing/2014/main" id="{BF40A78B-C771-4E8B-AB36-26E44F930E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&#10;logemen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4" y="19051"/>
              <a:ext cx="2543175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ea/AppData/Local/Temp/Classeur1(R&#233;cup&#233;ration%20automatiqu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Rue des Trembles"/>
      <sheetName val="Rue du Puttelange"/>
      <sheetName val="Impasse Dumas"/>
      <sheetName val="Rue Musset"/>
      <sheetName val="Rue Balzac 2"/>
      <sheetName val="Rue du Poitou"/>
      <sheetName val="Rue Victor HUGO 5"/>
      <sheetName val="Rue Victor HUGO 4"/>
      <sheetName val="Rue Victor HUGO 3"/>
      <sheetName val="Rue Victor HUGO 2"/>
      <sheetName val="Rue Victor HUGO 1"/>
      <sheetName val="Rue du Spitz"/>
      <sheetName val="Rue du Siam"/>
      <sheetName val="Rue Voltaire"/>
      <sheetName val="Rue du Buisson"/>
      <sheetName val="Rue André GIDE 2"/>
      <sheetName val="Rue André GIDE 1"/>
      <sheetName val="Rue de Merlebach 2"/>
      <sheetName val="Rue de Merlebach 1"/>
      <sheetName val="Rue de Sarreguemines 2"/>
      <sheetName val="Rue de Sarreguemines 1"/>
      <sheetName val="Rue du Dragon"/>
      <sheetName val="Rue de Forbach"/>
      <sheetName val="Rue du Marais"/>
      <sheetName val="Rue Rosnard"/>
      <sheetName val="la feuille intmédiaire"/>
      <sheetName val="Lundi-"/>
      <sheetName val="Mardi-"/>
      <sheetName val="Mercredi"/>
      <sheetName val="Jeudi"/>
      <sheetName val="Vendredi"/>
      <sheetName val="Samedi"/>
      <sheetName val="Dimanch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">
          <cell r="A1" t="str">
            <v xml:space="preserve">Cité de Farebersviller </v>
          </cell>
          <cell r="B1">
            <v>43514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542.454304513885" createdVersion="6" refreshedVersion="6" minRefreshableVersion="3" recordCount="25" xr:uid="{1DF63E71-D54E-4FEA-A76C-ACAE1C2259B3}">
  <cacheSource type="worksheet">
    <worksheetSource ref="A1:T26" sheet="Synthèse"/>
  </cacheSource>
  <cacheFields count="20">
    <cacheField name="Rue 2" numFmtId="49">
      <sharedItems containsSemiMixedTypes="0" containsString="0" containsNumber="1" containsInteger="1" minValue="0" maxValue="7" count="8">
        <n v="1"/>
        <n v="2"/>
        <n v="3"/>
        <n v="4"/>
        <n v="5"/>
        <n v="6"/>
        <n v="7"/>
        <n v="0"/>
      </sharedItems>
    </cacheField>
    <cacheField name="Etat _x000a_logement " numFmtId="0">
      <sharedItems containsMixedTypes="1" containsNumber="1" containsInteger="1" minValue="0" maxValue="0" count="4">
        <s v=" "/>
        <n v="0"/>
        <s v="Vacant"/>
        <s v="Occupé"/>
      </sharedItems>
    </cacheField>
    <cacheField name="18/02/2019" numFmtId="0">
      <sharedItems containsMixedTypes="1" containsNumber="1" minValue="0" maxValue="24.1"/>
    </cacheField>
    <cacheField name="19/02/2019" numFmtId="0">
      <sharedItems containsMixedTypes="1" containsNumber="1" minValue="0" maxValue="24.21"/>
    </cacheField>
    <cacheField name="20/02/2019" numFmtId="0">
      <sharedItems containsMixedTypes="1" containsNumber="1" minValue="0" maxValue="24.21"/>
    </cacheField>
    <cacheField name="21/02/2019" numFmtId="0">
      <sharedItems containsMixedTypes="1" containsNumber="1" minValue="0" maxValue="24.08"/>
    </cacheField>
    <cacheField name="22/02/2019" numFmtId="0">
      <sharedItems containsMixedTypes="1" containsNumber="1" minValue="0" maxValue="24.1"/>
    </cacheField>
    <cacheField name="23/02/2019" numFmtId="0">
      <sharedItems containsMixedTypes="1" containsNumber="1" minValue="0" maxValue="24.44"/>
    </cacheField>
    <cacheField name="24/02/2019" numFmtId="0">
      <sharedItems containsMixedTypes="1" containsNumber="1" minValue="0" maxValue="24.44"/>
    </cacheField>
    <cacheField name="Rue 22" numFmtId="0">
      <sharedItems containsMixedTypes="1" containsNumber="1" containsInteger="1" minValue="0" maxValue="7"/>
    </cacheField>
    <cacheField name="Etat_x000a_logement" numFmtId="0">
      <sharedItems containsMixedTypes="1" containsNumber="1" containsInteger="1" minValue="0" maxValue="0"/>
    </cacheField>
    <cacheField name="18/02/20192" numFmtId="0">
      <sharedItems containsMixedTypes="1" containsNumber="1" minValue="0" maxValue="24.07"/>
    </cacheField>
    <cacheField name="19/02/20192" numFmtId="0">
      <sharedItems containsMixedTypes="1" containsNumber="1" minValue="0" maxValue="24.63"/>
    </cacheField>
    <cacheField name="20/02/20192" numFmtId="0">
      <sharedItems containsMixedTypes="1" containsNumber="1" minValue="0" maxValue="24.63"/>
    </cacheField>
    <cacheField name="21/02/20192" numFmtId="0">
      <sharedItems containsMixedTypes="1" containsNumber="1" minValue="0" maxValue="24.23"/>
    </cacheField>
    <cacheField name="22/02/20192" numFmtId="0">
      <sharedItems containsMixedTypes="1" containsNumber="1" minValue="0" maxValue="24.07"/>
    </cacheField>
    <cacheField name="23/02/20192" numFmtId="0">
      <sharedItems containsMixedTypes="1" containsNumber="1" minValue="0" maxValue="24.73"/>
    </cacheField>
    <cacheField name="24/02/20192" numFmtId="0">
      <sharedItems containsMixedTypes="1" containsNumber="1" minValue="0" maxValue="24.73"/>
    </cacheField>
    <cacheField name="0" numFmtId="0">
      <sharedItems containsSemiMixedTypes="0" containsString="0" containsNumber="1" containsInteger="1" minValue="0" maxValue="0"/>
    </cacheField>
    <cacheField name="02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 pivotCacheId="19704146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n v="23.19"/>
    <n v="23.54"/>
    <n v="23.54"/>
    <n v="23.06"/>
    <n v="23.19"/>
    <n v="23.08"/>
    <n v="23.08"/>
    <s v=" 3C0AE8 12D - UG20089"/>
    <s v=" "/>
    <n v="23.17"/>
    <n v="23.88"/>
    <n v="23.88"/>
    <n v="23.7"/>
    <n v="23.17"/>
    <n v="23.7"/>
    <n v="23.7"/>
    <n v="0"/>
    <n v="0"/>
  </r>
  <r>
    <x v="1"/>
    <x v="0"/>
    <n v="23.96"/>
    <n v="24.21"/>
    <n v="24.21"/>
    <n v="24.08"/>
    <n v="23.96"/>
    <n v="24.44"/>
    <n v="24.44"/>
    <s v=" 3C0B10 7G - UG20020"/>
    <s v=" "/>
    <n v="24.07"/>
    <n v="23.3"/>
    <n v="23.3"/>
    <n v="24.12"/>
    <n v="24.07"/>
    <n v="24.73"/>
    <n v="24.73"/>
    <n v="0"/>
    <n v="0"/>
  </r>
  <r>
    <x v="2"/>
    <x v="0"/>
    <n v="23.39"/>
    <n v="23.12"/>
    <n v="23.12"/>
    <n v="23.31"/>
    <n v="23.39"/>
    <n v="22.04"/>
    <n v="22.04"/>
    <s v=" D3BB74 7C - UG20016"/>
    <s v=" "/>
    <n v="23.33"/>
    <n v="23.75"/>
    <n v="23.75"/>
    <n v="23.62"/>
    <n v="23.33"/>
    <n v="22.63"/>
    <n v="22.63"/>
    <n v="0"/>
    <n v="0"/>
  </r>
  <r>
    <x v="3"/>
    <x v="0"/>
    <e v="#VALUE!"/>
    <e v="#VALUE!"/>
    <e v="#VALUE!"/>
    <e v="#VALUE!"/>
    <e v="#VALUE!"/>
    <e v="#VALUE!"/>
    <e v="#VALUE!"/>
    <s v=" 3C0B3C 1D - UG19993"/>
    <s v=" "/>
    <e v="#VALUE!"/>
    <e v="#VALUE!"/>
    <e v="#VALUE!"/>
    <e v="#VALUE!"/>
    <e v="#VALUE!"/>
    <e v="#VALUE!"/>
    <e v="#VALUE!"/>
    <n v="0"/>
    <n v="0"/>
  </r>
  <r>
    <x v="4"/>
    <x v="0"/>
    <n v="23.07"/>
    <n v="23.87"/>
    <n v="23.87"/>
    <n v="23.64"/>
    <n v="23.07"/>
    <n v="22.9"/>
    <n v="22.9"/>
    <s v=" D3549C 4H - UG20061"/>
    <s v=" "/>
    <n v="23.67"/>
    <n v="24.63"/>
    <n v="24.63"/>
    <n v="24.23"/>
    <n v="23.67"/>
    <n v="23.6"/>
    <n v="23.6"/>
    <n v="0"/>
    <n v="0"/>
  </r>
  <r>
    <x v="5"/>
    <x v="0"/>
    <n v="22.71"/>
    <n v="23.51"/>
    <n v="23.51"/>
    <n v="23.21"/>
    <n v="22.71"/>
    <n v="22.8"/>
    <n v="22.8"/>
    <s v=" 3C0B0A 5H - UG20013"/>
    <s v=" "/>
    <n v="22.92"/>
    <n v="23.9"/>
    <n v="23.9"/>
    <n v="23.67"/>
    <n v="22.92"/>
    <n v="22.92"/>
    <n v="22.92"/>
    <n v="0"/>
    <n v="0"/>
  </r>
  <r>
    <x v="6"/>
    <x v="0"/>
    <n v="22.56"/>
    <n v="21.69"/>
    <n v="21.69"/>
    <n v="22.03"/>
    <n v="22.56"/>
    <n v="21.73"/>
    <n v="21.73"/>
    <s v=" 3C0B3A 9A - UG20022"/>
    <s v=" "/>
    <n v="22.95"/>
    <n v="22.48"/>
    <n v="22.48"/>
    <n v="22.32"/>
    <n v="22.95"/>
    <n v="22.8"/>
    <n v="22.8"/>
    <n v="0"/>
    <n v="0"/>
  </r>
  <r>
    <x v="7"/>
    <x v="1"/>
    <n v="0"/>
    <n v="0"/>
    <n v="0"/>
    <s v=" "/>
    <s v=" 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s v=" 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0"/>
    <x v="2"/>
    <n v="24.1"/>
    <n v="23.89"/>
    <n v="23.89"/>
    <n v="24.02"/>
    <n v="24.1"/>
    <n v="24.28"/>
    <n v="24.28"/>
    <n v="1"/>
    <s v="Vacant"/>
    <n v="24.03"/>
    <n v="24.12"/>
    <n v="24.12"/>
    <n v="23.8"/>
    <n v="24.03"/>
    <n v="24.38"/>
    <n v="24.38"/>
    <n v="0"/>
    <n v="0"/>
  </r>
  <r>
    <x v="1"/>
    <x v="3"/>
    <n v="23.56"/>
    <n v="23.55"/>
    <n v="23.55"/>
    <n v="23.58"/>
    <n v="23.56"/>
    <n v="23.23"/>
    <n v="23.23"/>
    <n v="2"/>
    <s v="Occupé"/>
    <n v="23.6"/>
    <n v="23.42"/>
    <n v="23.42"/>
    <n v="23.58"/>
    <n v="23.6"/>
    <n v="23.57"/>
    <n v="23.57"/>
    <n v="0"/>
    <n v="0"/>
  </r>
  <r>
    <x v="2"/>
    <x v="3"/>
    <n v="22.59"/>
    <n v="22.93"/>
    <n v="22.93"/>
    <n v="22.84"/>
    <n v="22.59"/>
    <n v="22.84"/>
    <n v="22.84"/>
    <n v="3"/>
    <s v="Occupé"/>
    <n v="22.37"/>
    <n v="22.17"/>
    <n v="22.17"/>
    <n v="22.4"/>
    <n v="22.37"/>
    <n v="22.27"/>
    <n v="22.27"/>
    <n v="0"/>
    <n v="0"/>
  </r>
  <r>
    <x v="3"/>
    <x v="3"/>
    <n v="23.38"/>
    <n v="23.52"/>
    <n v="23.52"/>
    <n v="23.56"/>
    <n v="23.38"/>
    <n v="23.43"/>
    <n v="23.43"/>
    <n v="4"/>
    <s v="Occupé"/>
    <n v="23.35"/>
    <n v="23.22"/>
    <n v="23.22"/>
    <n v="23.42"/>
    <n v="23.35"/>
    <n v="23.45"/>
    <n v="23.45"/>
    <n v="0"/>
    <n v="0"/>
  </r>
  <r>
    <x v="4"/>
    <x v="3"/>
    <n v="21.21"/>
    <n v="21.33"/>
    <n v="21.33"/>
    <n v="21.39"/>
    <n v="21.21"/>
    <n v="21.42"/>
    <n v="21.42"/>
    <n v="5"/>
    <s v="Occupé"/>
    <n v="20.77"/>
    <n v="20.32"/>
    <n v="20.32"/>
    <n v="20.47"/>
    <n v="20.77"/>
    <n v="20.5"/>
    <n v="20.5"/>
    <n v="0"/>
    <n v="0"/>
  </r>
  <r>
    <x v="5"/>
    <x v="3"/>
    <n v="23.04"/>
    <n v="22.95"/>
    <n v="22.95"/>
    <n v="23.01"/>
    <n v="23.04"/>
    <n v="22.64"/>
    <n v="22.64"/>
    <n v="6"/>
    <s v="Occupé"/>
    <n v="23.32"/>
    <n v="23.38"/>
    <n v="23.38"/>
    <n v="23.38"/>
    <n v="23.32"/>
    <n v="23.53"/>
    <n v="23.53"/>
    <n v="0"/>
    <n v="0"/>
  </r>
  <r>
    <x v="6"/>
    <x v="3"/>
    <n v="0"/>
    <n v="0"/>
    <n v="0"/>
    <n v="0"/>
    <n v="0"/>
    <n v="0"/>
    <n v="0"/>
    <n v="7"/>
    <s v="Occupé"/>
    <n v="0"/>
    <n v="0"/>
    <n v="0"/>
    <n v="0"/>
    <n v="0"/>
    <n v="0"/>
    <n v="0"/>
    <n v="0"/>
    <n v="0"/>
  </r>
  <r>
    <x v="7"/>
    <x v="1"/>
    <n v="0"/>
    <n v="0"/>
    <n v="0"/>
    <s v=" "/>
    <s v=" 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s v=" 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72C97-D772-4E94-B6D3-6CA10C40C49C}" name="Tableau croisé dynamique8" cacheId="1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18" firstHeaderRow="0" firstDataRow="1" firstDataCol="1"/>
  <pivotFields count="20">
    <pivotField axis="axisRow" showAll="0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5">
        <item h="1" x="1"/>
        <item h="1" x="0"/>
        <item x="3"/>
        <item x="2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15">
    <i>
      <x v="1"/>
    </i>
    <i r="1">
      <x v="3"/>
    </i>
    <i>
      <x v="2"/>
    </i>
    <i r="1">
      <x v="2"/>
    </i>
    <i>
      <x v="3"/>
    </i>
    <i r="1">
      <x v="2"/>
    </i>
    <i>
      <x v="4"/>
    </i>
    <i r="1">
      <x v="2"/>
    </i>
    <i>
      <x v="5"/>
    </i>
    <i r="1">
      <x v="2"/>
    </i>
    <i>
      <x v="6"/>
    </i>
    <i r="1">
      <x v="2"/>
    </i>
    <i>
      <x v="7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18/02/2019" fld="2" baseField="1" baseItem="0"/>
    <dataField name="Somme de 19/02/2019" fld="3" baseField="1" baseItem="2"/>
    <dataField name="Somme de 20/02/2019" fld="4" baseField="1" baseItem="2"/>
    <dataField name="Somme de 21/02/2019" fld="5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__logement" xr10:uid="{469DCA96-9C27-4EF3-99A9-12BFF931A390}" sourceName="Etat _x000a_logement ">
  <pivotTables>
    <pivotTable tabId="4" name="Tableau croisé dynamique8"/>
  </pivotTables>
  <data>
    <tabular pivotCacheId="1970414645">
      <items count="4">
        <i x="1"/>
        <i x="0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tat _x000a_logement " xr10:uid="{BDEA7DD2-46CE-4269-A1F6-2AA10BDAF5A0}" cache="Segment_Etat__logement" caption="Etat _x000a_logement " columnCount="4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40B3-FF02-422B-8A36-0D8559A47FAF}">
  <dimension ref="A1:T30"/>
  <sheetViews>
    <sheetView tabSelected="1" topLeftCell="B1" zoomScale="80" zoomScaleNormal="80" zoomScaleSheetLayoutView="70" zoomScalePageLayoutView="69" workbookViewId="0">
      <selection activeCell="V2" sqref="V2"/>
    </sheetView>
  </sheetViews>
  <sheetFormatPr baseColWidth="10" defaultRowHeight="15" x14ac:dyDescent="0.25"/>
  <cols>
    <col min="1" max="1" width="23.7109375" hidden="1" customWidth="1"/>
    <col min="2" max="2" width="34.140625" customWidth="1"/>
    <col min="3" max="3" width="12.140625" bestFit="1" customWidth="1"/>
    <col min="4" max="10" width="11" customWidth="1"/>
    <col min="11" max="11" width="33.5703125" customWidth="1"/>
    <col min="12" max="12" width="13.85546875" bestFit="1" customWidth="1"/>
    <col min="13" max="19" width="10.7109375" bestFit="1" customWidth="1"/>
  </cols>
  <sheetData>
    <row r="1" spans="1:19" ht="36.75" customHeight="1" thickBot="1" x14ac:dyDescent="0.3">
      <c r="A1" s="38"/>
      <c r="B1" s="41" t="str">
        <f>"Evolution des températures de jour : " &amp;B2</f>
        <v>Evolution des températures de jour : Rue 2</v>
      </c>
      <c r="C1" s="42"/>
      <c r="D1" s="42"/>
      <c r="E1" s="42"/>
      <c r="F1" s="42"/>
      <c r="G1" s="42"/>
      <c r="H1" s="42"/>
      <c r="I1" s="43" t="str">
        <f>"Semaine 0"&amp; WEEKNUM(D2,2)</f>
        <v>Semaine 08</v>
      </c>
      <c r="J1" s="43"/>
      <c r="K1" s="42" t="str">
        <f>"Evolution des températures de nuit : "&amp;B2</f>
        <v>Evolution des températures de nuit : Rue 2</v>
      </c>
      <c r="L1" s="42"/>
      <c r="M1" s="42"/>
      <c r="N1" s="42"/>
      <c r="O1" s="42"/>
      <c r="P1" s="42"/>
      <c r="Q1" s="42"/>
      <c r="R1" s="43" t="str">
        <f>I1</f>
        <v>Semaine 08</v>
      </c>
      <c r="S1" s="43"/>
    </row>
    <row r="2" spans="1:19" s="29" customFormat="1" ht="30.75" customHeight="1" thickBot="1" x14ac:dyDescent="0.3">
      <c r="A2" s="37"/>
      <c r="B2" s="36" t="s">
        <v>25</v>
      </c>
      <c r="C2" s="35" t="s">
        <v>10</v>
      </c>
      <c r="D2" s="34">
        <f>'[1]la feuille intmédiaire'!B1</f>
        <v>43514</v>
      </c>
      <c r="E2" s="30">
        <f>D2+1</f>
        <v>43515</v>
      </c>
      <c r="F2" s="30">
        <f>D2+2</f>
        <v>43516</v>
      </c>
      <c r="G2" s="30">
        <f>D2+3</f>
        <v>43517</v>
      </c>
      <c r="H2" s="30">
        <f>D2+4</f>
        <v>43518</v>
      </c>
      <c r="I2" s="33">
        <f>D2+5</f>
        <v>43519</v>
      </c>
      <c r="J2" s="30">
        <f>D2+6</f>
        <v>43520</v>
      </c>
      <c r="K2" s="32" t="str">
        <f>B2</f>
        <v>Rue 2</v>
      </c>
      <c r="L2" s="31" t="s">
        <v>9</v>
      </c>
      <c r="M2" s="30">
        <f>D2</f>
        <v>43514</v>
      </c>
      <c r="N2" s="30">
        <f>E2</f>
        <v>43515</v>
      </c>
      <c r="O2" s="30">
        <f>F2</f>
        <v>43516</v>
      </c>
      <c r="P2" s="30">
        <f>G2</f>
        <v>43517</v>
      </c>
      <c r="Q2" s="30">
        <f>H2</f>
        <v>43518</v>
      </c>
      <c r="R2" s="30">
        <f>I2</f>
        <v>43519</v>
      </c>
      <c r="S2" s="30">
        <f>J2</f>
        <v>43520</v>
      </c>
    </row>
    <row r="3" spans="1:19" ht="19.5" customHeight="1" thickBot="1" x14ac:dyDescent="0.3">
      <c r="A3" s="8" t="s">
        <v>17</v>
      </c>
      <c r="B3" s="16">
        <v>1</v>
      </c>
      <c r="C3" s="15" t="s">
        <v>0</v>
      </c>
      <c r="D3" s="14">
        <v>23.19</v>
      </c>
      <c r="E3" s="28">
        <v>23.54</v>
      </c>
      <c r="F3" s="28">
        <v>23.54</v>
      </c>
      <c r="G3" s="28">
        <v>23.06</v>
      </c>
      <c r="H3" s="28">
        <v>23.19</v>
      </c>
      <c r="I3" s="27">
        <v>23.08</v>
      </c>
      <c r="J3" s="12">
        <v>23.08</v>
      </c>
      <c r="K3" s="26" t="s">
        <v>18</v>
      </c>
      <c r="L3" s="25" t="s">
        <v>0</v>
      </c>
      <c r="M3" s="9">
        <v>23.17</v>
      </c>
      <c r="N3" s="9">
        <v>23.88</v>
      </c>
      <c r="O3" s="9">
        <v>23.88</v>
      </c>
      <c r="P3" s="9">
        <v>23.7</v>
      </c>
      <c r="Q3" s="9">
        <v>23.17</v>
      </c>
      <c r="R3" s="9">
        <v>23.7</v>
      </c>
      <c r="S3" s="9">
        <v>23.7</v>
      </c>
    </row>
    <row r="4" spans="1:19" ht="19.5" customHeight="1" thickBot="1" x14ac:dyDescent="0.3">
      <c r="A4" s="7" t="s">
        <v>16</v>
      </c>
      <c r="B4" s="39">
        <v>2</v>
      </c>
      <c r="C4" s="23" t="s">
        <v>0</v>
      </c>
      <c r="D4" s="22">
        <v>23.96</v>
      </c>
      <c r="E4" s="22">
        <v>24.21</v>
      </c>
      <c r="F4" s="22">
        <v>24.21</v>
      </c>
      <c r="G4" s="22">
        <v>24.08</v>
      </c>
      <c r="H4" s="22">
        <v>23.96</v>
      </c>
      <c r="I4" s="21">
        <v>24.44</v>
      </c>
      <c r="J4" s="20">
        <v>24.44</v>
      </c>
      <c r="K4" s="19" t="s">
        <v>19</v>
      </c>
      <c r="L4" s="18" t="s">
        <v>0</v>
      </c>
      <c r="M4" s="17">
        <v>24.07</v>
      </c>
      <c r="N4" s="17">
        <v>23.3</v>
      </c>
      <c r="O4" s="17">
        <v>23.3</v>
      </c>
      <c r="P4" s="17">
        <v>24.12</v>
      </c>
      <c r="Q4" s="17">
        <v>24.07</v>
      </c>
      <c r="R4" s="17">
        <v>24.73</v>
      </c>
      <c r="S4" s="17">
        <v>24.73</v>
      </c>
    </row>
    <row r="5" spans="1:19" ht="19.5" customHeight="1" thickBot="1" x14ac:dyDescent="0.3">
      <c r="A5" s="8" t="s">
        <v>15</v>
      </c>
      <c r="B5" s="16">
        <v>3</v>
      </c>
      <c r="C5" s="15" t="s">
        <v>0</v>
      </c>
      <c r="D5" s="14">
        <v>23.39</v>
      </c>
      <c r="E5" s="14">
        <v>23.12</v>
      </c>
      <c r="F5" s="14">
        <v>23.12</v>
      </c>
      <c r="G5" s="14">
        <v>23.31</v>
      </c>
      <c r="H5" s="14">
        <v>23.39</v>
      </c>
      <c r="I5" s="13">
        <v>22.04</v>
      </c>
      <c r="J5" s="12">
        <v>22.04</v>
      </c>
      <c r="K5" s="11" t="s">
        <v>20</v>
      </c>
      <c r="L5" s="10" t="s">
        <v>0</v>
      </c>
      <c r="M5" s="9">
        <v>23.33</v>
      </c>
      <c r="N5" s="9">
        <v>23.75</v>
      </c>
      <c r="O5" s="9">
        <v>23.75</v>
      </c>
      <c r="P5" s="9">
        <v>23.62</v>
      </c>
      <c r="Q5" s="9">
        <v>23.33</v>
      </c>
      <c r="R5" s="9">
        <v>22.63</v>
      </c>
      <c r="S5" s="9">
        <v>22.63</v>
      </c>
    </row>
    <row r="6" spans="1:19" ht="19.5" customHeight="1" thickBot="1" x14ac:dyDescent="0.3">
      <c r="A6" s="7" t="s">
        <v>14</v>
      </c>
      <c r="B6" s="39">
        <v>4</v>
      </c>
      <c r="C6" s="23" t="s">
        <v>0</v>
      </c>
      <c r="D6" s="50"/>
      <c r="E6" s="50"/>
      <c r="F6" s="50"/>
      <c r="G6" s="50"/>
      <c r="H6" s="50"/>
      <c r="I6" s="51"/>
      <c r="J6" s="52"/>
      <c r="K6" s="19" t="s">
        <v>21</v>
      </c>
      <c r="L6" s="18" t="s">
        <v>0</v>
      </c>
      <c r="M6" s="53"/>
      <c r="N6" s="53"/>
      <c r="O6" s="53"/>
      <c r="P6" s="53"/>
      <c r="Q6" s="53"/>
      <c r="R6" s="53"/>
      <c r="S6" s="53"/>
    </row>
    <row r="7" spans="1:19" ht="19.5" customHeight="1" thickBot="1" x14ac:dyDescent="0.3">
      <c r="A7" s="8" t="s">
        <v>13</v>
      </c>
      <c r="B7" s="16">
        <v>5</v>
      </c>
      <c r="C7" s="15" t="s">
        <v>0</v>
      </c>
      <c r="D7" s="14">
        <v>23.07</v>
      </c>
      <c r="E7" s="14">
        <v>23.87</v>
      </c>
      <c r="F7" s="14">
        <v>23.87</v>
      </c>
      <c r="G7" s="14">
        <v>23.64</v>
      </c>
      <c r="H7" s="14">
        <v>23.07</v>
      </c>
      <c r="I7" s="13">
        <v>22.9</v>
      </c>
      <c r="J7" s="12">
        <v>22.9</v>
      </c>
      <c r="K7" s="11" t="s">
        <v>22</v>
      </c>
      <c r="L7" s="10" t="s">
        <v>0</v>
      </c>
      <c r="M7" s="9">
        <v>23.67</v>
      </c>
      <c r="N7" s="9">
        <v>24.63</v>
      </c>
      <c r="O7" s="9">
        <v>24.63</v>
      </c>
      <c r="P7" s="9">
        <v>24.23</v>
      </c>
      <c r="Q7" s="9">
        <v>23.67</v>
      </c>
      <c r="R7" s="9">
        <v>23.6</v>
      </c>
      <c r="S7" s="9">
        <v>23.6</v>
      </c>
    </row>
    <row r="8" spans="1:19" ht="19.5" customHeight="1" thickBot="1" x14ac:dyDescent="0.3">
      <c r="A8" s="7" t="s">
        <v>12</v>
      </c>
      <c r="B8" s="39">
        <v>6</v>
      </c>
      <c r="C8" s="23" t="s">
        <v>0</v>
      </c>
      <c r="D8" s="22">
        <v>22.71</v>
      </c>
      <c r="E8" s="22">
        <v>23.51</v>
      </c>
      <c r="F8" s="22">
        <v>23.51</v>
      </c>
      <c r="G8" s="22">
        <v>23.21</v>
      </c>
      <c r="H8" s="22">
        <v>22.71</v>
      </c>
      <c r="I8" s="21">
        <v>22.8</v>
      </c>
      <c r="J8" s="20">
        <v>22.8</v>
      </c>
      <c r="K8" s="19" t="s">
        <v>23</v>
      </c>
      <c r="L8" s="18" t="s">
        <v>0</v>
      </c>
      <c r="M8" s="17">
        <v>22.92</v>
      </c>
      <c r="N8" s="17">
        <v>23.9</v>
      </c>
      <c r="O8" s="17">
        <v>23.9</v>
      </c>
      <c r="P8" s="17">
        <v>23.67</v>
      </c>
      <c r="Q8" s="17">
        <v>22.92</v>
      </c>
      <c r="R8" s="17">
        <v>22.92</v>
      </c>
      <c r="S8" s="17">
        <v>22.92</v>
      </c>
    </row>
    <row r="9" spans="1:19" ht="19.5" customHeight="1" thickBot="1" x14ac:dyDescent="0.3">
      <c r="A9" s="8" t="s">
        <v>11</v>
      </c>
      <c r="B9" s="16">
        <v>7</v>
      </c>
      <c r="C9" s="15" t="s">
        <v>0</v>
      </c>
      <c r="D9" s="14">
        <v>22.56</v>
      </c>
      <c r="E9" s="14">
        <v>21.69</v>
      </c>
      <c r="F9" s="14">
        <v>21.69</v>
      </c>
      <c r="G9" s="14">
        <v>22.03</v>
      </c>
      <c r="H9" s="14">
        <v>22.56</v>
      </c>
      <c r="I9" s="13">
        <v>21.73</v>
      </c>
      <c r="J9" s="12">
        <v>21.73</v>
      </c>
      <c r="K9" s="11" t="s">
        <v>24</v>
      </c>
      <c r="L9" s="10" t="s">
        <v>0</v>
      </c>
      <c r="M9" s="9">
        <v>22.95</v>
      </c>
      <c r="N9" s="9">
        <v>22.48</v>
      </c>
      <c r="O9" s="9">
        <v>22.48</v>
      </c>
      <c r="P9" s="9">
        <v>22.32</v>
      </c>
      <c r="Q9" s="9">
        <v>22.95</v>
      </c>
      <c r="R9" s="9">
        <v>22.8</v>
      </c>
      <c r="S9" s="9">
        <v>22.8</v>
      </c>
    </row>
    <row r="10" spans="1:19" ht="15.75" thickBot="1" x14ac:dyDescent="0.3">
      <c r="A10" s="7"/>
      <c r="G10" t="s">
        <v>0</v>
      </c>
      <c r="H10" s="44" t="s">
        <v>0</v>
      </c>
      <c r="I10" s="44"/>
      <c r="J10" s="44"/>
      <c r="Q10" s="44"/>
      <c r="R10" s="44"/>
      <c r="S10" s="44"/>
    </row>
    <row r="11" spans="1:19" ht="15.75" thickBot="1" x14ac:dyDescent="0.3">
      <c r="A11" s="8" t="s">
        <v>0</v>
      </c>
      <c r="G11" t="s">
        <v>0</v>
      </c>
      <c r="H11" s="44"/>
      <c r="I11" s="44"/>
      <c r="J11" s="44"/>
      <c r="Q11" s="44"/>
      <c r="R11" s="44"/>
      <c r="S11" s="44"/>
    </row>
    <row r="12" spans="1:19" ht="15.75" thickBot="1" x14ac:dyDescent="0.3">
      <c r="A12" s="7" t="s">
        <v>0</v>
      </c>
      <c r="H12" s="44"/>
      <c r="I12" s="44"/>
      <c r="J12" s="44"/>
      <c r="Q12" s="44"/>
      <c r="R12" s="44"/>
      <c r="S12" s="44"/>
    </row>
    <row r="13" spans="1:19" x14ac:dyDescent="0.25">
      <c r="H13" s="44"/>
      <c r="I13" s="44"/>
      <c r="J13" s="44"/>
      <c r="Q13" s="44"/>
      <c r="R13" s="44"/>
      <c r="S13" s="44"/>
    </row>
    <row r="14" spans="1:19" x14ac:dyDescent="0.25">
      <c r="H14" s="44"/>
      <c r="I14" s="44"/>
      <c r="J14" s="44"/>
      <c r="Q14" s="44"/>
      <c r="R14" s="44"/>
      <c r="S14" s="44"/>
    </row>
    <row r="15" spans="1:19" x14ac:dyDescent="0.25">
      <c r="H15" s="44"/>
      <c r="I15" s="44"/>
      <c r="J15" s="44"/>
      <c r="Q15" s="44"/>
      <c r="R15" s="44"/>
      <c r="S15" s="44"/>
    </row>
    <row r="16" spans="1:19" x14ac:dyDescent="0.25">
      <c r="H16" s="44"/>
      <c r="I16" s="44"/>
      <c r="J16" s="44"/>
      <c r="Q16" s="44"/>
      <c r="R16" s="44"/>
      <c r="S16" s="44"/>
    </row>
    <row r="17" spans="1:20" x14ac:dyDescent="0.25">
      <c r="H17" s="44"/>
      <c r="I17" s="44"/>
      <c r="J17" s="44"/>
      <c r="Q17" s="44"/>
      <c r="R17" s="44"/>
      <c r="S17" s="44"/>
    </row>
    <row r="18" spans="1:20" x14ac:dyDescent="0.25">
      <c r="H18" s="44"/>
      <c r="I18" s="44"/>
      <c r="J18" s="44"/>
      <c r="Q18" s="44"/>
      <c r="R18" s="44"/>
      <c r="S18" s="44"/>
    </row>
    <row r="19" spans="1:20" x14ac:dyDescent="0.25">
      <c r="H19" s="44"/>
      <c r="I19" s="44"/>
      <c r="J19" s="44"/>
      <c r="Q19" s="44"/>
      <c r="R19" s="44"/>
      <c r="S19" s="44"/>
    </row>
    <row r="20" spans="1:20" x14ac:dyDescent="0.25">
      <c r="H20" s="6"/>
      <c r="I20" s="6"/>
      <c r="J20" s="6"/>
      <c r="Q20" s="6"/>
      <c r="R20" s="6"/>
      <c r="S20" s="6"/>
    </row>
    <row r="21" spans="1:20" x14ac:dyDescent="0.25">
      <c r="A21" s="3"/>
    </row>
    <row r="22" spans="1:20" ht="15" customHeight="1" x14ac:dyDescent="0.25">
      <c r="A22" s="3"/>
      <c r="G22" s="5">
        <f>(COUNTIF($D$3:$J$8,"&lt;=21")-COUNTIF($D$3:$J$8,"&lt;=19"))/COUNTIF($D$3:$J$8,"&lt;&gt;""")</f>
        <v>0</v>
      </c>
      <c r="H22" s="40" t="str">
        <f>"Sur la "&amp;I1&amp;", période jour  "&amp;TEXT(G22*1000,"0,00 %")&amp;"  Des logements bien-chauffés,  "&amp;TEXT(G24*1000,"0,00 %")&amp;"  Des logements sont sous chauffés et  "&amp;TEXT(G26*1000,"0,00 %")&amp;"  Des logements surchauffés."</f>
        <v>Sur la Semaine 08, période jour  0,00%  Des logements bien-chauffés,  0,00%  Des logements sont sous chauffés et  83,33%  Des logements surchauffés.</v>
      </c>
      <c r="I22" s="40"/>
      <c r="J22" s="40"/>
      <c r="P22" s="5">
        <f>(COUNTIF($M$3:$S$8,"&lt;=21")-COUNTIF($M$3:$S$8,"&lt;=19"))/COUNTIF($M$3:$S$8,"&lt;&gt;""")</f>
        <v>0</v>
      </c>
      <c r="Q22" s="40" t="str">
        <f>"Sur la "&amp;I1&amp;", période jour  "&amp;TEXT(P22*1000,"0,00 %")&amp;"  Des logements bien-chauffés,  " &amp;TEXT(P24*1000,"0,00 %")&amp;"  Des logements sont sous chauffés et  "&amp;TEXT(P26*1000,"0,00 %")&amp;"  Des logements surchauffés."</f>
        <v>Sur la Semaine 08, période jour  0,00%  Des logements bien-chauffés,  0,00%  Des logements sont sous chauffés et  83,33%  Des logements surchauffés.</v>
      </c>
      <c r="R22" s="40"/>
      <c r="S22" s="40"/>
      <c r="T22" s="2"/>
    </row>
    <row r="23" spans="1:20" ht="15" customHeight="1" x14ac:dyDescent="0.25">
      <c r="A23" s="3"/>
      <c r="G23" s="5" t="s">
        <v>0</v>
      </c>
      <c r="H23" s="40"/>
      <c r="I23" s="40"/>
      <c r="J23" s="40"/>
      <c r="P23" s="5"/>
      <c r="Q23" s="40"/>
      <c r="R23" s="40"/>
      <c r="S23" s="40"/>
      <c r="T23" s="2"/>
    </row>
    <row r="24" spans="1:20" ht="15" customHeight="1" x14ac:dyDescent="0.25">
      <c r="A24" s="3"/>
      <c r="G24" s="5">
        <f>COUNTIF($D$3:$J$8,"&lt;=19")/COUNTIF($D$3:$J$8,"&lt;&gt;""")</f>
        <v>0</v>
      </c>
      <c r="H24" s="40"/>
      <c r="I24" s="40"/>
      <c r="J24" s="40"/>
      <c r="P24" s="5">
        <f>COUNTIF($D$3:$J$8,"&lt;=19")/COUNTIF($D$3:$J$8,"&lt;&gt;""")</f>
        <v>0</v>
      </c>
      <c r="Q24" s="40"/>
      <c r="R24" s="40"/>
      <c r="S24" s="40"/>
      <c r="T24" s="2"/>
    </row>
    <row r="25" spans="1:20" ht="15" customHeight="1" x14ac:dyDescent="0.25">
      <c r="A25" s="3"/>
      <c r="G25" s="5"/>
      <c r="H25" s="40"/>
      <c r="I25" s="40"/>
      <c r="J25" s="40"/>
      <c r="P25" s="5"/>
      <c r="Q25" s="40"/>
      <c r="R25" s="40"/>
      <c r="S25" s="40"/>
      <c r="T25" s="2"/>
    </row>
    <row r="26" spans="1:20" ht="15" customHeight="1" x14ac:dyDescent="0.25">
      <c r="A26" s="3"/>
      <c r="G26" s="5">
        <f>COUNTIF($D$3:$J$8,"&gt;=21")/COUNTIF($D$3:$J$8,"&lt;&gt;""")</f>
        <v>0.83333333333333337</v>
      </c>
      <c r="H26" s="40"/>
      <c r="I26" s="40"/>
      <c r="J26" s="40"/>
      <c r="P26" s="5">
        <f>COUNTIF($D$3:$J$8,"&gt;=21")/COUNTIF($D$3:$J$8,"&lt;&gt;""")</f>
        <v>0.83333333333333337</v>
      </c>
      <c r="Q26" s="40"/>
      <c r="R26" s="40"/>
      <c r="S26" s="40"/>
      <c r="T26" s="2"/>
    </row>
    <row r="27" spans="1:20" ht="15" customHeight="1" x14ac:dyDescent="0.25">
      <c r="A27" s="3"/>
      <c r="G27" s="4"/>
      <c r="H27" s="40"/>
      <c r="I27" s="40"/>
      <c r="J27" s="40"/>
      <c r="P27" s="4"/>
      <c r="Q27" s="40"/>
      <c r="R27" s="40"/>
      <c r="S27" s="40"/>
      <c r="T27" s="2"/>
    </row>
    <row r="28" spans="1:20" ht="15" customHeight="1" x14ac:dyDescent="0.25">
      <c r="A28" s="3"/>
      <c r="H28" s="2"/>
      <c r="I28" s="2"/>
      <c r="J28" s="2"/>
    </row>
    <row r="29" spans="1:20" ht="15" customHeight="1" x14ac:dyDescent="0.25">
      <c r="H29" s="2"/>
      <c r="I29" s="2"/>
      <c r="J29" s="2"/>
    </row>
    <row r="30" spans="1:20" x14ac:dyDescent="0.25">
      <c r="H30" s="1"/>
    </row>
  </sheetData>
  <mergeCells count="8">
    <mergeCell ref="H22:J27"/>
    <mergeCell ref="Q22:S27"/>
    <mergeCell ref="B1:H1"/>
    <mergeCell ref="I1:J1"/>
    <mergeCell ref="K1:Q1"/>
    <mergeCell ref="R1:S1"/>
    <mergeCell ref="H10:J19"/>
    <mergeCell ref="Q10:S19"/>
  </mergeCells>
  <pageMargins left="0.7" right="0.7" top="0.75" bottom="0.75" header="0.3" footer="0.3"/>
  <pageSetup paperSize="9" orientation="landscape" verticalDpi="0" r:id="rId1"/>
  <headerFooter>
    <oddHeader xml:space="preserve">&amp;L&amp;G&amp;CRapport hebdomadaire suivi des températures 
CDC HABITAT - Sainte Barbe &amp;R&amp;G
</oddHeader>
    <oddFooter>&amp;LAscaudit Energie &amp;C&amp;P/&amp;N&amp;R&amp;D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FAFDD-0063-41C1-BA9C-9F98CFDA24D0}">
  <dimension ref="A1:T30"/>
  <sheetViews>
    <sheetView topLeftCell="B1" zoomScale="70" zoomScaleNormal="70" zoomScaleSheetLayoutView="70" zoomScalePageLayoutView="69" workbookViewId="0">
      <selection activeCell="D6" sqref="D6"/>
    </sheetView>
  </sheetViews>
  <sheetFormatPr baseColWidth="10" defaultRowHeight="15" x14ac:dyDescent="0.25"/>
  <cols>
    <col min="1" max="1" width="23.7109375" hidden="1" customWidth="1"/>
    <col min="2" max="2" width="34.140625" customWidth="1"/>
    <col min="3" max="3" width="12.140625" bestFit="1" customWidth="1"/>
    <col min="4" max="10" width="11" customWidth="1"/>
    <col min="11" max="11" width="33.5703125" customWidth="1"/>
    <col min="12" max="12" width="13.85546875" bestFit="1" customWidth="1"/>
    <col min="13" max="13" width="19.42578125" customWidth="1"/>
    <col min="14" max="19" width="10.7109375" bestFit="1" customWidth="1"/>
  </cols>
  <sheetData>
    <row r="1" spans="1:19" ht="36.75" customHeight="1" thickBot="1" x14ac:dyDescent="0.3">
      <c r="A1" s="38"/>
      <c r="B1" s="41" t="str">
        <f>"Evolution des températures de jour : " &amp;B2</f>
        <v>Evolution des températures de jour : Rue 2</v>
      </c>
      <c r="C1" s="42"/>
      <c r="D1" s="42"/>
      <c r="E1" s="42"/>
      <c r="F1" s="42"/>
      <c r="G1" s="42"/>
      <c r="H1" s="42"/>
      <c r="I1" s="43" t="str">
        <f>"Semaine 0"&amp; WEEKNUM(D2,2)</f>
        <v>Semaine 08</v>
      </c>
      <c r="J1" s="43"/>
      <c r="K1" s="42" t="str">
        <f>"Evolution des températures de nuit : "&amp;B2</f>
        <v>Evolution des températures de nuit : Rue 2</v>
      </c>
      <c r="L1" s="42"/>
      <c r="M1" s="42"/>
      <c r="N1" s="42"/>
      <c r="O1" s="42"/>
      <c r="P1" s="42"/>
      <c r="Q1" s="42"/>
      <c r="R1" s="43" t="str">
        <f>I1</f>
        <v>Semaine 08</v>
      </c>
      <c r="S1" s="43"/>
    </row>
    <row r="2" spans="1:19" s="29" customFormat="1" ht="30.75" customHeight="1" thickBot="1" x14ac:dyDescent="0.3">
      <c r="A2" s="37"/>
      <c r="B2" s="36" t="s">
        <v>25</v>
      </c>
      <c r="C2" s="35" t="s">
        <v>10</v>
      </c>
      <c r="D2" s="34">
        <f>'[1]la feuille intmédiaire'!B1</f>
        <v>43514</v>
      </c>
      <c r="E2" s="30">
        <f>D2+1</f>
        <v>43515</v>
      </c>
      <c r="F2" s="30">
        <f>D2+2</f>
        <v>43516</v>
      </c>
      <c r="G2" s="30">
        <f>D2+3</f>
        <v>43517</v>
      </c>
      <c r="H2" s="30">
        <f>D2+4</f>
        <v>43518</v>
      </c>
      <c r="I2" s="33">
        <f>D2+5</f>
        <v>43519</v>
      </c>
      <c r="J2" s="30">
        <f>D2+6</f>
        <v>43520</v>
      </c>
      <c r="K2" s="32" t="str">
        <f t="shared" ref="K2:K9" si="0">B2</f>
        <v>Rue 2</v>
      </c>
      <c r="L2" s="31" t="s">
        <v>9</v>
      </c>
      <c r="M2" s="30">
        <f>D2</f>
        <v>43514</v>
      </c>
      <c r="N2" s="30">
        <f>E2</f>
        <v>43515</v>
      </c>
      <c r="O2" s="30">
        <f>F2</f>
        <v>43516</v>
      </c>
      <c r="P2" s="30">
        <f>G2</f>
        <v>43517</v>
      </c>
      <c r="Q2" s="30">
        <f>H2</f>
        <v>43518</v>
      </c>
      <c r="R2" s="30">
        <f>I2</f>
        <v>43519</v>
      </c>
      <c r="S2" s="30">
        <f>J2</f>
        <v>43520</v>
      </c>
    </row>
    <row r="3" spans="1:19" ht="19.5" customHeight="1" thickBot="1" x14ac:dyDescent="0.3">
      <c r="A3" s="8" t="s">
        <v>8</v>
      </c>
      <c r="B3" s="16">
        <v>1</v>
      </c>
      <c r="C3" s="15" t="s">
        <v>7</v>
      </c>
      <c r="D3" s="14">
        <v>24.1</v>
      </c>
      <c r="E3" s="28">
        <v>23.89</v>
      </c>
      <c r="F3" s="28">
        <v>23.89</v>
      </c>
      <c r="G3" s="28">
        <v>24.02</v>
      </c>
      <c r="H3" s="28">
        <v>24.1</v>
      </c>
      <c r="I3" s="27">
        <v>24.28</v>
      </c>
      <c r="J3" s="12">
        <v>24.28</v>
      </c>
      <c r="K3" s="26">
        <f t="shared" si="0"/>
        <v>1</v>
      </c>
      <c r="L3" s="25" t="str">
        <f t="shared" ref="L3:L9" si="1">C3</f>
        <v>Vacant</v>
      </c>
      <c r="M3" s="9">
        <v>24.03</v>
      </c>
      <c r="N3" s="9">
        <v>24.12</v>
      </c>
      <c r="O3" s="9">
        <v>24.12</v>
      </c>
      <c r="P3" s="9">
        <v>23.8</v>
      </c>
      <c r="Q3" s="9">
        <v>24.03</v>
      </c>
      <c r="R3" s="9">
        <v>24.38</v>
      </c>
      <c r="S3" s="9">
        <v>24.38</v>
      </c>
    </row>
    <row r="4" spans="1:19" ht="19.5" customHeight="1" thickBot="1" x14ac:dyDescent="0.3">
      <c r="A4" s="7" t="s">
        <v>6</v>
      </c>
      <c r="B4" s="24">
        <v>2</v>
      </c>
      <c r="C4" s="23" t="s">
        <v>1</v>
      </c>
      <c r="D4" s="22">
        <v>23.56</v>
      </c>
      <c r="E4" s="22">
        <v>23.55</v>
      </c>
      <c r="F4" s="22">
        <v>23.55</v>
      </c>
      <c r="G4" s="22">
        <v>23.58</v>
      </c>
      <c r="H4" s="22">
        <v>23.56</v>
      </c>
      <c r="I4" s="21">
        <v>23.23</v>
      </c>
      <c r="J4" s="20">
        <v>23.23</v>
      </c>
      <c r="K4" s="19">
        <f t="shared" si="0"/>
        <v>2</v>
      </c>
      <c r="L4" s="18" t="str">
        <f t="shared" si="1"/>
        <v>Occupé</v>
      </c>
      <c r="M4" s="17">
        <v>23.6</v>
      </c>
      <c r="N4" s="17">
        <v>23.42</v>
      </c>
      <c r="O4" s="17">
        <v>23.42</v>
      </c>
      <c r="P4" s="17">
        <v>23.58</v>
      </c>
      <c r="Q4" s="17">
        <v>23.6</v>
      </c>
      <c r="R4" s="17">
        <v>23.57</v>
      </c>
      <c r="S4" s="17">
        <v>23.57</v>
      </c>
    </row>
    <row r="5" spans="1:19" ht="19.5" customHeight="1" thickBot="1" x14ac:dyDescent="0.3">
      <c r="A5" s="8" t="s">
        <v>5</v>
      </c>
      <c r="B5" s="16">
        <v>3</v>
      </c>
      <c r="C5" s="15" t="s">
        <v>1</v>
      </c>
      <c r="D5" s="14">
        <v>22.59</v>
      </c>
      <c r="E5" s="14">
        <v>22.93</v>
      </c>
      <c r="F5" s="14">
        <v>22.93</v>
      </c>
      <c r="G5" s="14">
        <v>22.84</v>
      </c>
      <c r="H5" s="14">
        <v>22.59</v>
      </c>
      <c r="I5" s="13">
        <v>22.84</v>
      </c>
      <c r="J5" s="12">
        <v>22.84</v>
      </c>
      <c r="K5" s="11">
        <f t="shared" si="0"/>
        <v>3</v>
      </c>
      <c r="L5" s="10" t="str">
        <f t="shared" si="1"/>
        <v>Occupé</v>
      </c>
      <c r="M5" s="9">
        <v>22.37</v>
      </c>
      <c r="N5" s="9">
        <v>22.17</v>
      </c>
      <c r="O5" s="9">
        <v>22.17</v>
      </c>
      <c r="P5" s="9">
        <v>22.4</v>
      </c>
      <c r="Q5" s="9">
        <v>22.37</v>
      </c>
      <c r="R5" s="9">
        <v>22.27</v>
      </c>
      <c r="S5" s="9">
        <v>22.27</v>
      </c>
    </row>
    <row r="6" spans="1:19" ht="19.5" customHeight="1" thickBot="1" x14ac:dyDescent="0.3">
      <c r="A6" s="7" t="s">
        <v>4</v>
      </c>
      <c r="B6" s="24">
        <v>4</v>
      </c>
      <c r="C6" s="23" t="s">
        <v>1</v>
      </c>
      <c r="D6" s="22">
        <v>23.38</v>
      </c>
      <c r="E6" s="22">
        <v>23.52</v>
      </c>
      <c r="F6" s="22">
        <v>23.52</v>
      </c>
      <c r="G6" s="22">
        <v>23.56</v>
      </c>
      <c r="H6" s="22">
        <v>23.38</v>
      </c>
      <c r="I6" s="21">
        <v>23.43</v>
      </c>
      <c r="J6" s="20">
        <v>23.43</v>
      </c>
      <c r="K6" s="19">
        <f t="shared" si="0"/>
        <v>4</v>
      </c>
      <c r="L6" s="18" t="str">
        <f t="shared" si="1"/>
        <v>Occupé</v>
      </c>
      <c r="M6" s="17">
        <v>23.35</v>
      </c>
      <c r="N6" s="17">
        <v>23.22</v>
      </c>
      <c r="O6" s="17">
        <v>23.22</v>
      </c>
      <c r="P6" s="17">
        <v>23.42</v>
      </c>
      <c r="Q6" s="17">
        <v>23.35</v>
      </c>
      <c r="R6" s="17">
        <v>23.45</v>
      </c>
      <c r="S6" s="17">
        <v>23.45</v>
      </c>
    </row>
    <row r="7" spans="1:19" ht="19.5" customHeight="1" thickBot="1" x14ac:dyDescent="0.3">
      <c r="A7" s="8" t="s">
        <v>3</v>
      </c>
      <c r="B7" s="16">
        <v>5</v>
      </c>
      <c r="C7" s="15" t="s">
        <v>1</v>
      </c>
      <c r="D7" s="14">
        <v>21.21</v>
      </c>
      <c r="E7" s="14">
        <v>21.33</v>
      </c>
      <c r="F7" s="14">
        <v>21.33</v>
      </c>
      <c r="G7" s="14">
        <v>21.39</v>
      </c>
      <c r="H7" s="14">
        <v>21.21</v>
      </c>
      <c r="I7" s="13">
        <v>21.42</v>
      </c>
      <c r="J7" s="12">
        <v>21.42</v>
      </c>
      <c r="K7" s="11">
        <f t="shared" si="0"/>
        <v>5</v>
      </c>
      <c r="L7" s="10" t="str">
        <f t="shared" si="1"/>
        <v>Occupé</v>
      </c>
      <c r="M7" s="9">
        <v>20.77</v>
      </c>
      <c r="N7" s="9">
        <v>20.32</v>
      </c>
      <c r="O7" s="9">
        <v>20.32</v>
      </c>
      <c r="P7" s="9">
        <v>20.47</v>
      </c>
      <c r="Q7" s="9">
        <v>20.77</v>
      </c>
      <c r="R7" s="9">
        <v>20.5</v>
      </c>
      <c r="S7" s="9">
        <v>20.5</v>
      </c>
    </row>
    <row r="8" spans="1:19" ht="45" customHeight="1" thickBot="1" x14ac:dyDescent="0.3">
      <c r="A8" s="7" t="s">
        <v>2</v>
      </c>
      <c r="B8" s="24">
        <v>6</v>
      </c>
      <c r="C8" s="23" t="s">
        <v>1</v>
      </c>
      <c r="D8" s="22">
        <v>23.04</v>
      </c>
      <c r="E8" s="22">
        <v>22.95</v>
      </c>
      <c r="F8" s="22">
        <v>22.95</v>
      </c>
      <c r="G8" s="22">
        <v>23.01</v>
      </c>
      <c r="H8" s="22">
        <v>23.04</v>
      </c>
      <c r="I8" s="21">
        <v>22.64</v>
      </c>
      <c r="J8" s="20">
        <v>22.64</v>
      </c>
      <c r="K8" s="19">
        <f t="shared" si="0"/>
        <v>6</v>
      </c>
      <c r="L8" s="18" t="str">
        <f t="shared" si="1"/>
        <v>Occupé</v>
      </c>
      <c r="M8" s="17">
        <v>23.32</v>
      </c>
      <c r="N8" s="17">
        <v>23.38</v>
      </c>
      <c r="O8" s="17">
        <v>23.38</v>
      </c>
      <c r="P8" s="17">
        <v>23.38</v>
      </c>
      <c r="Q8" s="17">
        <v>23.32</v>
      </c>
      <c r="R8" s="17">
        <v>23.53</v>
      </c>
      <c r="S8" s="17">
        <v>23.53</v>
      </c>
    </row>
    <row r="9" spans="1:19" ht="39" customHeight="1" thickBot="1" x14ac:dyDescent="0.3">
      <c r="A9" s="8" t="s">
        <v>0</v>
      </c>
      <c r="B9" s="16">
        <v>7</v>
      </c>
      <c r="C9" s="15" t="s">
        <v>1</v>
      </c>
      <c r="D9" s="50"/>
      <c r="E9" s="50"/>
      <c r="F9" s="50"/>
      <c r="G9" s="50"/>
      <c r="H9" s="50"/>
      <c r="I9" s="51"/>
      <c r="J9" s="52"/>
      <c r="K9" s="11">
        <f t="shared" si="0"/>
        <v>7</v>
      </c>
      <c r="L9" s="10" t="str">
        <f t="shared" si="1"/>
        <v>Occupé</v>
      </c>
      <c r="M9" s="53"/>
      <c r="N9" s="53"/>
      <c r="O9" s="53"/>
      <c r="P9" s="53"/>
      <c r="Q9" s="53"/>
      <c r="R9" s="53"/>
      <c r="S9" s="53"/>
    </row>
    <row r="10" spans="1:19" ht="15.75" thickBot="1" x14ac:dyDescent="0.3">
      <c r="A10" s="7"/>
      <c r="G10" t="s">
        <v>0</v>
      </c>
      <c r="H10" s="44" t="s">
        <v>0</v>
      </c>
      <c r="I10" s="44"/>
      <c r="J10" s="44"/>
      <c r="Q10" s="44"/>
      <c r="R10" s="44"/>
      <c r="S10" s="44"/>
    </row>
    <row r="11" spans="1:19" ht="15.75" thickBot="1" x14ac:dyDescent="0.3">
      <c r="A11" s="8" t="s">
        <v>0</v>
      </c>
      <c r="G11" t="s">
        <v>0</v>
      </c>
      <c r="H11" s="44"/>
      <c r="I11" s="44"/>
      <c r="J11" s="44"/>
      <c r="Q11" s="44"/>
      <c r="R11" s="44"/>
      <c r="S11" s="44"/>
    </row>
    <row r="12" spans="1:19" ht="15.75" thickBot="1" x14ac:dyDescent="0.3">
      <c r="A12" s="7" t="s">
        <v>0</v>
      </c>
      <c r="H12" s="44"/>
      <c r="I12" s="44"/>
      <c r="J12" s="44"/>
      <c r="Q12" s="44"/>
      <c r="R12" s="44"/>
      <c r="S12" s="44"/>
    </row>
    <row r="13" spans="1:19" x14ac:dyDescent="0.25">
      <c r="H13" s="44"/>
      <c r="I13" s="44"/>
      <c r="J13" s="44"/>
      <c r="Q13" s="44"/>
      <c r="R13" s="44"/>
      <c r="S13" s="44"/>
    </row>
    <row r="14" spans="1:19" x14ac:dyDescent="0.25">
      <c r="H14" s="44"/>
      <c r="I14" s="44"/>
      <c r="J14" s="44"/>
      <c r="Q14" s="44"/>
      <c r="R14" s="44"/>
      <c r="S14" s="44"/>
    </row>
    <row r="15" spans="1:19" x14ac:dyDescent="0.25">
      <c r="H15" s="44"/>
      <c r="I15" s="44"/>
      <c r="J15" s="44"/>
      <c r="Q15" s="44"/>
      <c r="R15" s="44"/>
      <c r="S15" s="44"/>
    </row>
    <row r="16" spans="1:19" x14ac:dyDescent="0.25">
      <c r="H16" s="44"/>
      <c r="I16" s="44"/>
      <c r="J16" s="44"/>
      <c r="Q16" s="44"/>
      <c r="R16" s="44"/>
      <c r="S16" s="44"/>
    </row>
    <row r="17" spans="1:20" x14ac:dyDescent="0.25">
      <c r="H17" s="44"/>
      <c r="I17" s="44"/>
      <c r="J17" s="44"/>
      <c r="Q17" s="44"/>
      <c r="R17" s="44"/>
      <c r="S17" s="44"/>
    </row>
    <row r="18" spans="1:20" x14ac:dyDescent="0.25">
      <c r="H18" s="44"/>
      <c r="I18" s="44"/>
      <c r="J18" s="44"/>
      <c r="Q18" s="44"/>
      <c r="R18" s="44"/>
      <c r="S18" s="44"/>
    </row>
    <row r="19" spans="1:20" x14ac:dyDescent="0.25">
      <c r="H19" s="44"/>
      <c r="I19" s="44"/>
      <c r="J19" s="44"/>
      <c r="Q19" s="44"/>
      <c r="R19" s="44"/>
      <c r="S19" s="44"/>
    </row>
    <row r="20" spans="1:20" x14ac:dyDescent="0.25">
      <c r="H20" s="6"/>
      <c r="I20" s="6"/>
      <c r="J20" s="6"/>
      <c r="Q20" s="6"/>
      <c r="R20" s="6"/>
      <c r="S20" s="6"/>
    </row>
    <row r="21" spans="1:20" x14ac:dyDescent="0.25">
      <c r="A21" s="3"/>
    </row>
    <row r="22" spans="1:20" ht="15" customHeight="1" x14ac:dyDescent="0.25">
      <c r="A22" s="3"/>
      <c r="G22" s="5">
        <f>(COUNTIF($D$3:$J$8,"&lt;=21")-COUNTIF($D$3:$J$8,"&lt;=19"))/COUNTIF($D$3:$J$8,"&lt;&gt;""")</f>
        <v>0</v>
      </c>
      <c r="H22" s="40" t="str">
        <f>"Sur la "&amp;I1&amp;", période jour  "&amp;TEXT(G22*1000,"0,00 %")&amp;"  Des logements bien-chauffés,  "&amp;TEXT(G24*1000,"0,00 %")&amp;"  Des logements sont sous chauffés et  "&amp;TEXT(G26*1000,"0,00 %")&amp;"  Des logements surchauffés."</f>
        <v>Sur la Semaine 08, période jour  0,00%  Des logements bien-chauffés,  0,00%  Des logements sont sous chauffés et  100,00%  Des logements surchauffés.</v>
      </c>
      <c r="I22" s="40"/>
      <c r="J22" s="40"/>
      <c r="P22" s="5">
        <f>(COUNTIF($M$3:$S$8,"&lt;=21")-COUNTIF($M$3:$S$8,"&lt;=19"))/COUNTIF($M$3:$S$8,"&lt;&gt;""")</f>
        <v>0.16666666666666666</v>
      </c>
      <c r="Q22" s="40" t="str">
        <f>"Sur la "&amp;I1&amp;", période jour  "&amp;TEXT(P22*1000,"0,00 %")&amp;"  Des logements bien-chauffés,  " &amp;TEXT(P24*1000,"0,00 %")&amp;"  Des logements sont sous chauffés et  "&amp;TEXT(P26*1000,"0,00 %")&amp;"  Des logements surchauffés."</f>
        <v>Sur la Semaine 08, période jour  16,67%  Des logements bien-chauffés,  0,00%  Des logements sont sous chauffés et  100,00%  Des logements surchauffés.</v>
      </c>
      <c r="R22" s="40"/>
      <c r="S22" s="40"/>
      <c r="T22" s="2"/>
    </row>
    <row r="23" spans="1:20" ht="15" customHeight="1" x14ac:dyDescent="0.25">
      <c r="A23" s="3"/>
      <c r="G23" s="5" t="s">
        <v>0</v>
      </c>
      <c r="H23" s="40"/>
      <c r="I23" s="40"/>
      <c r="J23" s="40"/>
      <c r="P23" s="5"/>
      <c r="Q23" s="40"/>
      <c r="R23" s="40"/>
      <c r="S23" s="40"/>
      <c r="T23" s="2"/>
    </row>
    <row r="24" spans="1:20" ht="15" customHeight="1" x14ac:dyDescent="0.25">
      <c r="A24" s="3"/>
      <c r="G24" s="5">
        <f>COUNTIF($D$3:$J$8,"&lt;=19")/COUNTIF($D$3:$J$8,"&lt;&gt;""")</f>
        <v>0</v>
      </c>
      <c r="H24" s="40"/>
      <c r="I24" s="40"/>
      <c r="J24" s="40"/>
      <c r="P24" s="5">
        <f>COUNTIF($D$3:$J$8,"&lt;=19")/COUNTIF($D$3:$J$8,"&lt;&gt;""")</f>
        <v>0</v>
      </c>
      <c r="Q24" s="40"/>
      <c r="R24" s="40"/>
      <c r="S24" s="40"/>
      <c r="T24" s="2"/>
    </row>
    <row r="25" spans="1:20" ht="15" customHeight="1" x14ac:dyDescent="0.25">
      <c r="A25" s="3"/>
      <c r="G25" s="5"/>
      <c r="H25" s="40"/>
      <c r="I25" s="40"/>
      <c r="J25" s="40"/>
      <c r="P25" s="5"/>
      <c r="Q25" s="40"/>
      <c r="R25" s="40"/>
      <c r="S25" s="40"/>
      <c r="T25" s="2"/>
    </row>
    <row r="26" spans="1:20" ht="15" customHeight="1" x14ac:dyDescent="0.25">
      <c r="A26" s="3"/>
      <c r="G26" s="5">
        <f>COUNTIF($D$3:$J$8,"&gt;=21")/COUNTIF($D$3:$J$8,"&lt;&gt;""")</f>
        <v>1</v>
      </c>
      <c r="H26" s="40"/>
      <c r="I26" s="40"/>
      <c r="J26" s="40"/>
      <c r="P26" s="5">
        <f>COUNTIF($D$3:$J$8,"&gt;=21")/COUNTIF($D$3:$J$8,"&lt;&gt;""")</f>
        <v>1</v>
      </c>
      <c r="Q26" s="40"/>
      <c r="R26" s="40"/>
      <c r="S26" s="40"/>
      <c r="T26" s="2"/>
    </row>
    <row r="27" spans="1:20" ht="15" customHeight="1" x14ac:dyDescent="0.25">
      <c r="A27" s="3"/>
      <c r="G27" s="4"/>
      <c r="H27" s="40"/>
      <c r="I27" s="40"/>
      <c r="J27" s="40"/>
      <c r="P27" s="4"/>
      <c r="Q27" s="40"/>
      <c r="R27" s="40"/>
      <c r="S27" s="40"/>
      <c r="T27" s="2"/>
    </row>
    <row r="28" spans="1:20" ht="15" customHeight="1" x14ac:dyDescent="0.25">
      <c r="A28" s="3"/>
      <c r="H28" s="2"/>
      <c r="I28" s="2"/>
      <c r="J28" s="2"/>
    </row>
    <row r="29" spans="1:20" ht="15" customHeight="1" x14ac:dyDescent="0.25">
      <c r="H29" s="2"/>
      <c r="I29" s="2"/>
      <c r="J29" s="2"/>
    </row>
    <row r="30" spans="1:20" x14ac:dyDescent="0.25">
      <c r="H30" s="1"/>
    </row>
  </sheetData>
  <mergeCells count="8">
    <mergeCell ref="H22:J27"/>
    <mergeCell ref="Q22:S27"/>
    <mergeCell ref="B1:H1"/>
    <mergeCell ref="I1:J1"/>
    <mergeCell ref="K1:Q1"/>
    <mergeCell ref="R1:S1"/>
    <mergeCell ref="H10:J19"/>
    <mergeCell ref="Q10:S19"/>
  </mergeCells>
  <pageMargins left="0.7" right="0.7" top="0.75" bottom="0.75" header="0.3" footer="0.3"/>
  <pageSetup paperSize="9" orientation="landscape" verticalDpi="0" r:id="rId1"/>
  <headerFooter>
    <oddHeader xml:space="preserve">&amp;L&amp;G&amp;CRapport hebdomadaire suivi des températures 
CDC HABITAT - Sainte Barbe &amp;R&amp;G
</oddHeader>
    <oddFooter>&amp;LAscaudit Energie &amp;C&amp;P/&amp;N&amp;R&amp;D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9.140625" style="49"/>
    <col min="3" max="9" width="10.7109375" bestFit="1" customWidth="1"/>
    <col min="12" max="18" width="10.7109375" bestFit="1" customWidth="1"/>
  </cols>
  <sheetData>
    <row r="1" spans="1:20" x14ac:dyDescent="0.25">
      <c r="A1" s="49" t="str">
        <f>'feuille 1'!B2</f>
        <v>Rue 2</v>
      </c>
      <c r="B1" t="str">
        <f>'feuille 1'!C2</f>
        <v xml:space="preserve">Etat 
logement </v>
      </c>
      <c r="C1" s="3">
        <f>'feuille 1'!D2</f>
        <v>43514</v>
      </c>
      <c r="D1" s="3">
        <f>'feuille 1'!E2</f>
        <v>43515</v>
      </c>
      <c r="E1" s="3">
        <f>'feuille 1'!F2</f>
        <v>43516</v>
      </c>
      <c r="F1" s="3">
        <f>'feuille 1'!G2</f>
        <v>43517</v>
      </c>
      <c r="G1" s="3">
        <f>'feuille 1'!H2</f>
        <v>43518</v>
      </c>
      <c r="H1" s="3">
        <f>'feuille 1'!I2</f>
        <v>43519</v>
      </c>
      <c r="I1" s="3">
        <f>'feuille 1'!J2</f>
        <v>43520</v>
      </c>
      <c r="J1" s="3" t="str">
        <f>'feuille 1'!K2</f>
        <v>Rue 2</v>
      </c>
      <c r="K1" s="3" t="str">
        <f>'feuille 1'!L2</f>
        <v>Etat
logement</v>
      </c>
      <c r="L1" s="3">
        <f>'feuille 1'!M2</f>
        <v>43514</v>
      </c>
      <c r="M1" s="3">
        <f>'feuille 1'!N2</f>
        <v>43515</v>
      </c>
      <c r="N1" s="3">
        <f>'feuille 1'!O2</f>
        <v>43516</v>
      </c>
      <c r="O1" s="3">
        <f>'feuille 1'!P2</f>
        <v>43517</v>
      </c>
      <c r="P1" s="3">
        <f>'feuille 1'!Q2</f>
        <v>43518</v>
      </c>
      <c r="Q1" s="3">
        <f>'feuille 1'!R2</f>
        <v>43519</v>
      </c>
      <c r="R1" s="3">
        <f>'feuille 1'!S2</f>
        <v>43520</v>
      </c>
      <c r="S1">
        <f>'feuille 1'!T2</f>
        <v>0</v>
      </c>
      <c r="T1">
        <f>'feuille 1'!U2</f>
        <v>0</v>
      </c>
    </row>
    <row r="2" spans="1:20" s="48" customFormat="1" x14ac:dyDescent="0.25">
      <c r="A2" s="49">
        <f>'feuille 1'!B3</f>
        <v>1</v>
      </c>
      <c r="B2" s="48" t="str">
        <f>'feuille 1'!C3</f>
        <v xml:space="preserve"> </v>
      </c>
      <c r="C2" s="48">
        <f>'feuille 1'!D3</f>
        <v>23.19</v>
      </c>
      <c r="D2" s="48">
        <f>'feuille 1'!E3</f>
        <v>23.54</v>
      </c>
      <c r="E2" s="48">
        <f>'feuille 1'!F3</f>
        <v>23.54</v>
      </c>
      <c r="F2" s="48">
        <f>'feuille 1'!G3</f>
        <v>23.06</v>
      </c>
      <c r="G2" s="48">
        <f>'feuille 1'!H3</f>
        <v>23.19</v>
      </c>
      <c r="H2" s="48">
        <f>'feuille 1'!I3</f>
        <v>23.08</v>
      </c>
      <c r="I2" s="48">
        <f>'feuille 1'!J3</f>
        <v>23.08</v>
      </c>
      <c r="J2" s="48" t="str">
        <f>'feuille 1'!K3</f>
        <v xml:space="preserve"> 3C0AE8 12D - UG20089</v>
      </c>
      <c r="K2" s="48" t="str">
        <f>'feuille 1'!L3</f>
        <v xml:space="preserve"> </v>
      </c>
      <c r="L2" s="48">
        <f>'feuille 1'!M3</f>
        <v>23.17</v>
      </c>
      <c r="M2" s="48">
        <f>'feuille 1'!N3</f>
        <v>23.88</v>
      </c>
      <c r="N2" s="48">
        <f>'feuille 1'!O3</f>
        <v>23.88</v>
      </c>
      <c r="O2" s="48">
        <f>'feuille 1'!P3</f>
        <v>23.7</v>
      </c>
      <c r="P2" s="48">
        <f>'feuille 1'!Q3</f>
        <v>23.17</v>
      </c>
      <c r="Q2" s="48">
        <f>'feuille 1'!R3</f>
        <v>23.7</v>
      </c>
      <c r="R2" s="48">
        <f>'feuille 1'!S3</f>
        <v>23.7</v>
      </c>
      <c r="S2" s="48">
        <f>'feuille 1'!T3</f>
        <v>0</v>
      </c>
      <c r="T2" s="48">
        <f>'feuille 1'!U3</f>
        <v>0</v>
      </c>
    </row>
    <row r="3" spans="1:20" s="48" customFormat="1" x14ac:dyDescent="0.25">
      <c r="A3" s="49">
        <f>'feuille 1'!B4</f>
        <v>2</v>
      </c>
      <c r="B3" s="48" t="str">
        <f>'feuille 1'!C4</f>
        <v xml:space="preserve"> </v>
      </c>
      <c r="C3" s="48">
        <f>'feuille 1'!D4</f>
        <v>23.96</v>
      </c>
      <c r="D3" s="48">
        <f>'feuille 1'!E4</f>
        <v>24.21</v>
      </c>
      <c r="E3" s="48">
        <f>'feuille 1'!F4</f>
        <v>24.21</v>
      </c>
      <c r="F3" s="48">
        <f>'feuille 1'!G4</f>
        <v>24.08</v>
      </c>
      <c r="G3" s="48">
        <f>'feuille 1'!H4</f>
        <v>23.96</v>
      </c>
      <c r="H3" s="48">
        <f>'feuille 1'!I4</f>
        <v>24.44</v>
      </c>
      <c r="I3" s="48">
        <f>'feuille 1'!J4</f>
        <v>24.44</v>
      </c>
      <c r="J3" s="48" t="str">
        <f>'feuille 1'!K4</f>
        <v xml:space="preserve"> 3C0B10 7G - UG20020</v>
      </c>
      <c r="K3" s="48" t="str">
        <f>'feuille 1'!L4</f>
        <v xml:space="preserve"> </v>
      </c>
      <c r="L3" s="48">
        <f>'feuille 1'!M4</f>
        <v>24.07</v>
      </c>
      <c r="M3" s="48">
        <f>'feuille 1'!N4</f>
        <v>23.3</v>
      </c>
      <c r="N3" s="48">
        <f>'feuille 1'!O4</f>
        <v>23.3</v>
      </c>
      <c r="O3" s="48">
        <f>'feuille 1'!P4</f>
        <v>24.12</v>
      </c>
      <c r="P3" s="48">
        <f>'feuille 1'!Q4</f>
        <v>24.07</v>
      </c>
      <c r="Q3" s="48">
        <f>'feuille 1'!R4</f>
        <v>24.73</v>
      </c>
      <c r="R3" s="48">
        <f>'feuille 1'!S4</f>
        <v>24.73</v>
      </c>
      <c r="S3" s="48">
        <f>'feuille 1'!T4</f>
        <v>0</v>
      </c>
      <c r="T3" s="48">
        <f>'feuille 1'!U4</f>
        <v>0</v>
      </c>
    </row>
    <row r="4" spans="1:20" s="48" customFormat="1" x14ac:dyDescent="0.25">
      <c r="A4" s="49">
        <f>'feuille 1'!B5</f>
        <v>3</v>
      </c>
      <c r="B4" s="48" t="str">
        <f>'feuille 1'!C5</f>
        <v xml:space="preserve"> </v>
      </c>
      <c r="C4" s="48">
        <f>'feuille 1'!D5</f>
        <v>23.39</v>
      </c>
      <c r="D4" s="48">
        <f>'feuille 1'!E5</f>
        <v>23.12</v>
      </c>
      <c r="E4" s="48">
        <f>'feuille 1'!F5</f>
        <v>23.12</v>
      </c>
      <c r="F4" s="48">
        <f>'feuille 1'!G5</f>
        <v>23.31</v>
      </c>
      <c r="G4" s="48">
        <f>'feuille 1'!H5</f>
        <v>23.39</v>
      </c>
      <c r="H4" s="48">
        <f>'feuille 1'!I5</f>
        <v>22.04</v>
      </c>
      <c r="I4" s="48">
        <f>'feuille 1'!J5</f>
        <v>22.04</v>
      </c>
      <c r="J4" s="48" t="str">
        <f>'feuille 1'!K5</f>
        <v xml:space="preserve"> D3BB74 7C - UG20016</v>
      </c>
      <c r="K4" s="48" t="str">
        <f>'feuille 1'!L5</f>
        <v xml:space="preserve"> </v>
      </c>
      <c r="L4" s="48">
        <f>'feuille 1'!M5</f>
        <v>23.33</v>
      </c>
      <c r="M4" s="48">
        <f>'feuille 1'!N5</f>
        <v>23.75</v>
      </c>
      <c r="N4" s="48">
        <f>'feuille 1'!O5</f>
        <v>23.75</v>
      </c>
      <c r="O4" s="48">
        <f>'feuille 1'!P5</f>
        <v>23.62</v>
      </c>
      <c r="P4" s="48">
        <f>'feuille 1'!Q5</f>
        <v>23.33</v>
      </c>
      <c r="Q4" s="48">
        <f>'feuille 1'!R5</f>
        <v>22.63</v>
      </c>
      <c r="R4" s="48">
        <f>'feuille 1'!S5</f>
        <v>22.63</v>
      </c>
      <c r="S4" s="48">
        <f>'feuille 1'!T5</f>
        <v>0</v>
      </c>
      <c r="T4" s="48">
        <f>'feuille 1'!U5</f>
        <v>0</v>
      </c>
    </row>
    <row r="5" spans="1:20" s="48" customFormat="1" x14ac:dyDescent="0.25">
      <c r="A5" s="49">
        <f>'feuille 1'!B6</f>
        <v>4</v>
      </c>
      <c r="B5" s="48" t="str">
        <f>'feuille 1'!C6</f>
        <v xml:space="preserve"> </v>
      </c>
      <c r="C5" s="48">
        <f>'feuille 1'!D6</f>
        <v>0</v>
      </c>
      <c r="D5" s="48">
        <f>'feuille 1'!E6</f>
        <v>0</v>
      </c>
      <c r="E5" s="48">
        <f>'feuille 1'!F6</f>
        <v>0</v>
      </c>
      <c r="F5" s="48">
        <f>'feuille 1'!G6</f>
        <v>0</v>
      </c>
      <c r="G5" s="48">
        <f>'feuille 1'!H6</f>
        <v>0</v>
      </c>
      <c r="H5" s="48">
        <f>'feuille 1'!I6</f>
        <v>0</v>
      </c>
      <c r="I5" s="48">
        <f>'feuille 1'!J6</f>
        <v>0</v>
      </c>
      <c r="J5" s="48" t="str">
        <f>'feuille 1'!K6</f>
        <v xml:space="preserve"> 3C0B3C 1D - UG19993</v>
      </c>
      <c r="K5" s="48" t="str">
        <f>'feuille 1'!L6</f>
        <v xml:space="preserve"> </v>
      </c>
      <c r="L5" s="48">
        <f>'feuille 1'!M6</f>
        <v>0</v>
      </c>
      <c r="M5" s="48">
        <f>'feuille 1'!N6</f>
        <v>0</v>
      </c>
      <c r="N5" s="48">
        <f>'feuille 1'!O6</f>
        <v>0</v>
      </c>
      <c r="O5" s="48">
        <f>'feuille 1'!P6</f>
        <v>0</v>
      </c>
      <c r="P5" s="48">
        <f>'feuille 1'!Q6</f>
        <v>0</v>
      </c>
      <c r="Q5" s="48">
        <f>'feuille 1'!R6</f>
        <v>0</v>
      </c>
      <c r="R5" s="48">
        <f>'feuille 1'!S6</f>
        <v>0</v>
      </c>
      <c r="S5" s="48">
        <f>'feuille 1'!T6</f>
        <v>0</v>
      </c>
      <c r="T5" s="48">
        <f>'feuille 1'!U6</f>
        <v>0</v>
      </c>
    </row>
    <row r="6" spans="1:20" s="48" customFormat="1" x14ac:dyDescent="0.25">
      <c r="A6" s="49">
        <f>'feuille 1'!B7</f>
        <v>5</v>
      </c>
      <c r="B6" s="48" t="str">
        <f>'feuille 1'!C7</f>
        <v xml:space="preserve"> </v>
      </c>
      <c r="C6" s="48">
        <f>'feuille 1'!D7</f>
        <v>23.07</v>
      </c>
      <c r="D6" s="48">
        <f>'feuille 1'!E7</f>
        <v>23.87</v>
      </c>
      <c r="E6" s="48">
        <f>'feuille 1'!F7</f>
        <v>23.87</v>
      </c>
      <c r="F6" s="48">
        <f>'feuille 1'!G7</f>
        <v>23.64</v>
      </c>
      <c r="G6" s="48">
        <f>'feuille 1'!H7</f>
        <v>23.07</v>
      </c>
      <c r="H6" s="48">
        <f>'feuille 1'!I7</f>
        <v>22.9</v>
      </c>
      <c r="I6" s="48">
        <f>'feuille 1'!J7</f>
        <v>22.9</v>
      </c>
      <c r="J6" s="48" t="str">
        <f>'feuille 1'!K7</f>
        <v xml:space="preserve"> D3549C 4H - UG20061</v>
      </c>
      <c r="K6" s="48" t="str">
        <f>'feuille 1'!L7</f>
        <v xml:space="preserve"> </v>
      </c>
      <c r="L6" s="48">
        <f>'feuille 1'!M7</f>
        <v>23.67</v>
      </c>
      <c r="M6" s="48">
        <f>'feuille 1'!N7</f>
        <v>24.63</v>
      </c>
      <c r="N6" s="48">
        <f>'feuille 1'!O7</f>
        <v>24.63</v>
      </c>
      <c r="O6" s="48">
        <f>'feuille 1'!P7</f>
        <v>24.23</v>
      </c>
      <c r="P6" s="48">
        <f>'feuille 1'!Q7</f>
        <v>23.67</v>
      </c>
      <c r="Q6" s="48">
        <f>'feuille 1'!R7</f>
        <v>23.6</v>
      </c>
      <c r="R6" s="48">
        <f>'feuille 1'!S7</f>
        <v>23.6</v>
      </c>
      <c r="S6" s="48">
        <f>'feuille 1'!T7</f>
        <v>0</v>
      </c>
      <c r="T6" s="48">
        <f>'feuille 1'!U7</f>
        <v>0</v>
      </c>
    </row>
    <row r="7" spans="1:20" s="48" customFormat="1" x14ac:dyDescent="0.25">
      <c r="A7" s="49">
        <f>'feuille 1'!B8</f>
        <v>6</v>
      </c>
      <c r="B7" s="48" t="str">
        <f>'feuille 1'!C8</f>
        <v xml:space="preserve"> </v>
      </c>
      <c r="C7" s="48">
        <f>'feuille 1'!D8</f>
        <v>22.71</v>
      </c>
      <c r="D7" s="48">
        <f>'feuille 1'!E8</f>
        <v>23.51</v>
      </c>
      <c r="E7" s="48">
        <f>'feuille 1'!F8</f>
        <v>23.51</v>
      </c>
      <c r="F7" s="48">
        <f>'feuille 1'!G8</f>
        <v>23.21</v>
      </c>
      <c r="G7" s="48">
        <f>'feuille 1'!H8</f>
        <v>22.71</v>
      </c>
      <c r="H7" s="48">
        <f>'feuille 1'!I8</f>
        <v>22.8</v>
      </c>
      <c r="I7" s="48">
        <f>'feuille 1'!J8</f>
        <v>22.8</v>
      </c>
      <c r="J7" s="48" t="str">
        <f>'feuille 1'!K8</f>
        <v xml:space="preserve"> 3C0B0A 5H - UG20013</v>
      </c>
      <c r="K7" s="48" t="str">
        <f>'feuille 1'!L8</f>
        <v xml:space="preserve"> </v>
      </c>
      <c r="L7" s="48">
        <f>'feuille 1'!M8</f>
        <v>22.92</v>
      </c>
      <c r="M7" s="48">
        <f>'feuille 1'!N8</f>
        <v>23.9</v>
      </c>
      <c r="N7" s="48">
        <f>'feuille 1'!O8</f>
        <v>23.9</v>
      </c>
      <c r="O7" s="48">
        <f>'feuille 1'!P8</f>
        <v>23.67</v>
      </c>
      <c r="P7" s="48">
        <f>'feuille 1'!Q8</f>
        <v>22.92</v>
      </c>
      <c r="Q7" s="48">
        <f>'feuille 1'!R8</f>
        <v>22.92</v>
      </c>
      <c r="R7" s="48">
        <f>'feuille 1'!S8</f>
        <v>22.92</v>
      </c>
      <c r="S7" s="48">
        <f>'feuille 1'!T8</f>
        <v>0</v>
      </c>
      <c r="T7" s="48">
        <f>'feuille 1'!U8</f>
        <v>0</v>
      </c>
    </row>
    <row r="8" spans="1:20" s="48" customFormat="1" x14ac:dyDescent="0.25">
      <c r="A8" s="49">
        <f>'feuille 1'!B9</f>
        <v>7</v>
      </c>
      <c r="B8" s="48" t="str">
        <f>'feuille 1'!C9</f>
        <v xml:space="preserve"> </v>
      </c>
      <c r="C8" s="48">
        <f>'feuille 1'!D9</f>
        <v>22.56</v>
      </c>
      <c r="D8" s="48">
        <f>'feuille 1'!E9</f>
        <v>21.69</v>
      </c>
      <c r="E8" s="48">
        <f>'feuille 1'!F9</f>
        <v>21.69</v>
      </c>
      <c r="F8" s="48">
        <f>'feuille 1'!G9</f>
        <v>22.03</v>
      </c>
      <c r="G8" s="48">
        <f>'feuille 1'!H9</f>
        <v>22.56</v>
      </c>
      <c r="H8" s="48">
        <f>'feuille 1'!I9</f>
        <v>21.73</v>
      </c>
      <c r="I8" s="48">
        <f>'feuille 1'!J9</f>
        <v>21.73</v>
      </c>
      <c r="J8" s="48" t="str">
        <f>'feuille 1'!K9</f>
        <v xml:space="preserve"> 3C0B3A 9A - UG20022</v>
      </c>
      <c r="K8" s="48" t="str">
        <f>'feuille 1'!L9</f>
        <v xml:space="preserve"> </v>
      </c>
      <c r="L8" s="48">
        <f>'feuille 1'!M9</f>
        <v>22.95</v>
      </c>
      <c r="M8" s="48">
        <f>'feuille 1'!N9</f>
        <v>22.48</v>
      </c>
      <c r="N8" s="48">
        <f>'feuille 1'!O9</f>
        <v>22.48</v>
      </c>
      <c r="O8" s="48">
        <f>'feuille 1'!P9</f>
        <v>22.32</v>
      </c>
      <c r="P8" s="48">
        <f>'feuille 1'!Q9</f>
        <v>22.95</v>
      </c>
      <c r="Q8" s="48">
        <f>'feuille 1'!R9</f>
        <v>22.8</v>
      </c>
      <c r="R8" s="48">
        <f>'feuille 1'!S9</f>
        <v>22.8</v>
      </c>
      <c r="S8" s="48">
        <f>'feuille 1'!T9</f>
        <v>0</v>
      </c>
      <c r="T8" s="48">
        <f>'feuille 1'!U9</f>
        <v>0</v>
      </c>
    </row>
    <row r="9" spans="1:20" s="48" customFormat="1" x14ac:dyDescent="0.25">
      <c r="A9" s="49">
        <f>'feuille 1'!B10</f>
        <v>0</v>
      </c>
      <c r="B9" s="48">
        <f>'feuille 1'!C10</f>
        <v>0</v>
      </c>
      <c r="C9" s="48">
        <f>'feuille 1'!D10</f>
        <v>0</v>
      </c>
      <c r="D9" s="48">
        <f>'feuille 1'!E10</f>
        <v>0</v>
      </c>
      <c r="E9" s="48">
        <f>'feuille 1'!F10</f>
        <v>0</v>
      </c>
      <c r="F9" s="48" t="str">
        <f>'feuille 1'!G10</f>
        <v xml:space="preserve"> </v>
      </c>
      <c r="G9" s="48" t="str">
        <f>'feuille 1'!H10</f>
        <v xml:space="preserve"> </v>
      </c>
      <c r="H9" s="48">
        <f>'feuille 1'!I10</f>
        <v>0</v>
      </c>
      <c r="I9" s="48">
        <f>'feuille 1'!J10</f>
        <v>0</v>
      </c>
      <c r="J9" s="48">
        <f>'feuille 1'!K10</f>
        <v>0</v>
      </c>
      <c r="K9" s="48">
        <f>'feuille 1'!L10</f>
        <v>0</v>
      </c>
      <c r="L9" s="48">
        <f>'feuille 1'!M10</f>
        <v>0</v>
      </c>
      <c r="M9" s="48">
        <f>'feuille 1'!N10</f>
        <v>0</v>
      </c>
      <c r="N9" s="48">
        <f>'feuille 1'!O10</f>
        <v>0</v>
      </c>
      <c r="O9" s="48">
        <f>'feuille 1'!P10</f>
        <v>0</v>
      </c>
      <c r="P9" s="48">
        <f>'feuille 1'!Q10</f>
        <v>0</v>
      </c>
      <c r="Q9" s="48">
        <f>'feuille 1'!R10</f>
        <v>0</v>
      </c>
      <c r="R9" s="48">
        <f>'feuille 1'!S10</f>
        <v>0</v>
      </c>
      <c r="S9" s="48">
        <f>'feuille 1'!T10</f>
        <v>0</v>
      </c>
      <c r="T9" s="48">
        <f>'feuille 1'!U10</f>
        <v>0</v>
      </c>
    </row>
    <row r="10" spans="1:20" s="48" customFormat="1" x14ac:dyDescent="0.25">
      <c r="A10" s="49">
        <f>'feuille 1'!B11</f>
        <v>0</v>
      </c>
      <c r="B10" s="48">
        <f>'feuille 1'!C11</f>
        <v>0</v>
      </c>
      <c r="C10" s="48">
        <f>'feuille 1'!D11</f>
        <v>0</v>
      </c>
      <c r="D10" s="48">
        <f>'feuille 1'!E11</f>
        <v>0</v>
      </c>
      <c r="E10" s="48">
        <f>'feuille 1'!F11</f>
        <v>0</v>
      </c>
      <c r="F10" s="48" t="str">
        <f>'feuille 1'!G11</f>
        <v xml:space="preserve"> </v>
      </c>
      <c r="G10" s="48">
        <f>'feuille 1'!H11</f>
        <v>0</v>
      </c>
      <c r="H10" s="48">
        <f>'feuille 1'!I11</f>
        <v>0</v>
      </c>
      <c r="I10" s="48">
        <f>'feuille 1'!J11</f>
        <v>0</v>
      </c>
      <c r="J10" s="48">
        <f>'feuille 1'!K11</f>
        <v>0</v>
      </c>
      <c r="K10" s="48">
        <f>'feuille 1'!L11</f>
        <v>0</v>
      </c>
      <c r="L10" s="48">
        <f>'feuille 1'!M11</f>
        <v>0</v>
      </c>
      <c r="M10" s="48">
        <f>'feuille 1'!N11</f>
        <v>0</v>
      </c>
      <c r="N10" s="48">
        <f>'feuille 1'!O11</f>
        <v>0</v>
      </c>
      <c r="O10" s="48">
        <f>'feuille 1'!P11</f>
        <v>0</v>
      </c>
      <c r="P10" s="48">
        <f>'feuille 1'!Q11</f>
        <v>0</v>
      </c>
      <c r="Q10" s="48">
        <f>'feuille 1'!R11</f>
        <v>0</v>
      </c>
      <c r="R10" s="48">
        <f>'feuille 1'!S11</f>
        <v>0</v>
      </c>
      <c r="S10" s="48">
        <f>'feuille 1'!T11</f>
        <v>0</v>
      </c>
      <c r="T10" s="48">
        <f>'feuille 1'!U11</f>
        <v>0</v>
      </c>
    </row>
    <row r="11" spans="1:20" s="48" customFormat="1" x14ac:dyDescent="0.25">
      <c r="A11" s="49">
        <f>'feuille 1'!B12</f>
        <v>0</v>
      </c>
      <c r="B11" s="48">
        <f>'feuille 1'!C12</f>
        <v>0</v>
      </c>
      <c r="C11" s="48">
        <f>'feuille 1'!D12</f>
        <v>0</v>
      </c>
      <c r="D11" s="48">
        <f>'feuille 1'!E12</f>
        <v>0</v>
      </c>
      <c r="E11" s="48">
        <f>'feuille 1'!F12</f>
        <v>0</v>
      </c>
      <c r="F11" s="48">
        <f>'feuille 1'!G12</f>
        <v>0</v>
      </c>
      <c r="G11" s="48">
        <f>'feuille 1'!H12</f>
        <v>0</v>
      </c>
      <c r="H11" s="48">
        <f>'feuille 1'!I12</f>
        <v>0</v>
      </c>
      <c r="I11" s="48">
        <f>'feuille 1'!J12</f>
        <v>0</v>
      </c>
      <c r="J11" s="48">
        <f>'feuille 1'!K12</f>
        <v>0</v>
      </c>
      <c r="K11" s="48">
        <f>'feuille 1'!L12</f>
        <v>0</v>
      </c>
      <c r="L11" s="48">
        <f>'feuille 1'!M12</f>
        <v>0</v>
      </c>
      <c r="M11" s="48">
        <f>'feuille 1'!N12</f>
        <v>0</v>
      </c>
      <c r="N11" s="48">
        <f>'feuille 1'!O12</f>
        <v>0</v>
      </c>
      <c r="O11" s="48">
        <f>'feuille 1'!P12</f>
        <v>0</v>
      </c>
      <c r="P11" s="48">
        <f>'feuille 1'!Q12</f>
        <v>0</v>
      </c>
      <c r="Q11" s="48">
        <f>'feuille 1'!R12</f>
        <v>0</v>
      </c>
      <c r="R11" s="48">
        <f>'feuille 1'!S12</f>
        <v>0</v>
      </c>
      <c r="S11" s="48">
        <f>'feuille 1'!T12</f>
        <v>0</v>
      </c>
      <c r="T11" s="48">
        <f>'feuille 1'!U12</f>
        <v>0</v>
      </c>
    </row>
    <row r="12" spans="1:20" s="48" customFormat="1" x14ac:dyDescent="0.25">
      <c r="A12" s="49">
        <f>'feuille 1'!B13</f>
        <v>0</v>
      </c>
      <c r="B12" s="48">
        <f>'feuille 1'!C13</f>
        <v>0</v>
      </c>
      <c r="C12" s="48">
        <f>'feuille 1'!D13</f>
        <v>0</v>
      </c>
      <c r="D12" s="48">
        <f>'feuille 1'!E13</f>
        <v>0</v>
      </c>
      <c r="E12" s="48">
        <f>'feuille 1'!F13</f>
        <v>0</v>
      </c>
      <c r="F12" s="48">
        <f>'feuille 1'!G13</f>
        <v>0</v>
      </c>
      <c r="G12" s="48">
        <f>'feuille 1'!H13</f>
        <v>0</v>
      </c>
      <c r="H12" s="48">
        <f>'feuille 1'!I13</f>
        <v>0</v>
      </c>
      <c r="I12" s="48">
        <f>'feuille 1'!J13</f>
        <v>0</v>
      </c>
      <c r="J12" s="48">
        <f>'feuille 1'!K13</f>
        <v>0</v>
      </c>
      <c r="K12" s="48">
        <f>'feuille 1'!L13</f>
        <v>0</v>
      </c>
      <c r="L12" s="48">
        <f>'feuille 1'!M13</f>
        <v>0</v>
      </c>
      <c r="M12" s="48">
        <f>'feuille 1'!N13</f>
        <v>0</v>
      </c>
      <c r="N12" s="48">
        <f>'feuille 1'!O13</f>
        <v>0</v>
      </c>
      <c r="O12" s="48">
        <f>'feuille 1'!P13</f>
        <v>0</v>
      </c>
      <c r="P12" s="48">
        <f>'feuille 1'!Q13</f>
        <v>0</v>
      </c>
      <c r="Q12" s="48">
        <f>'feuille 1'!R13</f>
        <v>0</v>
      </c>
      <c r="R12" s="48">
        <f>'feuille 1'!S13</f>
        <v>0</v>
      </c>
      <c r="S12" s="48">
        <f>'feuille 1'!T13</f>
        <v>0</v>
      </c>
      <c r="T12" s="48">
        <f>'feuille 1'!U13</f>
        <v>0</v>
      </c>
    </row>
    <row r="13" spans="1:20" s="48" customFormat="1" x14ac:dyDescent="0.25">
      <c r="A13" s="49">
        <f>'feuille 1'!B14</f>
        <v>0</v>
      </c>
      <c r="B13" s="48">
        <f>'feuille 1'!C14</f>
        <v>0</v>
      </c>
      <c r="C13" s="48">
        <f>'feuille 1'!D14</f>
        <v>0</v>
      </c>
      <c r="D13" s="48">
        <f>'feuille 1'!E14</f>
        <v>0</v>
      </c>
      <c r="E13" s="48">
        <f>'feuille 1'!F14</f>
        <v>0</v>
      </c>
      <c r="F13" s="48">
        <f>'feuille 1'!G14</f>
        <v>0</v>
      </c>
      <c r="G13" s="48">
        <f>'feuille 1'!H14</f>
        <v>0</v>
      </c>
      <c r="H13" s="48">
        <f>'feuille 1'!I14</f>
        <v>0</v>
      </c>
      <c r="I13" s="48">
        <f>'feuille 1'!J14</f>
        <v>0</v>
      </c>
      <c r="J13" s="48">
        <f>'feuille 1'!K14</f>
        <v>0</v>
      </c>
      <c r="K13" s="48">
        <f>'feuille 1'!L14</f>
        <v>0</v>
      </c>
      <c r="L13" s="48">
        <f>'feuille 1'!M14</f>
        <v>0</v>
      </c>
      <c r="M13" s="48">
        <f>'feuille 1'!N14</f>
        <v>0</v>
      </c>
      <c r="N13" s="48">
        <f>'feuille 1'!O14</f>
        <v>0</v>
      </c>
      <c r="O13" s="48">
        <f>'feuille 1'!P14</f>
        <v>0</v>
      </c>
      <c r="P13" s="48">
        <f>'feuille 1'!Q14</f>
        <v>0</v>
      </c>
      <c r="Q13" s="48">
        <f>'feuille 1'!R14</f>
        <v>0</v>
      </c>
      <c r="R13" s="48">
        <f>'feuille 1'!S14</f>
        <v>0</v>
      </c>
      <c r="S13" s="48">
        <f>'feuille 1'!T14</f>
        <v>0</v>
      </c>
      <c r="T13" s="48">
        <f>'feuille 1'!U14</f>
        <v>0</v>
      </c>
    </row>
    <row r="14" spans="1:20" s="48" customFormat="1" x14ac:dyDescent="0.25">
      <c r="A14" s="49">
        <f>'feuille 1'!B15</f>
        <v>0</v>
      </c>
      <c r="B14" s="48">
        <f>'feuille 1'!C15</f>
        <v>0</v>
      </c>
      <c r="C14" s="48">
        <f>'feuille 1'!D15</f>
        <v>0</v>
      </c>
      <c r="D14" s="48">
        <f>'feuille 1'!E15</f>
        <v>0</v>
      </c>
      <c r="E14" s="48">
        <f>'feuille 1'!F15</f>
        <v>0</v>
      </c>
      <c r="F14" s="48">
        <f>'feuille 1'!G15</f>
        <v>0</v>
      </c>
      <c r="G14" s="48">
        <f>'feuille 1'!H15</f>
        <v>0</v>
      </c>
      <c r="H14" s="48">
        <f>'feuille 1'!I15</f>
        <v>0</v>
      </c>
      <c r="I14" s="48">
        <f>'feuille 1'!J15</f>
        <v>0</v>
      </c>
      <c r="J14" s="48">
        <f>'feuille 1'!K15</f>
        <v>0</v>
      </c>
      <c r="K14" s="48">
        <f>'feuille 1'!L15</f>
        <v>0</v>
      </c>
      <c r="L14" s="48">
        <f>'feuille 1'!M15</f>
        <v>0</v>
      </c>
      <c r="M14" s="48">
        <f>'feuille 1'!N15</f>
        <v>0</v>
      </c>
      <c r="N14" s="48">
        <f>'feuille 1'!O15</f>
        <v>0</v>
      </c>
      <c r="O14" s="48">
        <f>'feuille 1'!P15</f>
        <v>0</v>
      </c>
      <c r="P14" s="48">
        <f>'feuille 1'!Q15</f>
        <v>0</v>
      </c>
      <c r="Q14" s="48">
        <f>'feuille 1'!R15</f>
        <v>0</v>
      </c>
      <c r="R14" s="48">
        <f>'feuille 1'!S15</f>
        <v>0</v>
      </c>
      <c r="S14" s="48">
        <f>'feuille 1'!T15</f>
        <v>0</v>
      </c>
      <c r="T14" s="48">
        <f>'feuille 1'!U15</f>
        <v>0</v>
      </c>
    </row>
    <row r="15" spans="1:20" s="48" customFormat="1" x14ac:dyDescent="0.25">
      <c r="A15" s="49">
        <f>'feuille 1'!B16</f>
        <v>0</v>
      </c>
      <c r="B15" s="48">
        <f>'feuille 1'!C16</f>
        <v>0</v>
      </c>
      <c r="C15" s="48">
        <f>'feuille 1'!D16</f>
        <v>0</v>
      </c>
      <c r="D15" s="48">
        <f>'feuille 1'!E16</f>
        <v>0</v>
      </c>
      <c r="E15" s="48">
        <f>'feuille 1'!F16</f>
        <v>0</v>
      </c>
      <c r="F15" s="48">
        <f>'feuille 1'!G16</f>
        <v>0</v>
      </c>
      <c r="G15" s="48">
        <f>'feuille 1'!H16</f>
        <v>0</v>
      </c>
      <c r="H15" s="48">
        <f>'feuille 1'!I16</f>
        <v>0</v>
      </c>
      <c r="I15" s="48">
        <f>'feuille 1'!J16</f>
        <v>0</v>
      </c>
      <c r="J15" s="48">
        <f>'feuille 1'!K16</f>
        <v>0</v>
      </c>
      <c r="K15" s="48">
        <f>'feuille 1'!L16</f>
        <v>0</v>
      </c>
      <c r="L15" s="48">
        <f>'feuille 1'!M16</f>
        <v>0</v>
      </c>
      <c r="M15" s="48">
        <f>'feuille 1'!N16</f>
        <v>0</v>
      </c>
      <c r="N15" s="48">
        <f>'feuille 1'!O16</f>
        <v>0</v>
      </c>
      <c r="O15" s="48">
        <f>'feuille 1'!P16</f>
        <v>0</v>
      </c>
      <c r="P15" s="48">
        <f>'feuille 1'!Q16</f>
        <v>0</v>
      </c>
      <c r="Q15" s="48">
        <f>'feuille 1'!R16</f>
        <v>0</v>
      </c>
      <c r="R15" s="48">
        <f>'feuille 1'!S16</f>
        <v>0</v>
      </c>
      <c r="S15" s="48">
        <f>'feuille 1'!T16</f>
        <v>0</v>
      </c>
      <c r="T15" s="48">
        <f>'feuille 1'!U16</f>
        <v>0</v>
      </c>
    </row>
    <row r="16" spans="1:20" x14ac:dyDescent="0.25">
      <c r="A16" s="49">
        <f>'feuille 2'!B3</f>
        <v>1</v>
      </c>
      <c r="B16" t="str">
        <f>'feuille 2'!C3</f>
        <v>Vacant</v>
      </c>
      <c r="C16">
        <f>'feuille 2'!D3</f>
        <v>24.1</v>
      </c>
      <c r="D16">
        <f>'feuille 2'!E3</f>
        <v>23.89</v>
      </c>
      <c r="E16">
        <f>'feuille 2'!F3</f>
        <v>23.89</v>
      </c>
      <c r="F16">
        <f>'feuille 2'!G3</f>
        <v>24.02</v>
      </c>
      <c r="G16">
        <f>'feuille 2'!H3</f>
        <v>24.1</v>
      </c>
      <c r="H16">
        <f>'feuille 2'!I3</f>
        <v>24.28</v>
      </c>
      <c r="I16">
        <f>'feuille 2'!J3</f>
        <v>24.28</v>
      </c>
      <c r="J16">
        <f>'feuille 2'!K3</f>
        <v>1</v>
      </c>
      <c r="K16" t="str">
        <f>'feuille 2'!L3</f>
        <v>Vacant</v>
      </c>
      <c r="L16">
        <f>'feuille 2'!M3</f>
        <v>24.03</v>
      </c>
      <c r="M16">
        <f>'feuille 2'!N3</f>
        <v>24.12</v>
      </c>
      <c r="N16">
        <f>'feuille 2'!O3</f>
        <v>24.12</v>
      </c>
      <c r="O16">
        <f>'feuille 2'!P3</f>
        <v>23.8</v>
      </c>
      <c r="P16">
        <f>'feuille 2'!Q3</f>
        <v>24.03</v>
      </c>
      <c r="Q16">
        <f>'feuille 2'!R3</f>
        <v>24.38</v>
      </c>
      <c r="R16">
        <f>'feuille 2'!S3</f>
        <v>24.38</v>
      </c>
      <c r="S16">
        <f>'feuille 2'!T3</f>
        <v>0</v>
      </c>
      <c r="T16">
        <f>'feuille 2'!U3</f>
        <v>0</v>
      </c>
    </row>
    <row r="17" spans="1:20" x14ac:dyDescent="0.25">
      <c r="A17" s="49">
        <f>'feuille 2'!B4</f>
        <v>2</v>
      </c>
      <c r="B17" t="str">
        <f>'feuille 2'!C4</f>
        <v>Occupé</v>
      </c>
      <c r="C17">
        <f>'feuille 2'!D4</f>
        <v>23.56</v>
      </c>
      <c r="D17">
        <f>'feuille 2'!E4</f>
        <v>23.55</v>
      </c>
      <c r="E17">
        <f>'feuille 2'!F4</f>
        <v>23.55</v>
      </c>
      <c r="F17">
        <f>'feuille 2'!G4</f>
        <v>23.58</v>
      </c>
      <c r="G17">
        <f>'feuille 2'!H4</f>
        <v>23.56</v>
      </c>
      <c r="H17">
        <f>'feuille 2'!I4</f>
        <v>23.23</v>
      </c>
      <c r="I17">
        <f>'feuille 2'!J4</f>
        <v>23.23</v>
      </c>
      <c r="J17">
        <f>'feuille 2'!K4</f>
        <v>2</v>
      </c>
      <c r="K17" t="str">
        <f>'feuille 2'!L4</f>
        <v>Occupé</v>
      </c>
      <c r="L17">
        <f>'feuille 2'!M4</f>
        <v>23.6</v>
      </c>
      <c r="M17">
        <f>'feuille 2'!N4</f>
        <v>23.42</v>
      </c>
      <c r="N17">
        <f>'feuille 2'!O4</f>
        <v>23.42</v>
      </c>
      <c r="O17">
        <f>'feuille 2'!P4</f>
        <v>23.58</v>
      </c>
      <c r="P17">
        <f>'feuille 2'!Q4</f>
        <v>23.6</v>
      </c>
      <c r="Q17">
        <f>'feuille 2'!R4</f>
        <v>23.57</v>
      </c>
      <c r="R17">
        <f>'feuille 2'!S4</f>
        <v>23.57</v>
      </c>
      <c r="S17">
        <f>'feuille 2'!T4</f>
        <v>0</v>
      </c>
      <c r="T17">
        <f>'feuille 2'!U4</f>
        <v>0</v>
      </c>
    </row>
    <row r="18" spans="1:20" x14ac:dyDescent="0.25">
      <c r="A18" s="49">
        <f>'feuille 2'!B5</f>
        <v>3</v>
      </c>
      <c r="B18" t="str">
        <f>'feuille 2'!C5</f>
        <v>Occupé</v>
      </c>
      <c r="C18">
        <f>'feuille 2'!D5</f>
        <v>22.59</v>
      </c>
      <c r="D18">
        <f>'feuille 2'!E5</f>
        <v>22.93</v>
      </c>
      <c r="E18">
        <f>'feuille 2'!F5</f>
        <v>22.93</v>
      </c>
      <c r="F18">
        <f>'feuille 2'!G5</f>
        <v>22.84</v>
      </c>
      <c r="G18">
        <f>'feuille 2'!H5</f>
        <v>22.59</v>
      </c>
      <c r="H18">
        <f>'feuille 2'!I5</f>
        <v>22.84</v>
      </c>
      <c r="I18">
        <f>'feuille 2'!J5</f>
        <v>22.84</v>
      </c>
      <c r="J18">
        <f>'feuille 2'!K5</f>
        <v>3</v>
      </c>
      <c r="K18" t="str">
        <f>'feuille 2'!L5</f>
        <v>Occupé</v>
      </c>
      <c r="L18">
        <f>'feuille 2'!M5</f>
        <v>22.37</v>
      </c>
      <c r="M18">
        <f>'feuille 2'!N5</f>
        <v>22.17</v>
      </c>
      <c r="N18">
        <f>'feuille 2'!O5</f>
        <v>22.17</v>
      </c>
      <c r="O18">
        <f>'feuille 2'!P5</f>
        <v>22.4</v>
      </c>
      <c r="P18">
        <f>'feuille 2'!Q5</f>
        <v>22.37</v>
      </c>
      <c r="Q18">
        <f>'feuille 2'!R5</f>
        <v>22.27</v>
      </c>
      <c r="R18">
        <f>'feuille 2'!S5</f>
        <v>22.27</v>
      </c>
      <c r="S18">
        <f>'feuille 2'!T5</f>
        <v>0</v>
      </c>
      <c r="T18">
        <f>'feuille 2'!U5</f>
        <v>0</v>
      </c>
    </row>
    <row r="19" spans="1:20" x14ac:dyDescent="0.25">
      <c r="A19" s="49">
        <f>'feuille 2'!B6</f>
        <v>4</v>
      </c>
      <c r="B19" t="str">
        <f>'feuille 2'!C6</f>
        <v>Occupé</v>
      </c>
      <c r="C19">
        <f>'feuille 2'!D6</f>
        <v>23.38</v>
      </c>
      <c r="D19">
        <f>'feuille 2'!E6</f>
        <v>23.52</v>
      </c>
      <c r="E19">
        <f>'feuille 2'!F6</f>
        <v>23.52</v>
      </c>
      <c r="F19">
        <f>'feuille 2'!G6</f>
        <v>23.56</v>
      </c>
      <c r="G19">
        <f>'feuille 2'!H6</f>
        <v>23.38</v>
      </c>
      <c r="H19">
        <f>'feuille 2'!I6</f>
        <v>23.43</v>
      </c>
      <c r="I19">
        <f>'feuille 2'!J6</f>
        <v>23.43</v>
      </c>
      <c r="J19">
        <f>'feuille 2'!K6</f>
        <v>4</v>
      </c>
      <c r="K19" t="str">
        <f>'feuille 2'!L6</f>
        <v>Occupé</v>
      </c>
      <c r="L19">
        <f>'feuille 2'!M6</f>
        <v>23.35</v>
      </c>
      <c r="M19">
        <f>'feuille 2'!N6</f>
        <v>23.22</v>
      </c>
      <c r="N19">
        <f>'feuille 2'!O6</f>
        <v>23.22</v>
      </c>
      <c r="O19">
        <f>'feuille 2'!P6</f>
        <v>23.42</v>
      </c>
      <c r="P19">
        <f>'feuille 2'!Q6</f>
        <v>23.35</v>
      </c>
      <c r="Q19">
        <f>'feuille 2'!R6</f>
        <v>23.45</v>
      </c>
      <c r="R19">
        <f>'feuille 2'!S6</f>
        <v>23.45</v>
      </c>
      <c r="S19">
        <f>'feuille 2'!T6</f>
        <v>0</v>
      </c>
      <c r="T19">
        <f>'feuille 2'!U6</f>
        <v>0</v>
      </c>
    </row>
    <row r="20" spans="1:20" x14ac:dyDescent="0.25">
      <c r="A20" s="49">
        <f>'feuille 2'!B7</f>
        <v>5</v>
      </c>
      <c r="B20" t="str">
        <f>'feuille 2'!C7</f>
        <v>Occupé</v>
      </c>
      <c r="C20">
        <f>'feuille 2'!D7</f>
        <v>21.21</v>
      </c>
      <c r="D20">
        <f>'feuille 2'!E7</f>
        <v>21.33</v>
      </c>
      <c r="E20">
        <f>'feuille 2'!F7</f>
        <v>21.33</v>
      </c>
      <c r="F20">
        <f>'feuille 2'!G7</f>
        <v>21.39</v>
      </c>
      <c r="G20">
        <f>'feuille 2'!H7</f>
        <v>21.21</v>
      </c>
      <c r="H20">
        <f>'feuille 2'!I7</f>
        <v>21.42</v>
      </c>
      <c r="I20">
        <f>'feuille 2'!J7</f>
        <v>21.42</v>
      </c>
      <c r="J20">
        <f>'feuille 2'!K7</f>
        <v>5</v>
      </c>
      <c r="K20" t="str">
        <f>'feuille 2'!L7</f>
        <v>Occupé</v>
      </c>
      <c r="L20">
        <f>'feuille 2'!M7</f>
        <v>20.77</v>
      </c>
      <c r="M20">
        <f>'feuille 2'!N7</f>
        <v>20.32</v>
      </c>
      <c r="N20">
        <f>'feuille 2'!O7</f>
        <v>20.32</v>
      </c>
      <c r="O20">
        <f>'feuille 2'!P7</f>
        <v>20.47</v>
      </c>
      <c r="P20">
        <f>'feuille 2'!Q7</f>
        <v>20.77</v>
      </c>
      <c r="Q20">
        <f>'feuille 2'!R7</f>
        <v>20.5</v>
      </c>
      <c r="R20">
        <f>'feuille 2'!S7</f>
        <v>20.5</v>
      </c>
      <c r="S20">
        <f>'feuille 2'!T7</f>
        <v>0</v>
      </c>
      <c r="T20">
        <f>'feuille 2'!U7</f>
        <v>0</v>
      </c>
    </row>
    <row r="21" spans="1:20" x14ac:dyDescent="0.25">
      <c r="A21" s="49">
        <f>'feuille 2'!B8</f>
        <v>6</v>
      </c>
      <c r="B21" t="str">
        <f>'feuille 2'!C8</f>
        <v>Occupé</v>
      </c>
      <c r="C21">
        <f>'feuille 2'!D8</f>
        <v>23.04</v>
      </c>
      <c r="D21">
        <f>'feuille 2'!E8</f>
        <v>22.95</v>
      </c>
      <c r="E21">
        <f>'feuille 2'!F8</f>
        <v>22.95</v>
      </c>
      <c r="F21">
        <f>'feuille 2'!G8</f>
        <v>23.01</v>
      </c>
      <c r="G21">
        <f>'feuille 2'!H8</f>
        <v>23.04</v>
      </c>
      <c r="H21">
        <f>'feuille 2'!I8</f>
        <v>22.64</v>
      </c>
      <c r="I21">
        <f>'feuille 2'!J8</f>
        <v>22.64</v>
      </c>
      <c r="J21">
        <f>'feuille 2'!K8</f>
        <v>6</v>
      </c>
      <c r="K21" t="str">
        <f>'feuille 2'!L8</f>
        <v>Occupé</v>
      </c>
      <c r="L21">
        <f>'feuille 2'!M8</f>
        <v>23.32</v>
      </c>
      <c r="M21">
        <f>'feuille 2'!N8</f>
        <v>23.38</v>
      </c>
      <c r="N21">
        <f>'feuille 2'!O8</f>
        <v>23.38</v>
      </c>
      <c r="O21">
        <f>'feuille 2'!P8</f>
        <v>23.38</v>
      </c>
      <c r="P21">
        <f>'feuille 2'!Q8</f>
        <v>23.32</v>
      </c>
      <c r="Q21">
        <f>'feuille 2'!R8</f>
        <v>23.53</v>
      </c>
      <c r="R21">
        <f>'feuille 2'!S8</f>
        <v>23.53</v>
      </c>
      <c r="S21">
        <f>'feuille 2'!T8</f>
        <v>0</v>
      </c>
      <c r="T21">
        <f>'feuille 2'!U8</f>
        <v>0</v>
      </c>
    </row>
    <row r="22" spans="1:20" x14ac:dyDescent="0.25">
      <c r="A22" s="49">
        <f>'feuille 2'!B9</f>
        <v>7</v>
      </c>
      <c r="B22" t="str">
        <f>'feuille 2'!C9</f>
        <v>Occupé</v>
      </c>
      <c r="C22">
        <f>'feuille 2'!D9</f>
        <v>0</v>
      </c>
      <c r="D22">
        <f>'feuille 2'!E9</f>
        <v>0</v>
      </c>
      <c r="E22">
        <f>'feuille 2'!F9</f>
        <v>0</v>
      </c>
      <c r="F22">
        <f>'feuille 2'!G9</f>
        <v>0</v>
      </c>
      <c r="G22">
        <f>'feuille 2'!H9</f>
        <v>0</v>
      </c>
      <c r="H22">
        <f>'feuille 2'!I9</f>
        <v>0</v>
      </c>
      <c r="I22">
        <f>'feuille 2'!J9</f>
        <v>0</v>
      </c>
      <c r="J22">
        <f>'feuille 2'!K9</f>
        <v>7</v>
      </c>
      <c r="K22" t="str">
        <f>'feuille 2'!L9</f>
        <v>Occupé</v>
      </c>
      <c r="L22">
        <f>'feuille 2'!M9</f>
        <v>0</v>
      </c>
      <c r="M22">
        <f>'feuille 2'!N9</f>
        <v>0</v>
      </c>
      <c r="N22">
        <f>'feuille 2'!O9</f>
        <v>0</v>
      </c>
      <c r="O22">
        <f>'feuille 2'!P9</f>
        <v>0</v>
      </c>
      <c r="P22">
        <f>'feuille 2'!Q9</f>
        <v>0</v>
      </c>
      <c r="Q22">
        <f>'feuille 2'!R9</f>
        <v>0</v>
      </c>
      <c r="R22">
        <f>'feuille 2'!S9</f>
        <v>0</v>
      </c>
      <c r="S22">
        <f>'feuille 2'!T9</f>
        <v>0</v>
      </c>
      <c r="T22">
        <f>'feuille 2'!U9</f>
        <v>0</v>
      </c>
    </row>
    <row r="23" spans="1:20" x14ac:dyDescent="0.25">
      <c r="A23" s="49">
        <f>'feuille 2'!B10</f>
        <v>0</v>
      </c>
      <c r="B23">
        <f>'feuille 2'!C10</f>
        <v>0</v>
      </c>
      <c r="C23">
        <f>'feuille 2'!D10</f>
        <v>0</v>
      </c>
      <c r="D23">
        <f>'feuille 2'!E10</f>
        <v>0</v>
      </c>
      <c r="E23">
        <f>'feuille 2'!F10</f>
        <v>0</v>
      </c>
      <c r="F23" t="str">
        <f>'feuille 2'!G10</f>
        <v xml:space="preserve"> </v>
      </c>
      <c r="G23" t="str">
        <f>'feuille 2'!H10</f>
        <v xml:space="preserve"> </v>
      </c>
      <c r="H23">
        <f>'feuille 2'!I10</f>
        <v>0</v>
      </c>
      <c r="I23">
        <f>'feuille 2'!J10</f>
        <v>0</v>
      </c>
      <c r="J23">
        <f>'feuille 2'!K10</f>
        <v>0</v>
      </c>
      <c r="K23">
        <f>'feuille 2'!L10</f>
        <v>0</v>
      </c>
      <c r="L23">
        <f>'feuille 2'!M10</f>
        <v>0</v>
      </c>
      <c r="M23">
        <f>'feuille 2'!N10</f>
        <v>0</v>
      </c>
      <c r="N23">
        <f>'feuille 2'!O10</f>
        <v>0</v>
      </c>
      <c r="O23">
        <f>'feuille 2'!P10</f>
        <v>0</v>
      </c>
      <c r="P23">
        <f>'feuille 2'!Q10</f>
        <v>0</v>
      </c>
      <c r="Q23">
        <f>'feuille 2'!R10</f>
        <v>0</v>
      </c>
      <c r="R23">
        <f>'feuille 2'!S10</f>
        <v>0</v>
      </c>
      <c r="S23">
        <f>'feuille 2'!T10</f>
        <v>0</v>
      </c>
      <c r="T23">
        <f>'feuille 2'!U10</f>
        <v>0</v>
      </c>
    </row>
    <row r="24" spans="1:20" x14ac:dyDescent="0.25">
      <c r="A24" s="49">
        <f>'feuille 2'!B11</f>
        <v>0</v>
      </c>
      <c r="B24">
        <f>'feuille 2'!C11</f>
        <v>0</v>
      </c>
      <c r="C24">
        <f>'feuille 2'!D11</f>
        <v>0</v>
      </c>
      <c r="D24">
        <f>'feuille 2'!E11</f>
        <v>0</v>
      </c>
      <c r="E24">
        <f>'feuille 2'!F11</f>
        <v>0</v>
      </c>
      <c r="F24" t="str">
        <f>'feuille 2'!G11</f>
        <v xml:space="preserve"> </v>
      </c>
      <c r="G24">
        <f>'feuille 2'!H11</f>
        <v>0</v>
      </c>
      <c r="H24">
        <f>'feuille 2'!I11</f>
        <v>0</v>
      </c>
      <c r="I24">
        <f>'feuille 2'!J11</f>
        <v>0</v>
      </c>
      <c r="J24">
        <f>'feuille 2'!K11</f>
        <v>0</v>
      </c>
      <c r="K24">
        <f>'feuille 2'!L11</f>
        <v>0</v>
      </c>
      <c r="L24">
        <f>'feuille 2'!M11</f>
        <v>0</v>
      </c>
      <c r="M24">
        <f>'feuille 2'!N11</f>
        <v>0</v>
      </c>
      <c r="N24">
        <f>'feuille 2'!O11</f>
        <v>0</v>
      </c>
      <c r="O24">
        <f>'feuille 2'!P11</f>
        <v>0</v>
      </c>
      <c r="P24">
        <f>'feuille 2'!Q11</f>
        <v>0</v>
      </c>
      <c r="Q24">
        <f>'feuille 2'!R11</f>
        <v>0</v>
      </c>
      <c r="R24">
        <f>'feuille 2'!S11</f>
        <v>0</v>
      </c>
      <c r="S24">
        <f>'feuille 2'!T11</f>
        <v>0</v>
      </c>
      <c r="T24">
        <f>'feuille 2'!U11</f>
        <v>0</v>
      </c>
    </row>
    <row r="25" spans="1:20" x14ac:dyDescent="0.25">
      <c r="A25" s="49">
        <f>'feuille 2'!B12</f>
        <v>0</v>
      </c>
      <c r="B25">
        <f>'feuille 2'!C12</f>
        <v>0</v>
      </c>
      <c r="C25">
        <f>'feuille 2'!D12</f>
        <v>0</v>
      </c>
      <c r="D25">
        <f>'feuille 2'!E12</f>
        <v>0</v>
      </c>
      <c r="E25">
        <f>'feuille 2'!F12</f>
        <v>0</v>
      </c>
      <c r="F25">
        <f>'feuille 2'!G12</f>
        <v>0</v>
      </c>
      <c r="G25">
        <f>'feuille 2'!H12</f>
        <v>0</v>
      </c>
      <c r="H25">
        <f>'feuille 2'!I12</f>
        <v>0</v>
      </c>
      <c r="I25">
        <f>'feuille 2'!J12</f>
        <v>0</v>
      </c>
      <c r="J25">
        <f>'feuille 2'!K12</f>
        <v>0</v>
      </c>
      <c r="K25">
        <f>'feuille 2'!L12</f>
        <v>0</v>
      </c>
      <c r="L25">
        <f>'feuille 2'!M12</f>
        <v>0</v>
      </c>
      <c r="M25">
        <f>'feuille 2'!N12</f>
        <v>0</v>
      </c>
      <c r="N25">
        <f>'feuille 2'!O12</f>
        <v>0</v>
      </c>
      <c r="O25">
        <f>'feuille 2'!P12</f>
        <v>0</v>
      </c>
      <c r="P25">
        <f>'feuille 2'!Q12</f>
        <v>0</v>
      </c>
      <c r="Q25">
        <f>'feuille 2'!R12</f>
        <v>0</v>
      </c>
      <c r="R25">
        <f>'feuille 2'!S12</f>
        <v>0</v>
      </c>
      <c r="S25">
        <f>'feuille 2'!T12</f>
        <v>0</v>
      </c>
      <c r="T25">
        <f>'feuille 2'!U12</f>
        <v>0</v>
      </c>
    </row>
    <row r="26" spans="1:20" x14ac:dyDescent="0.25">
      <c r="A26" s="49">
        <f>'feuille 2'!B13</f>
        <v>0</v>
      </c>
      <c r="B26">
        <f>'feuille 2'!C13</f>
        <v>0</v>
      </c>
      <c r="C26">
        <f>'feuille 2'!D13</f>
        <v>0</v>
      </c>
      <c r="D26">
        <f>'feuille 2'!E13</f>
        <v>0</v>
      </c>
      <c r="E26">
        <f>'feuille 2'!F13</f>
        <v>0</v>
      </c>
      <c r="F26">
        <f>'feuille 2'!G13</f>
        <v>0</v>
      </c>
      <c r="G26">
        <f>'feuille 2'!H13</f>
        <v>0</v>
      </c>
      <c r="H26">
        <f>'feuille 2'!I13</f>
        <v>0</v>
      </c>
      <c r="I26">
        <f>'feuille 2'!J13</f>
        <v>0</v>
      </c>
      <c r="J26">
        <f>'feuille 2'!K13</f>
        <v>0</v>
      </c>
      <c r="K26">
        <f>'feuille 2'!L13</f>
        <v>0</v>
      </c>
      <c r="L26">
        <f>'feuille 2'!M13</f>
        <v>0</v>
      </c>
      <c r="M26">
        <f>'feuille 2'!N13</f>
        <v>0</v>
      </c>
      <c r="N26">
        <f>'feuille 2'!O13</f>
        <v>0</v>
      </c>
      <c r="O26">
        <f>'feuille 2'!P13</f>
        <v>0</v>
      </c>
      <c r="P26">
        <f>'feuille 2'!Q13</f>
        <v>0</v>
      </c>
      <c r="Q26">
        <f>'feuille 2'!R13</f>
        <v>0</v>
      </c>
      <c r="R26">
        <f>'feuille 2'!S13</f>
        <v>0</v>
      </c>
      <c r="S26">
        <f>'feuille 2'!T13</f>
        <v>0</v>
      </c>
      <c r="T26">
        <f>'feuille 2'!U13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30FC8-B273-494D-B86A-8612F449E484}">
  <dimension ref="A2:E18"/>
  <sheetViews>
    <sheetView workbookViewId="0">
      <selection activeCell="B12" sqref="B12"/>
    </sheetView>
  </sheetViews>
  <sheetFormatPr baseColWidth="10" defaultRowHeight="15" x14ac:dyDescent="0.25"/>
  <cols>
    <col min="1" max="1" width="21" bestFit="1" customWidth="1"/>
    <col min="2" max="5" width="20.7109375" bestFit="1" customWidth="1"/>
    <col min="6" max="31" width="21.42578125" bestFit="1" customWidth="1"/>
    <col min="32" max="33" width="26.42578125" bestFit="1" customWidth="1"/>
    <col min="34" max="34" width="20.7109375" bestFit="1" customWidth="1"/>
    <col min="35" max="35" width="17.5703125" bestFit="1" customWidth="1"/>
    <col min="36" max="37" width="20.7109375" bestFit="1" customWidth="1"/>
    <col min="38" max="38" width="17.5703125" bestFit="1" customWidth="1"/>
    <col min="39" max="40" width="20.7109375" bestFit="1" customWidth="1"/>
    <col min="41" max="41" width="17.5703125" bestFit="1" customWidth="1"/>
    <col min="42" max="43" width="20.7109375" bestFit="1" customWidth="1"/>
    <col min="44" max="44" width="17.5703125" bestFit="1" customWidth="1"/>
    <col min="45" max="46" width="20.7109375" bestFit="1" customWidth="1"/>
    <col min="47" max="47" width="12.5703125" bestFit="1" customWidth="1"/>
  </cols>
  <sheetData>
    <row r="2" spans="1:5" ht="84" customHeight="1" x14ac:dyDescent="0.25"/>
    <row r="3" spans="1:5" x14ac:dyDescent="0.25">
      <c r="A3" s="45" t="s">
        <v>26</v>
      </c>
      <c r="B3" t="s">
        <v>28</v>
      </c>
      <c r="C3" t="s">
        <v>29</v>
      </c>
      <c r="D3" t="s">
        <v>30</v>
      </c>
      <c r="E3" t="s">
        <v>31</v>
      </c>
    </row>
    <row r="4" spans="1:5" x14ac:dyDescent="0.25">
      <c r="A4" s="1">
        <v>1</v>
      </c>
      <c r="B4" s="47">
        <v>24.1</v>
      </c>
      <c r="C4" s="47">
        <v>23.89</v>
      </c>
      <c r="D4" s="47">
        <v>23.89</v>
      </c>
      <c r="E4" s="47">
        <v>24.02</v>
      </c>
    </row>
    <row r="5" spans="1:5" x14ac:dyDescent="0.25">
      <c r="A5" s="46" t="s">
        <v>7</v>
      </c>
      <c r="B5" s="47">
        <v>24.1</v>
      </c>
      <c r="C5" s="47">
        <v>23.89</v>
      </c>
      <c r="D5" s="47">
        <v>23.89</v>
      </c>
      <c r="E5" s="47">
        <v>24.02</v>
      </c>
    </row>
    <row r="6" spans="1:5" x14ac:dyDescent="0.25">
      <c r="A6" s="1">
        <v>2</v>
      </c>
      <c r="B6" s="47">
        <v>23.56</v>
      </c>
      <c r="C6" s="47">
        <v>23.55</v>
      </c>
      <c r="D6" s="47">
        <v>23.55</v>
      </c>
      <c r="E6" s="47">
        <v>23.58</v>
      </c>
    </row>
    <row r="7" spans="1:5" x14ac:dyDescent="0.25">
      <c r="A7" s="46" t="s">
        <v>1</v>
      </c>
      <c r="B7" s="47">
        <v>23.56</v>
      </c>
      <c r="C7" s="47">
        <v>23.55</v>
      </c>
      <c r="D7" s="47">
        <v>23.55</v>
      </c>
      <c r="E7" s="47">
        <v>23.58</v>
      </c>
    </row>
    <row r="8" spans="1:5" x14ac:dyDescent="0.25">
      <c r="A8" s="1">
        <v>3</v>
      </c>
      <c r="B8" s="47">
        <v>22.59</v>
      </c>
      <c r="C8" s="47">
        <v>22.93</v>
      </c>
      <c r="D8" s="47">
        <v>22.93</v>
      </c>
      <c r="E8" s="47">
        <v>22.84</v>
      </c>
    </row>
    <row r="9" spans="1:5" x14ac:dyDescent="0.25">
      <c r="A9" s="46" t="s">
        <v>1</v>
      </c>
      <c r="B9" s="47">
        <v>22.59</v>
      </c>
      <c r="C9" s="47">
        <v>22.93</v>
      </c>
      <c r="D9" s="47">
        <v>22.93</v>
      </c>
      <c r="E9" s="47">
        <v>22.84</v>
      </c>
    </row>
    <row r="10" spans="1:5" x14ac:dyDescent="0.25">
      <c r="A10" s="1">
        <v>4</v>
      </c>
      <c r="B10" s="47">
        <v>23.38</v>
      </c>
      <c r="C10" s="47">
        <v>23.52</v>
      </c>
      <c r="D10" s="47">
        <v>23.52</v>
      </c>
      <c r="E10" s="47">
        <v>23.56</v>
      </c>
    </row>
    <row r="11" spans="1:5" x14ac:dyDescent="0.25">
      <c r="A11" s="46" t="s">
        <v>1</v>
      </c>
      <c r="B11" s="47">
        <v>23.38</v>
      </c>
      <c r="C11" s="47">
        <v>23.52</v>
      </c>
      <c r="D11" s="47">
        <v>23.52</v>
      </c>
      <c r="E11" s="47">
        <v>23.56</v>
      </c>
    </row>
    <row r="12" spans="1:5" x14ac:dyDescent="0.25">
      <c r="A12" s="1">
        <v>5</v>
      </c>
      <c r="B12" s="47">
        <v>21.21</v>
      </c>
      <c r="C12" s="47">
        <v>21.33</v>
      </c>
      <c r="D12" s="47">
        <v>21.33</v>
      </c>
      <c r="E12" s="47">
        <v>21.39</v>
      </c>
    </row>
    <row r="13" spans="1:5" x14ac:dyDescent="0.25">
      <c r="A13" s="46" t="s">
        <v>1</v>
      </c>
      <c r="B13" s="47">
        <v>21.21</v>
      </c>
      <c r="C13" s="47">
        <v>21.33</v>
      </c>
      <c r="D13" s="47">
        <v>21.33</v>
      </c>
      <c r="E13" s="47">
        <v>21.39</v>
      </c>
    </row>
    <row r="14" spans="1:5" x14ac:dyDescent="0.25">
      <c r="A14" s="1">
        <v>6</v>
      </c>
      <c r="B14" s="47">
        <v>23.04</v>
      </c>
      <c r="C14" s="47">
        <v>22.95</v>
      </c>
      <c r="D14" s="47">
        <v>22.95</v>
      </c>
      <c r="E14" s="47">
        <v>23.01</v>
      </c>
    </row>
    <row r="15" spans="1:5" x14ac:dyDescent="0.25">
      <c r="A15" s="46" t="s">
        <v>1</v>
      </c>
      <c r="B15" s="47">
        <v>23.04</v>
      </c>
      <c r="C15" s="47">
        <v>22.95</v>
      </c>
      <c r="D15" s="47">
        <v>22.95</v>
      </c>
      <c r="E15" s="47">
        <v>23.01</v>
      </c>
    </row>
    <row r="16" spans="1:5" x14ac:dyDescent="0.25">
      <c r="A16" s="1">
        <v>7</v>
      </c>
      <c r="B16" s="47">
        <v>0</v>
      </c>
      <c r="C16" s="47">
        <v>0</v>
      </c>
      <c r="D16" s="47">
        <v>0</v>
      </c>
      <c r="E16" s="47">
        <v>0</v>
      </c>
    </row>
    <row r="17" spans="1:5" x14ac:dyDescent="0.25">
      <c r="A17" s="46" t="s">
        <v>1</v>
      </c>
      <c r="B17" s="47">
        <v>0</v>
      </c>
      <c r="C17" s="47">
        <v>0</v>
      </c>
      <c r="D17" s="47">
        <v>0</v>
      </c>
      <c r="E17" s="47">
        <v>0</v>
      </c>
    </row>
    <row r="18" spans="1:5" x14ac:dyDescent="0.25">
      <c r="A18" s="1" t="s">
        <v>27</v>
      </c>
      <c r="B18" s="47">
        <v>137.88</v>
      </c>
      <c r="C18" s="47">
        <v>138.16999999999999</v>
      </c>
      <c r="D18" s="47">
        <v>138.16999999999999</v>
      </c>
      <c r="E18" s="47">
        <v>138.4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feuille 2</vt:lpstr>
      <vt:lpstr>Synthèse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2019-03-18T09:56:33Z</dcterms:modified>
</cp:coreProperties>
</file>