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POI_POSTE" sheetId="1" r:id="rId1"/>
  </sheets>
  <definedNames>
    <definedName name="_xlnm._FilterDatabase" localSheetId="0" hidden="1">POI_POSTE!$A$1:$L$3</definedName>
  </definedNames>
  <calcPr calcId="171027"/>
</workbook>
</file>

<file path=xl/calcChain.xml><?xml version="1.0" encoding="utf-8"?>
<calcChain xmlns="http://schemas.openxmlformats.org/spreadsheetml/2006/main">
  <c r="Q2" i="1" l="1"/>
  <c r="Q3" i="1"/>
  <c r="L2" i="1"/>
  <c r="L3" i="1"/>
  <c r="I2" i="1"/>
  <c r="J2" i="1"/>
  <c r="K2" i="1"/>
  <c r="K3" i="1"/>
  <c r="I3" i="1"/>
  <c r="J3" i="1" s="1"/>
  <c r="N3" i="1" l="1"/>
  <c r="O3" i="1"/>
  <c r="O2" i="1"/>
  <c r="N2" i="1"/>
  <c r="P3" i="1"/>
  <c r="P2" i="1"/>
</calcChain>
</file>

<file path=xl/sharedStrings.xml><?xml version="1.0" encoding="utf-8"?>
<sst xmlns="http://schemas.openxmlformats.org/spreadsheetml/2006/main" count="32" uniqueCount="32">
  <si>
    <t xml:space="preserve">VLEDIC0074  </t>
  </si>
  <si>
    <t xml:space="preserve">ST AU  </t>
  </si>
  <si>
    <t>LE GAST</t>
  </si>
  <si>
    <t xml:space="preserve">CAUMOC0008  </t>
  </si>
  <si>
    <t xml:space="preserve">ST OUE  </t>
  </si>
  <si>
    <t>LA LANDE-SUR-DROME</t>
  </si>
  <si>
    <t xml:space="preserve">14350P0001  </t>
  </si>
  <si>
    <t>-1.09312</t>
  </si>
  <si>
    <t>48.78784</t>
  </si>
  <si>
    <t>-0.85996</t>
  </si>
  <si>
    <t>49.07259</t>
  </si>
  <si>
    <t xml:space="preserve">MENATRIERE  </t>
  </si>
  <si>
    <t>BG LA LANDE</t>
  </si>
  <si>
    <t>LON</t>
  </si>
  <si>
    <t>LAT</t>
  </si>
  <si>
    <t>NOM</t>
  </si>
  <si>
    <t>N°</t>
  </si>
  <si>
    <t>GDO</t>
  </si>
  <si>
    <t>DPT</t>
  </si>
  <si>
    <t>CNE</t>
  </si>
  <si>
    <t>Autre</t>
  </si>
  <si>
    <t>form1</t>
  </si>
  <si>
    <t>form2</t>
  </si>
  <si>
    <t>form3</t>
  </si>
  <si>
    <t>form4</t>
  </si>
  <si>
    <t>14296P0014</t>
  </si>
  <si>
    <t>DROME</t>
  </si>
  <si>
    <t>name</t>
  </si>
  <si>
    <t>desc</t>
  </si>
  <si>
    <t>latitude</t>
  </si>
  <si>
    <t>longitude</t>
  </si>
  <si>
    <t>% aerien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</si>
</sst>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18" fillId="0" borderId="0" xfId="0" applyFont="1"/>
    <xf numFmtId="0" fontId="18" fillId="0" borderId="0" xfId="0" applyFont="1" applyFill="1"/>
    <xf numFmtId="9" fontId="18" fillId="0" borderId="0" xfId="0" applyNumberFormat="1" applyFont="1" applyFill="1"/>
    <xf numFmtId="0" fontId="18" fillId="33" borderId="0" xfId="0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3" formatCode="0%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Q3" totalsRowShown="0" headerRowDxfId="2" dataDxfId="3">
  <autoFilter ref="A1:Q3"/>
  <tableColumns count="17">
    <tableColumn id="1" name="LON" dataDxfId="18"/>
    <tableColumn id="2" name="LAT" dataDxfId="17"/>
    <tableColumn id="3" name="NOM" dataDxfId="16"/>
    <tableColumn id="4" name="N°" dataDxfId="15"/>
    <tableColumn id="5" name="GDO" dataDxfId="14"/>
    <tableColumn id="6" name="DPT" dataDxfId="13"/>
    <tableColumn id="7" name="CNE" dataDxfId="12"/>
    <tableColumn id="8" name="Autre" dataDxfId="11"/>
    <tableColumn id="9" name="form1" dataDxfId="10">
      <calculatedColumnFormula>TRIM(+IF(ISERROR(SEARCH("*p*",D2)),+CONCATENATE(C2," ",D2),""))</calculatedColumnFormula>
    </tableColumn>
    <tableColumn id="10" name="form2" dataDxfId="9">
      <calculatedColumnFormula>TRIM(+IF(ISERROR(SEARCH("*p*",D2)),I2,C2))</calculatedColumnFormula>
    </tableColumn>
    <tableColumn id="11" name="form3" dataDxfId="8">
      <calculatedColumnFormula>+TRIM(+IF(ISERROR(SEARCH("*p*",D2)),E2,D2))</calculatedColumnFormula>
    </tableColumn>
    <tableColumn id="12" name="form4" dataDxfId="1">
      <calculatedColumnFormula>TRIM(+IF(ISERROR(SEARCH("*C*",Tableau1[[#This Row],[GDO]])),Tableau1[[#This Row],[DPT]],Tableau1[[#This Row],[GDO]]))</calculatedColumnFormula>
    </tableColumn>
    <tableColumn id="13" name="% aerien" dataDxfId="7"/>
    <tableColumn id="14" name="longitude" dataDxfId="6">
      <calculatedColumnFormula>+A2</calculatedColumnFormula>
    </tableColumn>
    <tableColumn id="15" name="latitude" dataDxfId="5">
      <calculatedColumnFormula>+B2</calculatedColumnFormula>
    </tableColumn>
    <tableColumn id="16" name="name" dataDxfId="4">
      <calculatedColumnFormula>+K2</calculatedColumnFormula>
    </tableColumn>
    <tableColumn id="17" name="desc" dataDxfId="0">
      <calculatedColumnFormula>+CONCATENATE(Tableau1[[#This Row],[form2]]," - ",Tableau1[[#This Row],[form4]])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5"/>
  <sheetViews>
    <sheetView tabSelected="1" topLeftCell="D1" workbookViewId="0">
      <selection activeCell="I16" sqref="I16"/>
    </sheetView>
  </sheetViews>
  <sheetFormatPr baseColWidth="10" defaultRowHeight="11.25" x14ac:dyDescent="0.2"/>
  <cols>
    <col min="1" max="1" width="11.42578125" style="1" customWidth="1"/>
    <col min="2" max="5" width="11.42578125" style="1"/>
    <col min="6" max="8" width="13" style="1" customWidth="1"/>
    <col min="9" max="14" width="10.7109375" style="1" customWidth="1"/>
    <col min="15" max="16" width="11.42578125" style="1"/>
    <col min="17" max="17" width="20.140625" style="1" bestFit="1" customWidth="1"/>
    <col min="18" max="16384" width="11.42578125" style="1"/>
  </cols>
  <sheetData>
    <row r="1" spans="1:17" x14ac:dyDescent="0.2">
      <c r="A1" s="1" t="s">
        <v>13</v>
      </c>
      <c r="B1" s="1" t="s">
        <v>14</v>
      </c>
      <c r="C1" s="1" t="s">
        <v>15</v>
      </c>
      <c r="D1" s="1" t="s">
        <v>16</v>
      </c>
      <c r="E1" s="1" t="s">
        <v>17</v>
      </c>
      <c r="F1" s="1" t="s">
        <v>18</v>
      </c>
      <c r="G1" s="1" t="s">
        <v>19</v>
      </c>
      <c r="H1" s="1" t="s">
        <v>20</v>
      </c>
      <c r="I1" s="1" t="s">
        <v>21</v>
      </c>
      <c r="J1" s="1" t="s">
        <v>22</v>
      </c>
      <c r="K1" s="1" t="s">
        <v>23</v>
      </c>
      <c r="L1" s="1" t="s">
        <v>24</v>
      </c>
      <c r="M1" s="1" t="s">
        <v>31</v>
      </c>
      <c r="N1" s="1" t="s">
        <v>30</v>
      </c>
      <c r="O1" s="1" t="s">
        <v>29</v>
      </c>
      <c r="P1" s="1" t="s">
        <v>27</v>
      </c>
      <c r="Q1" s="1" t="s">
        <v>28</v>
      </c>
    </row>
    <row r="2" spans="1:17" s="2" customFormat="1" x14ac:dyDescent="0.2">
      <c r="A2" s="2" t="s">
        <v>7</v>
      </c>
      <c r="B2" s="2" t="s">
        <v>8</v>
      </c>
      <c r="C2" s="2" t="s">
        <v>11</v>
      </c>
      <c r="D2" s="2" t="s">
        <v>25</v>
      </c>
      <c r="E2" s="2" t="s">
        <v>0</v>
      </c>
      <c r="F2" s="2" t="s">
        <v>1</v>
      </c>
      <c r="G2" s="2" t="s">
        <v>2</v>
      </c>
      <c r="I2" s="2" t="str">
        <f>TRIM(+IF(ISERROR(SEARCH("*p*",D2)),+CONCATENATE(C2," ",D2),""))</f>
        <v/>
      </c>
      <c r="J2" s="2" t="str">
        <f>TRIM(+IF(ISERROR(SEARCH("*p*",D2)),I2,C2))</f>
        <v>MENATRIERE</v>
      </c>
      <c r="K2" s="2" t="str">
        <f>+TRIM(+IF(ISERROR(SEARCH("*p*",D2)),E2,D2))</f>
        <v>14296P0014</v>
      </c>
      <c r="L2" s="4" t="str">
        <f>TRIM(+IF(ISERROR(SEARCH("*C*",Tableau1[[#This Row],[GDO]])),Tableau1[[#This Row],[DPT]],Tableau1[[#This Row],[GDO]]))</f>
        <v>VLEDIC0074</v>
      </c>
      <c r="M2" s="3">
        <v>0</v>
      </c>
      <c r="N2" s="2" t="str">
        <f>+A2</f>
        <v>-1.09312</v>
      </c>
      <c r="O2" s="2" t="str">
        <f>+B2</f>
        <v>48.78784</v>
      </c>
      <c r="P2" s="2" t="str">
        <f>+K2</f>
        <v>14296P0014</v>
      </c>
      <c r="Q2" s="4" t="str">
        <f>+CONCATENATE(Tableau1[[#This Row],[form2]]," - ",Tableau1[[#This Row],[form4]])</f>
        <v>MENATRIERE - VLEDIC0074</v>
      </c>
    </row>
    <row r="3" spans="1:17" s="2" customFormat="1" x14ac:dyDescent="0.2">
      <c r="A3" s="2" t="s">
        <v>9</v>
      </c>
      <c r="B3" s="2" t="s">
        <v>10</v>
      </c>
      <c r="C3" s="2" t="s">
        <v>12</v>
      </c>
      <c r="D3" s="2" t="s">
        <v>26</v>
      </c>
      <c r="E3" s="2" t="s">
        <v>6</v>
      </c>
      <c r="F3" s="2" t="s">
        <v>3</v>
      </c>
      <c r="G3" s="2" t="s">
        <v>4</v>
      </c>
      <c r="H3" s="2" t="s">
        <v>5</v>
      </c>
      <c r="I3" s="2" t="str">
        <f>TRIM(+IF(ISERROR(SEARCH("*p*",D3)),+CONCATENATE(C3," ",D3),""))</f>
        <v>BG LA LANDE DROME</v>
      </c>
      <c r="J3" s="2" t="str">
        <f>TRIM(+IF(ISERROR(SEARCH("*p*",D3)),I3,C3))</f>
        <v>BG LA LANDE DROME</v>
      </c>
      <c r="K3" s="2" t="str">
        <f>+TRIM(+IF(ISERROR(SEARCH("*p*",D3)),E3,D3))</f>
        <v>14350P0001</v>
      </c>
      <c r="L3" s="2" t="str">
        <f>TRIM(+IF(ISERROR(SEARCH("*C*",Tableau1[[#This Row],[GDO]])),Tableau1[[#This Row],[DPT]],Tableau1[[#This Row],[GDO]]))</f>
        <v>CAUMOC0008</v>
      </c>
      <c r="M3" s="3">
        <v>0.15</v>
      </c>
      <c r="N3" s="2" t="str">
        <f t="shared" ref="N3" si="0">+A3</f>
        <v>-0.85996</v>
      </c>
      <c r="O3" s="2" t="str">
        <f t="shared" ref="O3" si="1">+B3</f>
        <v>49.07259</v>
      </c>
      <c r="P3" s="2" t="str">
        <f t="shared" ref="P3" si="2">+K3</f>
        <v>14350P0001</v>
      </c>
      <c r="Q3" s="2" t="str">
        <f>+CONCATENATE(Tableau1[[#This Row],[form2]]," - ",Tableau1[[#This Row],[form4]])</f>
        <v>BG LA LANDE DROME - CAUMOC0008</v>
      </c>
    </row>
    <row r="4" spans="1:17" s="2" customFormat="1" x14ac:dyDescent="0.2"/>
    <row r="5" spans="1:17" s="2" customFormat="1" x14ac:dyDescent="0.2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POI_POSTE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 Pascal</dc:creator>
  <cp:lastModifiedBy>HP</cp:lastModifiedBy>
  <dcterms:created xsi:type="dcterms:W3CDTF">2018-02-01T09:44:28Z</dcterms:created>
  <dcterms:modified xsi:type="dcterms:W3CDTF">2018-02-04T10:05:34Z</dcterms:modified>
</cp:coreProperties>
</file>