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585" yWindow="-15" windowWidth="12630" windowHeight="11760"/>
  </bookViews>
  <sheets>
    <sheet name="F1" sheetId="2" r:id="rId1"/>
  </sheets>
  <definedNames>
    <definedName name="_xlnm._FilterDatabase" localSheetId="0" hidden="1">'F1'!$E$3:$W$26</definedName>
    <definedName name="Alonso">#REF!</definedName>
    <definedName name="Button">#REF!</definedName>
    <definedName name="Hamilton">#REF!</definedName>
    <definedName name="Liste">'F1'!$AM$3:$AM$13</definedName>
    <definedName name="ListeDispo">OFFSET('F1'!$AN$3,,,COUNTA('F1'!$AN:$AN)-1)</definedName>
    <definedName name="Massa">#REF!</definedName>
    <definedName name="shj">'F1'!$AB$4</definedName>
    <definedName name="TABLO">'F1'!$E$3:$W$26</definedName>
    <definedName name="Vettel">#REF!</definedName>
    <definedName name="Webber">#REF!</definedName>
  </definedNames>
  <calcPr calcId="125725"/>
</workbook>
</file>

<file path=xl/calcChain.xml><?xml version="1.0" encoding="utf-8"?>
<calcChain xmlns="http://schemas.openxmlformats.org/spreadsheetml/2006/main">
  <c r="AH41" i="2"/>
  <c r="AI41" s="1"/>
  <c r="AG41"/>
  <c r="AG40"/>
  <c r="AG39"/>
  <c r="AG38"/>
  <c r="AG37"/>
  <c r="AG36"/>
  <c r="AG35"/>
  <c r="AG34"/>
  <c r="AG33"/>
  <c r="AG32"/>
  <c r="AG31"/>
  <c r="AG30"/>
  <c r="AG29"/>
  <c r="AG4" l="1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3"/>
  <c r="X4" l="1"/>
  <c r="AH4" s="1"/>
  <c r="X5"/>
  <c r="X6"/>
  <c r="AH6" s="1"/>
  <c r="X7"/>
  <c r="X8"/>
  <c r="AH8" s="1"/>
  <c r="X9"/>
  <c r="X10"/>
  <c r="AH10" s="1"/>
  <c r="X11"/>
  <c r="AH11" s="1"/>
  <c r="X12"/>
  <c r="X13"/>
  <c r="X14"/>
  <c r="AH14" s="1"/>
  <c r="X15"/>
  <c r="X16"/>
  <c r="AH16" s="1"/>
  <c r="X17"/>
  <c r="X18"/>
  <c r="AH18" s="1"/>
  <c r="X19"/>
  <c r="X20"/>
  <c r="AH20" s="1"/>
  <c r="X21"/>
  <c r="X22"/>
  <c r="AH22" s="1"/>
  <c r="X23"/>
  <c r="X24"/>
  <c r="AH24" s="1"/>
  <c r="X25"/>
  <c r="X26"/>
  <c r="AH26" s="1"/>
  <c r="X3"/>
  <c r="AH23" l="1"/>
  <c r="AI23" s="1"/>
  <c r="AH39"/>
  <c r="AI39" s="1"/>
  <c r="AH7"/>
  <c r="AI7" s="1"/>
  <c r="AH31"/>
  <c r="AI31" s="1"/>
  <c r="AH3"/>
  <c r="AI3" s="1"/>
  <c r="AH29"/>
  <c r="AI29" s="1"/>
  <c r="AH19"/>
  <c r="AI19" s="1"/>
  <c r="AH37"/>
  <c r="AI37" s="1"/>
  <c r="AH25"/>
  <c r="AI25" s="1"/>
  <c r="AH40"/>
  <c r="AI40" s="1"/>
  <c r="AH21"/>
  <c r="AI21" s="1"/>
  <c r="AH38"/>
  <c r="AI38" s="1"/>
  <c r="AH17"/>
  <c r="AI17" s="1"/>
  <c r="AH36"/>
  <c r="AI36" s="1"/>
  <c r="AH9"/>
  <c r="AI9" s="1"/>
  <c r="AH32"/>
  <c r="AI32" s="1"/>
  <c r="AH5"/>
  <c r="AI5" s="1"/>
  <c r="AH30"/>
  <c r="AI30" s="1"/>
  <c r="AH15"/>
  <c r="AI15" s="1"/>
  <c r="AH35"/>
  <c r="AI35" s="1"/>
  <c r="AH13"/>
  <c r="AI13" s="1"/>
  <c r="AH34"/>
  <c r="AI34" s="1"/>
  <c r="AH12"/>
  <c r="AI12" s="1"/>
  <c r="AH33"/>
  <c r="AI33" s="1"/>
  <c r="AI11"/>
  <c r="AI22"/>
  <c r="AI18"/>
  <c r="AI14"/>
  <c r="AI10"/>
  <c r="AI6"/>
  <c r="AI26"/>
  <c r="AI24"/>
  <c r="AI20"/>
  <c r="AI16"/>
  <c r="AI8"/>
  <c r="AI4"/>
  <c r="Y19"/>
  <c r="Y11"/>
  <c r="Y23"/>
  <c r="Y25"/>
  <c r="Y21"/>
  <c r="Y17"/>
  <c r="Y9"/>
  <c r="Y5"/>
  <c r="Y7"/>
  <c r="Y15"/>
  <c r="Y13"/>
  <c r="Y3"/>
  <c r="AK30" l="1"/>
  <c r="AJ30" s="1"/>
  <c r="AK34"/>
  <c r="AJ34" s="1"/>
  <c r="AK38"/>
  <c r="AJ38" s="1"/>
  <c r="AK29"/>
  <c r="AJ29" s="1"/>
  <c r="AK39"/>
  <c r="AJ39" s="1"/>
  <c r="AK31"/>
  <c r="AJ31" s="1"/>
  <c r="AK32"/>
  <c r="AJ32" s="1"/>
  <c r="AK36"/>
  <c r="AJ36" s="1"/>
  <c r="AK33"/>
  <c r="AJ33" s="1"/>
  <c r="AK37"/>
  <c r="AJ37" s="1"/>
  <c r="AK41"/>
  <c r="AJ41" s="1"/>
  <c r="AK35"/>
  <c r="AJ35" s="1"/>
  <c r="AK40"/>
  <c r="AJ40" s="1"/>
  <c r="AK18"/>
  <c r="AJ18" s="1"/>
  <c r="AK8"/>
  <c r="AJ8" s="1"/>
  <c r="AK15"/>
  <c r="AJ15" s="1"/>
  <c r="AK25"/>
  <c r="AJ25" s="1"/>
  <c r="AK16"/>
  <c r="AJ16" s="1"/>
  <c r="AK26"/>
  <c r="AJ26" s="1"/>
  <c r="AK7"/>
  <c r="AJ7" s="1"/>
  <c r="AK21"/>
  <c r="AJ21" s="1"/>
  <c r="AK23"/>
  <c r="AJ23" s="1"/>
  <c r="AK14"/>
  <c r="AJ14" s="1"/>
  <c r="AK3"/>
  <c r="AK19"/>
  <c r="AJ19" s="1"/>
  <c r="AK24"/>
  <c r="AJ24" s="1"/>
  <c r="AK4"/>
  <c r="AJ4" s="1"/>
  <c r="AK5"/>
  <c r="AJ5" s="1"/>
  <c r="AK20"/>
  <c r="AJ20" s="1"/>
  <c r="AK12"/>
  <c r="AJ12" s="1"/>
  <c r="AK11"/>
  <c r="AJ11" s="1"/>
  <c r="AK17"/>
  <c r="AJ17" s="1"/>
  <c r="AK13"/>
  <c r="AJ13" s="1"/>
  <c r="AK10"/>
  <c r="AJ10" s="1"/>
  <c r="AK22"/>
  <c r="AJ22" s="1"/>
  <c r="AK9"/>
  <c r="AJ9" s="1"/>
  <c r="AK27"/>
  <c r="AJ27" s="1"/>
  <c r="AK6"/>
  <c r="AJ6" s="1"/>
  <c r="AE11" l="1"/>
  <c r="AD11"/>
  <c r="AD6"/>
  <c r="AE6"/>
  <c r="AD12"/>
  <c r="AE12"/>
  <c r="AE7"/>
  <c r="AD7"/>
  <c r="AE13"/>
  <c r="AD13"/>
  <c r="AE8"/>
  <c r="AD8"/>
  <c r="AD14"/>
  <c r="AE14"/>
  <c r="AD9"/>
  <c r="AE9"/>
  <c r="AD4"/>
  <c r="AE4"/>
  <c r="AE15"/>
  <c r="AD15"/>
  <c r="AD10"/>
  <c r="AE10"/>
  <c r="AD5"/>
  <c r="AE5"/>
  <c r="AB14"/>
  <c r="AC14"/>
  <c r="AB21"/>
  <c r="AC21"/>
  <c r="AB20"/>
  <c r="AC20"/>
  <c r="AB22"/>
  <c r="AC22"/>
  <c r="AB26"/>
  <c r="AC26"/>
  <c r="AB7"/>
  <c r="AC7"/>
  <c r="AB10"/>
  <c r="AC10"/>
  <c r="AB18"/>
  <c r="AC18"/>
  <c r="AB6"/>
  <c r="AC6"/>
  <c r="AJ3"/>
  <c r="AB4" s="1"/>
  <c r="AC4"/>
  <c r="AB8"/>
  <c r="AC8"/>
  <c r="AB16"/>
  <c r="AC16"/>
  <c r="AB23"/>
  <c r="AC23"/>
  <c r="AB12"/>
  <c r="AC12"/>
  <c r="AB5"/>
  <c r="AC5"/>
  <c r="AB15"/>
  <c r="AC15"/>
  <c r="AB27"/>
  <c r="AC27"/>
  <c r="AB9"/>
  <c r="AC9"/>
  <c r="AB11"/>
  <c r="AC11"/>
  <c r="AB13"/>
  <c r="AC13"/>
  <c r="AB25"/>
  <c r="AC25"/>
  <c r="AB24"/>
  <c r="AC24"/>
  <c r="AB17"/>
  <c r="AC17"/>
  <c r="AB19"/>
  <c r="AC19"/>
</calcChain>
</file>

<file path=xl/sharedStrings.xml><?xml version="1.0" encoding="utf-8"?>
<sst xmlns="http://schemas.openxmlformats.org/spreadsheetml/2006/main" count="64" uniqueCount="63">
  <si>
    <t>Red Bull</t>
  </si>
  <si>
    <t>McLaren</t>
  </si>
  <si>
    <t>Ferrari</t>
  </si>
  <si>
    <t>Mercedes</t>
  </si>
  <si>
    <t>Williams</t>
  </si>
  <si>
    <t>Force India</t>
  </si>
  <si>
    <t>Sauber</t>
  </si>
  <si>
    <t>Toro Rosso</t>
  </si>
  <si>
    <t>Team Lotus</t>
  </si>
  <si>
    <t>HRT</t>
  </si>
  <si>
    <t>Virgin</t>
  </si>
  <si>
    <t>GP d'Australie</t>
  </si>
  <si>
    <t>GP de Malaisie</t>
  </si>
  <si>
    <t>GP de Turquie</t>
  </si>
  <si>
    <t>GP d'Espagne</t>
  </si>
  <si>
    <t>GP de Monaco</t>
  </si>
  <si>
    <t>GP du Canada</t>
  </si>
  <si>
    <t>GP d'Europe</t>
  </si>
  <si>
    <t>GP de Grande-Bretagne</t>
  </si>
  <si>
    <t>GP d'Allemagne</t>
  </si>
  <si>
    <t>GP de Hongrie</t>
  </si>
  <si>
    <t>GP de Belgique</t>
  </si>
  <si>
    <t>GP d'Italie</t>
  </si>
  <si>
    <t>GP de Singapour</t>
  </si>
  <si>
    <t>GP du Japon</t>
  </si>
  <si>
    <t>Gp de Corée du Sud</t>
  </si>
  <si>
    <t>GP d'Inde</t>
  </si>
  <si>
    <t>Gp d'Abu Dhabi</t>
  </si>
  <si>
    <t>GP du Brésil</t>
  </si>
  <si>
    <t>GP de Chine</t>
  </si>
  <si>
    <t>Lotus Renault Gp</t>
  </si>
  <si>
    <t>Classement Pilotes</t>
  </si>
  <si>
    <t>Classement Constructeur</t>
  </si>
  <si>
    <t>Total Pilotes</t>
  </si>
  <si>
    <t>Total Constructeur</t>
  </si>
  <si>
    <t>Vettel</t>
  </si>
  <si>
    <t>Hamilton</t>
  </si>
  <si>
    <t>Webber</t>
  </si>
  <si>
    <t>Button</t>
  </si>
  <si>
    <t>Alonso</t>
  </si>
  <si>
    <t>Massa</t>
  </si>
  <si>
    <t>Shumacher</t>
  </si>
  <si>
    <t>Rosberg</t>
  </si>
  <si>
    <t>Heidfeld</t>
  </si>
  <si>
    <t>Petrov</t>
  </si>
  <si>
    <t>Barrichello</t>
  </si>
  <si>
    <t>Maldonado</t>
  </si>
  <si>
    <t>Sutil</t>
  </si>
  <si>
    <t>Di Resta</t>
  </si>
  <si>
    <t>Kobayashi</t>
  </si>
  <si>
    <t>Buemi</t>
  </si>
  <si>
    <t>Alguersuari</t>
  </si>
  <si>
    <t>Trulli</t>
  </si>
  <si>
    <t>Kovalainen</t>
  </si>
  <si>
    <t>Karthikeyan</t>
  </si>
  <si>
    <t>Liuzzi</t>
  </si>
  <si>
    <t>Glock</t>
  </si>
  <si>
    <t>D'Ambrosio</t>
  </si>
  <si>
    <t>Perez</t>
  </si>
  <si>
    <t>Pol</t>
  </si>
  <si>
    <t>Total</t>
  </si>
  <si>
    <t>Liste</t>
  </si>
  <si>
    <t>ListeDispo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</si>
</sst>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gradientFill type="path">
        <stop position="0">
          <color rgb="FF92D050"/>
        </stop>
        <stop position="1">
          <color rgb="FF00B050"/>
        </stop>
      </gradientFill>
    </fill>
    <fill>
      <patternFill patternType="solid">
        <fgColor rgb="FF00B050"/>
        <bgColor indexed="64"/>
      </patternFill>
    </fill>
    <fill>
      <gradientFill>
        <stop position="0">
          <color rgb="FF6DDEE1"/>
        </stop>
        <stop position="1">
          <color rgb="FF005A9E"/>
        </stop>
      </gradientFill>
    </fill>
    <fill>
      <gradientFill type="path">
        <stop position="0">
          <color rgb="FFFFFF00"/>
        </stop>
        <stop position="1">
          <color rgb="FFFB6E05"/>
        </stop>
      </gradientFill>
    </fill>
    <fill>
      <patternFill patternType="solid">
        <fgColor theme="0"/>
        <bgColor indexed="64"/>
      </patternFill>
    </fill>
    <fill>
      <gradientFill type="path">
        <stop position="0">
          <color rgb="FFF4F771"/>
        </stop>
        <stop position="1">
          <color rgb="FFFFFF00"/>
        </stop>
      </gradientFill>
    </fill>
    <fill>
      <gradientFill>
        <stop position="0">
          <color rgb="FF6DDEE1"/>
        </stop>
        <stop position="1">
          <color rgb="FF0070C0"/>
        </stop>
      </gradient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5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0" fillId="0" borderId="0" xfId="0" applyAlignment="1" applyProtection="1">
      <alignment textRotation="45"/>
    </xf>
    <xf numFmtId="0" fontId="2" fillId="7" borderId="14" xfId="0" applyFont="1" applyFill="1" applyBorder="1" applyAlignment="1" applyProtection="1">
      <alignment horizontal="center" textRotation="45"/>
    </xf>
    <xf numFmtId="0" fontId="2" fillId="7" borderId="1" xfId="0" applyFont="1" applyFill="1" applyBorder="1" applyAlignment="1" applyProtection="1">
      <alignment horizontal="center" textRotation="45"/>
    </xf>
    <xf numFmtId="0" fontId="1" fillId="4" borderId="11" xfId="0" applyFont="1" applyFill="1" applyBorder="1" applyAlignment="1" applyProtection="1">
      <alignment horizontal="center" textRotation="45"/>
    </xf>
    <xf numFmtId="0" fontId="2" fillId="9" borderId="12" xfId="0" applyFont="1" applyFill="1" applyBorder="1" applyAlignment="1" applyProtection="1">
      <alignment horizontal="center" textRotation="45"/>
    </xf>
    <xf numFmtId="0" fontId="1" fillId="0" borderId="0" xfId="0" applyFont="1" applyFill="1" applyAlignment="1" applyProtection="1">
      <alignment horizontal="center"/>
    </xf>
    <xf numFmtId="0" fontId="1" fillId="10" borderId="15" xfId="0" applyFont="1" applyFill="1" applyBorder="1" applyAlignment="1" applyProtection="1">
      <alignment horizontal="center" vertical="center"/>
    </xf>
    <xf numFmtId="0" fontId="4" fillId="6" borderId="21" xfId="0" applyFont="1" applyFill="1" applyBorder="1" applyAlignment="1" applyProtection="1">
      <alignment horizontal="center" vertical="center"/>
    </xf>
    <xf numFmtId="0" fontId="3" fillId="5" borderId="16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1" fontId="3" fillId="0" borderId="0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</xf>
    <xf numFmtId="0" fontId="1" fillId="10" borderId="9" xfId="0" applyFont="1" applyFill="1" applyBorder="1" applyAlignment="1" applyProtection="1">
      <alignment horizontal="center" vertical="center"/>
    </xf>
    <xf numFmtId="0" fontId="4" fillId="6" borderId="20" xfId="0" applyFont="1" applyFill="1" applyBorder="1" applyAlignment="1" applyProtection="1">
      <alignment horizontal="center" vertical="center"/>
    </xf>
    <xf numFmtId="0" fontId="3" fillId="5" borderId="17" xfId="0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8" borderId="27" xfId="0" applyFill="1" applyBorder="1" applyAlignment="1" applyProtection="1">
      <alignment horizontal="center" vertical="center"/>
    </xf>
    <xf numFmtId="1" fontId="0" fillId="0" borderId="15" xfId="0" applyNumberFormat="1" applyBorder="1" applyAlignment="1" applyProtection="1">
      <alignment horizontal="center" vertical="center"/>
    </xf>
    <xf numFmtId="0" fontId="0" fillId="8" borderId="29" xfId="0" applyFill="1" applyBorder="1" applyAlignment="1" applyProtection="1">
      <alignment horizontal="center" vertical="center"/>
    </xf>
    <xf numFmtId="1" fontId="0" fillId="0" borderId="15" xfId="0" applyNumberFormat="1" applyFill="1" applyBorder="1" applyAlignment="1" applyProtection="1">
      <alignment horizontal="center" vertical="center"/>
    </xf>
    <xf numFmtId="0" fontId="1" fillId="10" borderId="7" xfId="0" applyFont="1" applyFill="1" applyBorder="1" applyAlignment="1" applyProtection="1">
      <alignment horizontal="center" vertical="center"/>
    </xf>
    <xf numFmtId="0" fontId="4" fillId="6" borderId="6" xfId="0" applyFont="1" applyFill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1" fontId="0" fillId="0" borderId="8" xfId="0" applyNumberFormat="1" applyBorder="1" applyAlignment="1" applyProtection="1">
      <alignment horizontal="center" vertical="center"/>
    </xf>
    <xf numFmtId="1" fontId="0" fillId="0" borderId="8" xfId="0" applyNumberForma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1" fillId="10" borderId="8" xfId="0" applyFont="1" applyFill="1" applyBorder="1" applyAlignment="1" applyProtection="1">
      <alignment horizontal="center" vertical="center"/>
    </xf>
    <xf numFmtId="0" fontId="0" fillId="8" borderId="9" xfId="0" applyFill="1" applyBorder="1" applyAlignment="1" applyProtection="1">
      <alignment horizontal="center" vertical="center"/>
    </xf>
    <xf numFmtId="1" fontId="0" fillId="0" borderId="9" xfId="0" applyNumberFormat="1" applyFill="1" applyBorder="1" applyAlignment="1" applyProtection="1">
      <alignment horizontal="center" vertical="center"/>
    </xf>
    <xf numFmtId="1" fontId="0" fillId="0" borderId="0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textRotation="45"/>
    </xf>
    <xf numFmtId="0" fontId="0" fillId="0" borderId="9" xfId="0" applyBorder="1" applyAlignment="1" applyProtection="1">
      <alignment horizontal="center" vertical="center"/>
    </xf>
    <xf numFmtId="0" fontId="0" fillId="8" borderId="30" xfId="0" applyFill="1" applyBorder="1" applyAlignment="1" applyProtection="1">
      <alignment horizontal="center" vertical="center"/>
    </xf>
    <xf numFmtId="1" fontId="0" fillId="0" borderId="9" xfId="0" applyNumberFormat="1" applyBorder="1" applyAlignment="1" applyProtection="1">
      <alignment horizontal="center" vertical="center"/>
    </xf>
    <xf numFmtId="0" fontId="0" fillId="0" borderId="0" xfId="0" applyBorder="1" applyProtection="1"/>
    <xf numFmtId="0" fontId="3" fillId="0" borderId="0" xfId="0" applyFont="1" applyProtection="1"/>
    <xf numFmtId="0" fontId="3" fillId="0" borderId="0" xfId="0" applyFont="1" applyBorder="1" applyProtection="1"/>
    <xf numFmtId="1" fontId="3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Protection="1"/>
    <xf numFmtId="0" fontId="0" fillId="0" borderId="0" xfId="0" applyFill="1" applyBorder="1" applyProtection="1"/>
    <xf numFmtId="0" fontId="6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textRotation="45"/>
    </xf>
    <xf numFmtId="0" fontId="0" fillId="0" borderId="0" xfId="0" applyFill="1" applyBorder="1" applyAlignment="1" applyProtection="1">
      <alignment horizontal="center"/>
    </xf>
    <xf numFmtId="0" fontId="5" fillId="0" borderId="0" xfId="0" applyFont="1" applyFill="1" applyBorder="1" applyProtection="1"/>
    <xf numFmtId="0" fontId="0" fillId="3" borderId="11" xfId="0" applyFill="1" applyBorder="1" applyAlignment="1" applyProtection="1">
      <alignment horizontal="center" vertical="center"/>
    </xf>
    <xf numFmtId="0" fontId="0" fillId="3" borderId="13" xfId="0" applyFill="1" applyBorder="1" applyAlignment="1" applyProtection="1">
      <alignment horizontal="center" vertical="center"/>
    </xf>
    <xf numFmtId="0" fontId="4" fillId="6" borderId="18" xfId="0" applyFont="1" applyFill="1" applyBorder="1" applyAlignment="1" applyProtection="1">
      <alignment horizontal="center" vertical="center"/>
    </xf>
    <xf numFmtId="0" fontId="4" fillId="6" borderId="19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0" fillId="0" borderId="4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textRotation="45"/>
    </xf>
    <xf numFmtId="0" fontId="0" fillId="0" borderId="23" xfId="0" applyBorder="1" applyAlignment="1" applyProtection="1">
      <alignment horizontal="center" textRotation="45"/>
    </xf>
    <xf numFmtId="0" fontId="0" fillId="0" borderId="24" xfId="0" applyBorder="1" applyAlignment="1" applyProtection="1">
      <alignment horizontal="center" textRotation="45"/>
    </xf>
    <xf numFmtId="0" fontId="0" fillId="0" borderId="22" xfId="0" applyBorder="1" applyAlignment="1" applyProtection="1">
      <alignment horizontal="center" textRotation="45"/>
    </xf>
    <xf numFmtId="0" fontId="0" fillId="0" borderId="0" xfId="0" applyBorder="1" applyAlignment="1" applyProtection="1">
      <alignment horizontal="center" textRotation="45"/>
    </xf>
    <xf numFmtId="0" fontId="0" fillId="0" borderId="28" xfId="0" applyBorder="1" applyAlignment="1" applyProtection="1">
      <alignment horizontal="center" textRotation="45"/>
    </xf>
    <xf numFmtId="0" fontId="0" fillId="0" borderId="19" xfId="0" applyBorder="1" applyAlignment="1" applyProtection="1">
      <alignment horizontal="center" textRotation="45"/>
    </xf>
    <xf numFmtId="0" fontId="0" fillId="0" borderId="3" xfId="0" applyBorder="1" applyAlignment="1" applyProtection="1">
      <alignment horizontal="center" textRotation="45"/>
    </xf>
    <xf numFmtId="0" fontId="0" fillId="0" borderId="25" xfId="0" applyBorder="1" applyAlignment="1" applyProtection="1">
      <alignment horizontal="center" textRotation="45"/>
    </xf>
    <xf numFmtId="0" fontId="4" fillId="6" borderId="22" xfId="0" applyFont="1" applyFill="1" applyBorder="1" applyAlignment="1" applyProtection="1">
      <alignment horizontal="center" vertical="center"/>
    </xf>
    <xf numFmtId="0" fontId="4" fillId="6" borderId="16" xfId="0" applyFont="1" applyFill="1" applyBorder="1" applyAlignment="1" applyProtection="1">
      <alignment horizontal="center" vertical="center"/>
    </xf>
    <xf numFmtId="0" fontId="4" fillId="6" borderId="1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DDEE1"/>
      <color rgb="FFF4F771"/>
      <color rgb="FFFB6E05"/>
      <color rgb="FF005A9E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</xdr:rowOff>
    </xdr:from>
    <xdr:ext cx="2076450" cy="1371600"/>
    <xdr:sp macro="" textlink="">
      <xdr:nvSpPr>
        <xdr:cNvPr id="2" name="ZoneTexte 1"/>
        <xdr:cNvSpPr txBox="1"/>
      </xdr:nvSpPr>
      <xdr:spPr>
        <a:xfrm>
          <a:off x="19050" y="19051"/>
          <a:ext cx="2076450" cy="1371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</a:rPr>
            <a:t>Championnat </a:t>
          </a:r>
        </a:p>
        <a:p>
          <a:pPr algn="ctr"/>
          <a:r>
            <a:rPr lang="fr-FR" sz="2000" b="1">
              <a:solidFill>
                <a:srgbClr val="FF0000"/>
              </a:solidFill>
            </a:rPr>
            <a:t>du</a:t>
          </a:r>
          <a:r>
            <a:rPr lang="fr-FR" sz="2000" b="1" baseline="0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Monde  de </a:t>
          </a:r>
        </a:p>
        <a:p>
          <a:pPr algn="ctr"/>
          <a:r>
            <a:rPr lang="fr-FR" sz="2000" b="1">
              <a:solidFill>
                <a:srgbClr val="FF0000"/>
              </a:solidFill>
            </a:rPr>
            <a:t>Formule 1 </a:t>
          </a:r>
        </a:p>
        <a:p>
          <a:pPr algn="ctr"/>
          <a:r>
            <a:rPr lang="fr-FR" sz="2000" b="1">
              <a:solidFill>
                <a:srgbClr val="FF0000"/>
              </a:solidFill>
            </a:rPr>
            <a:t>2011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B1:AN44"/>
  <sheetViews>
    <sheetView tabSelected="1" topLeftCell="A2" workbookViewId="0">
      <selection activeCell="J7" sqref="J7"/>
    </sheetView>
  </sheetViews>
  <sheetFormatPr baseColWidth="10" defaultRowHeight="15"/>
  <cols>
    <col min="1" max="1" width="0.28515625" style="6" customWidth="1"/>
    <col min="2" max="2" width="16.140625" style="6" customWidth="1"/>
    <col min="3" max="3" width="3.7109375" style="6" customWidth="1"/>
    <col min="4" max="4" width="13" style="6" customWidth="1"/>
    <col min="5" max="5" width="3.7109375" style="6" customWidth="1"/>
    <col min="6" max="6" width="3.7109375" style="7" customWidth="1"/>
    <col min="7" max="17" width="3.7109375" style="6" customWidth="1"/>
    <col min="18" max="18" width="4.7109375" style="6" customWidth="1"/>
    <col min="19" max="23" width="3.7109375" style="6" customWidth="1"/>
    <col min="24" max="26" width="5.7109375" style="6" customWidth="1"/>
    <col min="27" max="27" width="6" style="6" customWidth="1"/>
    <col min="28" max="28" width="23.7109375" style="6" customWidth="1"/>
    <col min="29" max="29" width="6.7109375" style="6" customWidth="1"/>
    <col min="30" max="30" width="23.7109375" style="6" customWidth="1"/>
    <col min="31" max="31" width="6.7109375" style="6" customWidth="1"/>
    <col min="32" max="32" width="11.42578125" style="6"/>
    <col min="33" max="33" width="15.85546875" style="6" customWidth="1"/>
    <col min="34" max="16384" width="11.42578125" style="6"/>
  </cols>
  <sheetData>
    <row r="1" spans="2:40" ht="1.5" customHeight="1" thickBot="1"/>
    <row r="2" spans="2:40" ht="108.75" customHeight="1" thickBot="1">
      <c r="B2" s="59"/>
      <c r="C2" s="60"/>
      <c r="D2" s="61"/>
      <c r="E2" s="8" t="s">
        <v>11</v>
      </c>
      <c r="F2" s="9" t="s">
        <v>12</v>
      </c>
      <c r="G2" s="9" t="s">
        <v>29</v>
      </c>
      <c r="H2" s="9" t="s">
        <v>13</v>
      </c>
      <c r="I2" s="9" t="s">
        <v>14</v>
      </c>
      <c r="J2" s="9" t="s">
        <v>15</v>
      </c>
      <c r="K2" s="9" t="s">
        <v>16</v>
      </c>
      <c r="L2" s="9" t="s">
        <v>17</v>
      </c>
      <c r="M2" s="9" t="s">
        <v>18</v>
      </c>
      <c r="N2" s="9" t="s">
        <v>19</v>
      </c>
      <c r="O2" s="9" t="s">
        <v>20</v>
      </c>
      <c r="P2" s="9" t="s">
        <v>21</v>
      </c>
      <c r="Q2" s="9" t="s">
        <v>22</v>
      </c>
      <c r="R2" s="9" t="s">
        <v>23</v>
      </c>
      <c r="S2" s="9" t="s">
        <v>24</v>
      </c>
      <c r="T2" s="9" t="s">
        <v>25</v>
      </c>
      <c r="U2" s="9" t="s">
        <v>26</v>
      </c>
      <c r="V2" s="9" t="s">
        <v>27</v>
      </c>
      <c r="W2" s="9" t="s">
        <v>28</v>
      </c>
      <c r="X2" s="10" t="s">
        <v>33</v>
      </c>
      <c r="Y2" s="11" t="s">
        <v>34</v>
      </c>
      <c r="Z2" s="7"/>
      <c r="AM2" s="12" t="s">
        <v>61</v>
      </c>
      <c r="AN2" s="12" t="s">
        <v>62</v>
      </c>
    </row>
    <row r="3" spans="2:40" ht="15.75" thickBot="1">
      <c r="B3" s="71" t="s">
        <v>0</v>
      </c>
      <c r="C3" s="13">
        <v>1</v>
      </c>
      <c r="D3" s="14" t="s">
        <v>35</v>
      </c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15">
        <f>E3+F3+G3+H3+I3+J3+K3+L3+M3+N3+O3+P3+Q3+R3+S3+T3+U3+V3+W3</f>
        <v>0</v>
      </c>
      <c r="Y3" s="54">
        <f>X3+X4</f>
        <v>27</v>
      </c>
      <c r="Z3" s="16"/>
      <c r="AB3" s="17" t="s">
        <v>31</v>
      </c>
      <c r="AC3" s="18" t="s">
        <v>60</v>
      </c>
      <c r="AD3" s="17" t="s">
        <v>32</v>
      </c>
      <c r="AE3" s="18" t="s">
        <v>60</v>
      </c>
      <c r="AG3" s="19" t="str">
        <f t="shared" ref="AG3:AG26" si="0">D3</f>
        <v>Vettel</v>
      </c>
      <c r="AH3" s="19">
        <f t="shared" ref="AH3:AH26" si="1">X3+0.1</f>
        <v>0.1</v>
      </c>
      <c r="AI3" s="19">
        <f>IF(AH3,AH3+(ROW()/10^9),"")</f>
        <v>0.100000003</v>
      </c>
      <c r="AJ3" s="19" t="str">
        <f t="shared" ref="AJ3:AJ27" si="2">IF(AK3="","",INDEX($AG$3:$AG$27,MATCH(LARGE($AI$3:$AI$27,ROW()-1),$AI$3:$AI$27,0)))</f>
        <v>Webber</v>
      </c>
      <c r="AK3" s="20">
        <f t="shared" ref="AK3:AK27" si="3">IF(AG3&lt;&gt;"",LARGE($AI$3:$AI$27,ROW()-1),"")</f>
        <v>27.100000004000002</v>
      </c>
      <c r="AM3" s="21">
        <v>25</v>
      </c>
      <c r="AN3" s="21">
        <v>25</v>
      </c>
    </row>
    <row r="4" spans="2:40" ht="15.75" thickBot="1">
      <c r="B4" s="57"/>
      <c r="C4" s="22">
        <v>2</v>
      </c>
      <c r="D4" s="23" t="s">
        <v>37</v>
      </c>
      <c r="E4" s="4"/>
      <c r="F4" s="4"/>
      <c r="G4" s="4"/>
      <c r="H4" s="4">
        <v>15</v>
      </c>
      <c r="I4" s="4"/>
      <c r="J4" s="4"/>
      <c r="K4" s="4"/>
      <c r="L4" s="4">
        <v>12</v>
      </c>
      <c r="M4" s="4"/>
      <c r="N4" s="4"/>
      <c r="O4" s="4"/>
      <c r="P4" s="4"/>
      <c r="Q4" s="4"/>
      <c r="R4" s="4"/>
      <c r="S4" s="4"/>
      <c r="T4" s="4"/>
      <c r="U4" s="4"/>
      <c r="V4" s="4"/>
      <c r="W4" s="5"/>
      <c r="X4" s="24">
        <f t="shared" ref="X4:X26" si="4">E4+F4+G4+H4+I4+J4+K4+L4+M4+N4+O4+P4+Q4+R4+S4+T4+U4+V4+W4</f>
        <v>27</v>
      </c>
      <c r="Y4" s="55"/>
      <c r="Z4" s="16"/>
      <c r="AA4" s="25">
        <v>1</v>
      </c>
      <c r="AB4" s="26" t="str">
        <f>AJ3</f>
        <v>Webber</v>
      </c>
      <c r="AC4" s="27">
        <f>AK3</f>
        <v>27.100000004000002</v>
      </c>
      <c r="AD4" s="28" t="str">
        <f>AJ29</f>
        <v>Ferrari</v>
      </c>
      <c r="AE4" s="29">
        <f>AK29</f>
        <v>43.100000031</v>
      </c>
      <c r="AG4" s="19" t="str">
        <f t="shared" si="0"/>
        <v>Webber</v>
      </c>
      <c r="AH4" s="19">
        <f t="shared" si="1"/>
        <v>27.1</v>
      </c>
      <c r="AI4" s="19">
        <f t="shared" ref="AI4:AI26" si="5">IF(AH4,AH4+(ROW()/10^9),"")</f>
        <v>27.100000004000002</v>
      </c>
      <c r="AJ4" s="19" t="str">
        <f t="shared" si="2"/>
        <v>Massa</v>
      </c>
      <c r="AK4" s="20">
        <f t="shared" si="3"/>
        <v>25.100000008000002</v>
      </c>
      <c r="AM4" s="21">
        <v>18</v>
      </c>
      <c r="AN4" s="21">
        <v>18</v>
      </c>
    </row>
    <row r="5" spans="2:40">
      <c r="B5" s="56" t="s">
        <v>1</v>
      </c>
      <c r="C5" s="30">
        <v>3</v>
      </c>
      <c r="D5" s="31" t="s">
        <v>36</v>
      </c>
      <c r="E5" s="2"/>
      <c r="F5" s="2"/>
      <c r="G5" s="2"/>
      <c r="H5" s="2">
        <v>6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3"/>
      <c r="X5" s="15">
        <f t="shared" si="4"/>
        <v>6</v>
      </c>
      <c r="Y5" s="54">
        <f t="shared" ref="Y5" si="6">X5+X6</f>
        <v>31</v>
      </c>
      <c r="Z5" s="16"/>
      <c r="AA5" s="32">
        <v>2</v>
      </c>
      <c r="AB5" s="26" t="str">
        <f t="shared" ref="AB5:AB27" si="7">AJ4</f>
        <v>Massa</v>
      </c>
      <c r="AC5" s="33">
        <f t="shared" ref="AC5:AC27" si="8">AK4</f>
        <v>25.100000008000002</v>
      </c>
      <c r="AD5" s="28" t="str">
        <f t="shared" ref="AD5:AD15" si="9">AJ30</f>
        <v>McLaren</v>
      </c>
      <c r="AE5" s="34">
        <f t="shared" ref="AE5:AE15" si="10">AK30</f>
        <v>31.10000003</v>
      </c>
      <c r="AG5" s="19" t="str">
        <f t="shared" si="0"/>
        <v>Hamilton</v>
      </c>
      <c r="AH5" s="19">
        <f t="shared" si="1"/>
        <v>6.1</v>
      </c>
      <c r="AI5" s="19">
        <f t="shared" si="5"/>
        <v>6.1000000050000001</v>
      </c>
      <c r="AJ5" s="19" t="str">
        <f t="shared" si="2"/>
        <v>Button</v>
      </c>
      <c r="AK5" s="20">
        <f t="shared" si="3"/>
        <v>25.100000006000002</v>
      </c>
      <c r="AM5" s="21">
        <v>15</v>
      </c>
      <c r="AN5" s="21">
        <v>12</v>
      </c>
    </row>
    <row r="6" spans="2:40" ht="15.75" thickBot="1">
      <c r="B6" s="57"/>
      <c r="C6" s="22">
        <v>4</v>
      </c>
      <c r="D6" s="23" t="s">
        <v>38</v>
      </c>
      <c r="E6" s="4"/>
      <c r="F6" s="4"/>
      <c r="G6" s="4"/>
      <c r="H6" s="4">
        <v>10</v>
      </c>
      <c r="I6" s="4"/>
      <c r="J6" s="4">
        <v>15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5"/>
      <c r="X6" s="24">
        <f t="shared" si="4"/>
        <v>25</v>
      </c>
      <c r="Y6" s="55"/>
      <c r="Z6" s="16"/>
      <c r="AA6" s="32">
        <v>3</v>
      </c>
      <c r="AB6" s="26" t="str">
        <f t="shared" si="7"/>
        <v>Button</v>
      </c>
      <c r="AC6" s="33">
        <f t="shared" si="8"/>
        <v>25.100000006000002</v>
      </c>
      <c r="AD6" s="28" t="str">
        <f t="shared" si="9"/>
        <v>Red Bull</v>
      </c>
      <c r="AE6" s="34">
        <f t="shared" si="10"/>
        <v>27.100000029</v>
      </c>
      <c r="AG6" s="19" t="str">
        <f t="shared" si="0"/>
        <v>Button</v>
      </c>
      <c r="AH6" s="19">
        <f t="shared" si="1"/>
        <v>25.1</v>
      </c>
      <c r="AI6" s="19">
        <f t="shared" si="5"/>
        <v>25.100000006000002</v>
      </c>
      <c r="AJ6" s="19" t="str">
        <f t="shared" si="2"/>
        <v>Alonso</v>
      </c>
      <c r="AK6" s="20">
        <f t="shared" si="3"/>
        <v>18.100000007000002</v>
      </c>
      <c r="AM6" s="21">
        <v>12</v>
      </c>
      <c r="AN6" s="21">
        <v>10</v>
      </c>
    </row>
    <row r="7" spans="2:40">
      <c r="B7" s="56" t="s">
        <v>2</v>
      </c>
      <c r="C7" s="30">
        <v>5</v>
      </c>
      <c r="D7" s="31" t="s">
        <v>39</v>
      </c>
      <c r="E7" s="2"/>
      <c r="F7" s="2"/>
      <c r="G7" s="2"/>
      <c r="H7" s="2"/>
      <c r="I7" s="2"/>
      <c r="J7" s="2">
        <v>18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3"/>
      <c r="X7" s="15">
        <f t="shared" si="4"/>
        <v>18</v>
      </c>
      <c r="Y7" s="54">
        <f t="shared" ref="Y7" si="11">X7+X8</f>
        <v>43</v>
      </c>
      <c r="Z7" s="16"/>
      <c r="AA7" s="32">
        <v>4</v>
      </c>
      <c r="AB7" s="26" t="str">
        <f t="shared" si="7"/>
        <v>Alonso</v>
      </c>
      <c r="AC7" s="33">
        <f t="shared" si="8"/>
        <v>18.100000007000002</v>
      </c>
      <c r="AD7" s="28" t="str">
        <f t="shared" si="9"/>
        <v>Virgin</v>
      </c>
      <c r="AE7" s="34">
        <f t="shared" si="10"/>
        <v>0.10000004000000001</v>
      </c>
      <c r="AG7" s="19" t="str">
        <f t="shared" si="0"/>
        <v>Alonso</v>
      </c>
      <c r="AH7" s="19">
        <f t="shared" si="1"/>
        <v>18.100000000000001</v>
      </c>
      <c r="AI7" s="19">
        <f t="shared" si="5"/>
        <v>18.100000007000002</v>
      </c>
      <c r="AJ7" s="19" t="str">
        <f t="shared" si="2"/>
        <v>Hamilton</v>
      </c>
      <c r="AK7" s="20">
        <f t="shared" si="3"/>
        <v>6.1000000050000001</v>
      </c>
      <c r="AM7" s="21">
        <v>10</v>
      </c>
      <c r="AN7" s="21">
        <v>8</v>
      </c>
    </row>
    <row r="8" spans="2:40" ht="15.75" thickBot="1">
      <c r="B8" s="57"/>
      <c r="C8" s="22">
        <v>6</v>
      </c>
      <c r="D8" s="23" t="s">
        <v>40</v>
      </c>
      <c r="E8" s="4"/>
      <c r="F8" s="4"/>
      <c r="G8" s="4"/>
      <c r="H8" s="4">
        <v>25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/>
      <c r="X8" s="24">
        <f t="shared" si="4"/>
        <v>25</v>
      </c>
      <c r="Y8" s="55"/>
      <c r="Z8" s="16"/>
      <c r="AA8" s="32">
        <v>5</v>
      </c>
      <c r="AB8" s="26" t="str">
        <f t="shared" si="7"/>
        <v>Hamilton</v>
      </c>
      <c r="AC8" s="33">
        <f t="shared" si="8"/>
        <v>6.1000000050000001</v>
      </c>
      <c r="AD8" s="28" t="str">
        <f t="shared" si="9"/>
        <v>HRT</v>
      </c>
      <c r="AE8" s="34">
        <f t="shared" si="10"/>
        <v>0.100000039</v>
      </c>
      <c r="AG8" s="19" t="str">
        <f t="shared" si="0"/>
        <v>Massa</v>
      </c>
      <c r="AH8" s="19">
        <f t="shared" si="1"/>
        <v>25.1</v>
      </c>
      <c r="AI8" s="19">
        <f t="shared" si="5"/>
        <v>25.100000008000002</v>
      </c>
      <c r="AJ8" s="19" t="str">
        <f t="shared" si="2"/>
        <v>D'Ambrosio</v>
      </c>
      <c r="AK8" s="20">
        <f t="shared" si="3"/>
        <v>0.10000002600000001</v>
      </c>
      <c r="AM8" s="21">
        <v>8</v>
      </c>
      <c r="AN8" s="21">
        <v>6</v>
      </c>
    </row>
    <row r="9" spans="2:40">
      <c r="B9" s="56" t="s">
        <v>3</v>
      </c>
      <c r="C9" s="30">
        <v>7</v>
      </c>
      <c r="D9" s="31" t="s">
        <v>41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3"/>
      <c r="X9" s="15">
        <f t="shared" si="4"/>
        <v>0</v>
      </c>
      <c r="Y9" s="54">
        <f t="shared" ref="Y9" si="12">X9+X10</f>
        <v>0</v>
      </c>
      <c r="Z9" s="16"/>
      <c r="AA9" s="32">
        <v>6</v>
      </c>
      <c r="AB9" s="26" t="str">
        <f t="shared" si="7"/>
        <v>D'Ambrosio</v>
      </c>
      <c r="AC9" s="33">
        <f t="shared" si="8"/>
        <v>0.10000002600000001</v>
      </c>
      <c r="AD9" s="28" t="str">
        <f t="shared" si="9"/>
        <v>Team Lotus</v>
      </c>
      <c r="AE9" s="34">
        <f t="shared" si="10"/>
        <v>0.100000038</v>
      </c>
      <c r="AG9" s="19" t="str">
        <f t="shared" si="0"/>
        <v>Shumacher</v>
      </c>
      <c r="AH9" s="19">
        <f t="shared" si="1"/>
        <v>0.1</v>
      </c>
      <c r="AI9" s="19">
        <f t="shared" si="5"/>
        <v>0.100000009</v>
      </c>
      <c r="AJ9" s="19" t="str">
        <f t="shared" si="2"/>
        <v>Glock</v>
      </c>
      <c r="AK9" s="20">
        <f t="shared" si="3"/>
        <v>0.10000002500000001</v>
      </c>
      <c r="AM9" s="21">
        <v>6</v>
      </c>
      <c r="AN9" s="21">
        <v>4</v>
      </c>
    </row>
    <row r="10" spans="2:40" ht="15.75" thickBot="1">
      <c r="B10" s="57"/>
      <c r="C10" s="22">
        <v>8</v>
      </c>
      <c r="D10" s="23" t="s">
        <v>42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/>
      <c r="X10" s="24">
        <f t="shared" si="4"/>
        <v>0</v>
      </c>
      <c r="Y10" s="55"/>
      <c r="Z10" s="16"/>
      <c r="AA10" s="32">
        <v>7</v>
      </c>
      <c r="AB10" s="26" t="str">
        <f t="shared" si="7"/>
        <v>Glock</v>
      </c>
      <c r="AC10" s="33">
        <f t="shared" si="8"/>
        <v>0.10000002500000001</v>
      </c>
      <c r="AD10" s="28" t="str">
        <f t="shared" si="9"/>
        <v>Toro Rosso</v>
      </c>
      <c r="AE10" s="34">
        <f t="shared" si="10"/>
        <v>0.100000037</v>
      </c>
      <c r="AG10" s="19" t="str">
        <f t="shared" si="0"/>
        <v>Rosberg</v>
      </c>
      <c r="AH10" s="19">
        <f t="shared" si="1"/>
        <v>0.1</v>
      </c>
      <c r="AI10" s="19">
        <f t="shared" si="5"/>
        <v>0.10000001</v>
      </c>
      <c r="AJ10" s="19" t="str">
        <f t="shared" si="2"/>
        <v>Liuzzi</v>
      </c>
      <c r="AK10" s="20">
        <f t="shared" si="3"/>
        <v>0.10000002400000001</v>
      </c>
      <c r="AM10" s="21">
        <v>4</v>
      </c>
      <c r="AN10" s="21">
        <v>2</v>
      </c>
    </row>
    <row r="11" spans="2:40">
      <c r="B11" s="56" t="s">
        <v>30</v>
      </c>
      <c r="C11" s="30">
        <v>9</v>
      </c>
      <c r="D11" s="31" t="s">
        <v>43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3"/>
      <c r="X11" s="15">
        <f t="shared" si="4"/>
        <v>0</v>
      </c>
      <c r="Y11" s="54">
        <f t="shared" ref="Y11" si="13">X11+X12</f>
        <v>0</v>
      </c>
      <c r="Z11" s="16"/>
      <c r="AA11" s="32">
        <v>8</v>
      </c>
      <c r="AB11" s="26" t="str">
        <f t="shared" si="7"/>
        <v>Liuzzi</v>
      </c>
      <c r="AC11" s="33">
        <f t="shared" si="8"/>
        <v>0.10000002400000001</v>
      </c>
      <c r="AD11" s="28" t="str">
        <f t="shared" si="9"/>
        <v>Sauber</v>
      </c>
      <c r="AE11" s="34">
        <f t="shared" si="10"/>
        <v>0.100000036</v>
      </c>
      <c r="AG11" s="19" t="str">
        <f t="shared" si="0"/>
        <v>Heidfeld</v>
      </c>
      <c r="AH11" s="19">
        <f t="shared" si="1"/>
        <v>0.1</v>
      </c>
      <c r="AI11" s="19">
        <f t="shared" si="5"/>
        <v>0.100000011</v>
      </c>
      <c r="AJ11" s="19" t="str">
        <f t="shared" si="2"/>
        <v>Karthikeyan</v>
      </c>
      <c r="AK11" s="20">
        <f t="shared" si="3"/>
        <v>0.10000002300000001</v>
      </c>
      <c r="AM11" s="21">
        <v>2</v>
      </c>
      <c r="AN11" s="21">
        <v>1</v>
      </c>
    </row>
    <row r="12" spans="2:40" ht="15.75" thickBot="1">
      <c r="B12" s="57"/>
      <c r="C12" s="22">
        <v>10</v>
      </c>
      <c r="D12" s="23" t="s">
        <v>44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/>
      <c r="X12" s="24">
        <f t="shared" si="4"/>
        <v>0</v>
      </c>
      <c r="Y12" s="55"/>
      <c r="Z12" s="16"/>
      <c r="AA12" s="32">
        <v>9</v>
      </c>
      <c r="AB12" s="26" t="str">
        <f t="shared" si="7"/>
        <v>Karthikeyan</v>
      </c>
      <c r="AC12" s="33">
        <f t="shared" si="8"/>
        <v>0.10000002300000001</v>
      </c>
      <c r="AD12" s="28" t="str">
        <f t="shared" si="9"/>
        <v>Force India</v>
      </c>
      <c r="AE12" s="34">
        <f t="shared" si="10"/>
        <v>0.100000035</v>
      </c>
      <c r="AG12" s="19" t="str">
        <f t="shared" si="0"/>
        <v>Petrov</v>
      </c>
      <c r="AH12" s="19">
        <f t="shared" si="1"/>
        <v>0.1</v>
      </c>
      <c r="AI12" s="19">
        <f t="shared" si="5"/>
        <v>0.100000012</v>
      </c>
      <c r="AJ12" s="19" t="str">
        <f t="shared" si="2"/>
        <v>Kovalainen</v>
      </c>
      <c r="AK12" s="20">
        <f t="shared" si="3"/>
        <v>0.10000002200000001</v>
      </c>
      <c r="AM12" s="21">
        <v>1</v>
      </c>
      <c r="AN12" s="21">
        <v>0</v>
      </c>
    </row>
    <row r="13" spans="2:40" ht="15.75" thickBot="1">
      <c r="B13" s="71" t="s">
        <v>4</v>
      </c>
      <c r="C13" s="13">
        <v>11</v>
      </c>
      <c r="D13" s="14" t="s">
        <v>45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3"/>
      <c r="X13" s="15">
        <f t="shared" si="4"/>
        <v>0</v>
      </c>
      <c r="Y13" s="54">
        <f t="shared" ref="Y13" si="14">X13+X14</f>
        <v>0</v>
      </c>
      <c r="Z13" s="16"/>
      <c r="AA13" s="32">
        <v>10</v>
      </c>
      <c r="AB13" s="26" t="str">
        <f t="shared" si="7"/>
        <v>Kovalainen</v>
      </c>
      <c r="AC13" s="33">
        <f t="shared" si="8"/>
        <v>0.10000002200000001</v>
      </c>
      <c r="AD13" s="28" t="str">
        <f t="shared" si="9"/>
        <v>Williams</v>
      </c>
      <c r="AE13" s="34">
        <f t="shared" si="10"/>
        <v>0.100000034</v>
      </c>
      <c r="AG13" s="19" t="str">
        <f t="shared" si="0"/>
        <v>Barrichello</v>
      </c>
      <c r="AH13" s="19">
        <f t="shared" si="1"/>
        <v>0.1</v>
      </c>
      <c r="AI13" s="19">
        <f t="shared" si="5"/>
        <v>0.100000013</v>
      </c>
      <c r="AJ13" s="19" t="str">
        <f t="shared" si="2"/>
        <v>Trulli</v>
      </c>
      <c r="AK13" s="20">
        <f t="shared" si="3"/>
        <v>0.10000002100000001</v>
      </c>
      <c r="AM13" s="35">
        <v>0</v>
      </c>
      <c r="AN13" s="35">
        <v>0</v>
      </c>
    </row>
    <row r="14" spans="2:40" ht="15.75" thickBot="1">
      <c r="B14" s="57"/>
      <c r="C14" s="36">
        <v>12</v>
      </c>
      <c r="D14" s="23" t="s">
        <v>46</v>
      </c>
      <c r="E14" s="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/>
      <c r="X14" s="24">
        <f t="shared" si="4"/>
        <v>0</v>
      </c>
      <c r="Y14" s="55"/>
      <c r="Z14" s="16"/>
      <c r="AA14" s="32">
        <v>11</v>
      </c>
      <c r="AB14" s="26" t="str">
        <f t="shared" si="7"/>
        <v>Trulli</v>
      </c>
      <c r="AC14" s="33">
        <f t="shared" si="8"/>
        <v>0.10000002100000001</v>
      </c>
      <c r="AD14" s="28" t="str">
        <f t="shared" si="9"/>
        <v>Lotus Renault Gp</v>
      </c>
      <c r="AE14" s="34">
        <f t="shared" si="10"/>
        <v>0.100000033</v>
      </c>
      <c r="AG14" s="19" t="str">
        <f t="shared" si="0"/>
        <v>Maldonado</v>
      </c>
      <c r="AH14" s="19">
        <f t="shared" si="1"/>
        <v>0.1</v>
      </c>
      <c r="AI14" s="19">
        <f t="shared" si="5"/>
        <v>0.10000001400000001</v>
      </c>
      <c r="AJ14" s="19" t="str">
        <f t="shared" si="2"/>
        <v>Alguersuari</v>
      </c>
      <c r="AK14" s="20">
        <f t="shared" si="3"/>
        <v>0.10000002000000001</v>
      </c>
    </row>
    <row r="15" spans="2:40" ht="15.75" thickBot="1">
      <c r="B15" s="56" t="s">
        <v>5</v>
      </c>
      <c r="C15" s="36">
        <v>14</v>
      </c>
      <c r="D15" s="31" t="s">
        <v>47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3"/>
      <c r="X15" s="15">
        <f t="shared" si="4"/>
        <v>0</v>
      </c>
      <c r="Y15" s="54">
        <f t="shared" ref="Y15" si="15">X15+X16</f>
        <v>0</v>
      </c>
      <c r="Z15" s="16"/>
      <c r="AA15" s="32">
        <v>12</v>
      </c>
      <c r="AB15" s="26" t="str">
        <f t="shared" si="7"/>
        <v>Alguersuari</v>
      </c>
      <c r="AC15" s="33">
        <f t="shared" si="8"/>
        <v>0.10000002000000001</v>
      </c>
      <c r="AD15" s="37" t="str">
        <f t="shared" si="9"/>
        <v>Mercedes</v>
      </c>
      <c r="AE15" s="38">
        <f t="shared" si="10"/>
        <v>0.100000032</v>
      </c>
      <c r="AG15" s="19" t="str">
        <f t="shared" si="0"/>
        <v>Sutil</v>
      </c>
      <c r="AH15" s="19">
        <f t="shared" si="1"/>
        <v>0.1</v>
      </c>
      <c r="AI15" s="19">
        <f t="shared" si="5"/>
        <v>0.10000001500000001</v>
      </c>
      <c r="AJ15" s="19" t="str">
        <f t="shared" si="2"/>
        <v>Buemi</v>
      </c>
      <c r="AK15" s="20">
        <f t="shared" si="3"/>
        <v>0.10000001900000001</v>
      </c>
    </row>
    <row r="16" spans="2:40" ht="15.75" thickBot="1">
      <c r="B16" s="57"/>
      <c r="C16" s="36">
        <v>15</v>
      </c>
      <c r="D16" s="23" t="s">
        <v>48</v>
      </c>
      <c r="E16" s="2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/>
      <c r="X16" s="24">
        <f t="shared" si="4"/>
        <v>0</v>
      </c>
      <c r="Y16" s="55"/>
      <c r="Z16" s="16"/>
      <c r="AA16" s="32">
        <v>13</v>
      </c>
      <c r="AB16" s="26" t="str">
        <f t="shared" si="7"/>
        <v>Buemi</v>
      </c>
      <c r="AC16" s="33">
        <f t="shared" si="8"/>
        <v>0.10000001900000001</v>
      </c>
      <c r="AE16" s="39"/>
      <c r="AG16" s="19" t="str">
        <f t="shared" si="0"/>
        <v>Di Resta</v>
      </c>
      <c r="AH16" s="19">
        <f t="shared" si="1"/>
        <v>0.1</v>
      </c>
      <c r="AI16" s="19">
        <f t="shared" si="5"/>
        <v>0.10000001600000001</v>
      </c>
      <c r="AJ16" s="19" t="str">
        <f t="shared" si="2"/>
        <v>Perez</v>
      </c>
      <c r="AK16" s="20">
        <f t="shared" si="3"/>
        <v>0.10000001800000001</v>
      </c>
    </row>
    <row r="17" spans="2:37" ht="15.75" thickBot="1">
      <c r="B17" s="56" t="s">
        <v>6</v>
      </c>
      <c r="C17" s="36">
        <v>16</v>
      </c>
      <c r="D17" s="31" t="s">
        <v>49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3"/>
      <c r="X17" s="15">
        <f t="shared" si="4"/>
        <v>0</v>
      </c>
      <c r="Y17" s="54">
        <f t="shared" ref="Y17" si="16">X17+X18</f>
        <v>0</v>
      </c>
      <c r="Z17" s="16"/>
      <c r="AA17" s="32">
        <v>14</v>
      </c>
      <c r="AB17" s="26" t="str">
        <f t="shared" si="7"/>
        <v>Perez</v>
      </c>
      <c r="AC17" s="33">
        <f t="shared" si="8"/>
        <v>0.10000001800000001</v>
      </c>
      <c r="AG17" s="19" t="str">
        <f t="shared" si="0"/>
        <v>Kobayashi</v>
      </c>
      <c r="AH17" s="19">
        <f t="shared" si="1"/>
        <v>0.1</v>
      </c>
      <c r="AI17" s="19">
        <f t="shared" si="5"/>
        <v>0.10000001700000001</v>
      </c>
      <c r="AJ17" s="19" t="str">
        <f t="shared" si="2"/>
        <v>Kobayashi</v>
      </c>
      <c r="AK17" s="20">
        <f t="shared" si="3"/>
        <v>0.10000001700000001</v>
      </c>
    </row>
    <row r="18" spans="2:37" ht="15.75" thickBot="1">
      <c r="B18" s="57"/>
      <c r="C18" s="36">
        <v>17</v>
      </c>
      <c r="D18" s="23" t="s">
        <v>58</v>
      </c>
      <c r="E18" s="2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/>
      <c r="X18" s="24">
        <f t="shared" si="4"/>
        <v>0</v>
      </c>
      <c r="Y18" s="55"/>
      <c r="Z18" s="16"/>
      <c r="AA18" s="32">
        <v>15</v>
      </c>
      <c r="AB18" s="26" t="str">
        <f t="shared" si="7"/>
        <v>Kobayashi</v>
      </c>
      <c r="AC18" s="33">
        <f t="shared" si="8"/>
        <v>0.10000001700000001</v>
      </c>
      <c r="AG18" s="19" t="str">
        <f t="shared" si="0"/>
        <v>Perez</v>
      </c>
      <c r="AH18" s="19">
        <f t="shared" si="1"/>
        <v>0.1</v>
      </c>
      <c r="AI18" s="19">
        <f t="shared" si="5"/>
        <v>0.10000001800000001</v>
      </c>
      <c r="AJ18" s="19" t="str">
        <f t="shared" si="2"/>
        <v>Di Resta</v>
      </c>
      <c r="AK18" s="20">
        <f t="shared" si="3"/>
        <v>0.10000001600000001</v>
      </c>
    </row>
    <row r="19" spans="2:37" ht="15.75" thickBot="1">
      <c r="B19" s="56" t="s">
        <v>7</v>
      </c>
      <c r="C19" s="36">
        <v>18</v>
      </c>
      <c r="D19" s="31" t="s">
        <v>50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3"/>
      <c r="X19" s="15">
        <f t="shared" si="4"/>
        <v>0</v>
      </c>
      <c r="Y19" s="54">
        <f t="shared" ref="Y19" si="17">X19+X20</f>
        <v>0</v>
      </c>
      <c r="Z19" s="16"/>
      <c r="AA19" s="32">
        <v>16</v>
      </c>
      <c r="AB19" s="26" t="str">
        <f t="shared" si="7"/>
        <v>Di Resta</v>
      </c>
      <c r="AC19" s="33">
        <f t="shared" si="8"/>
        <v>0.10000001600000001</v>
      </c>
      <c r="AG19" s="19" t="str">
        <f t="shared" si="0"/>
        <v>Buemi</v>
      </c>
      <c r="AH19" s="19">
        <f t="shared" si="1"/>
        <v>0.1</v>
      </c>
      <c r="AI19" s="19">
        <f t="shared" si="5"/>
        <v>0.10000001900000001</v>
      </c>
      <c r="AJ19" s="19" t="str">
        <f t="shared" si="2"/>
        <v>Sutil</v>
      </c>
      <c r="AK19" s="20">
        <f t="shared" si="3"/>
        <v>0.10000001500000001</v>
      </c>
    </row>
    <row r="20" spans="2:37" ht="15.75" thickBot="1">
      <c r="B20" s="57"/>
      <c r="C20" s="36">
        <v>19</v>
      </c>
      <c r="D20" s="23" t="s">
        <v>51</v>
      </c>
      <c r="E20" s="2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/>
      <c r="X20" s="24">
        <f t="shared" si="4"/>
        <v>0</v>
      </c>
      <c r="Y20" s="55"/>
      <c r="Z20" s="16"/>
      <c r="AA20" s="32">
        <v>17</v>
      </c>
      <c r="AB20" s="26" t="str">
        <f t="shared" si="7"/>
        <v>Sutil</v>
      </c>
      <c r="AC20" s="33">
        <f t="shared" si="8"/>
        <v>0.10000001500000001</v>
      </c>
      <c r="AG20" s="19" t="str">
        <f t="shared" si="0"/>
        <v>Alguersuari</v>
      </c>
      <c r="AH20" s="19">
        <f t="shared" si="1"/>
        <v>0.1</v>
      </c>
      <c r="AI20" s="19">
        <f t="shared" si="5"/>
        <v>0.10000002000000001</v>
      </c>
      <c r="AJ20" s="19" t="str">
        <f t="shared" si="2"/>
        <v>Maldonado</v>
      </c>
      <c r="AK20" s="20">
        <f t="shared" si="3"/>
        <v>0.10000001400000001</v>
      </c>
    </row>
    <row r="21" spans="2:37" ht="15.75" thickBot="1">
      <c r="B21" s="56" t="s">
        <v>8</v>
      </c>
      <c r="C21" s="36">
        <v>20</v>
      </c>
      <c r="D21" s="31" t="s">
        <v>52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3"/>
      <c r="X21" s="15">
        <f t="shared" si="4"/>
        <v>0</v>
      </c>
      <c r="Y21" s="54">
        <f t="shared" ref="Y21" si="18">X21+X22</f>
        <v>0</v>
      </c>
      <c r="Z21" s="16"/>
      <c r="AA21" s="32">
        <v>18</v>
      </c>
      <c r="AB21" s="26" t="str">
        <f t="shared" si="7"/>
        <v>Maldonado</v>
      </c>
      <c r="AC21" s="33">
        <f t="shared" si="8"/>
        <v>0.10000001400000001</v>
      </c>
      <c r="AG21" s="19" t="str">
        <f t="shared" si="0"/>
        <v>Trulli</v>
      </c>
      <c r="AH21" s="19">
        <f t="shared" si="1"/>
        <v>0.1</v>
      </c>
      <c r="AI21" s="19">
        <f t="shared" si="5"/>
        <v>0.10000002100000001</v>
      </c>
      <c r="AJ21" s="19" t="str">
        <f t="shared" si="2"/>
        <v>Barrichello</v>
      </c>
      <c r="AK21" s="20">
        <f t="shared" si="3"/>
        <v>0.100000013</v>
      </c>
    </row>
    <row r="22" spans="2:37" ht="15.75" thickBot="1">
      <c r="B22" s="57"/>
      <c r="C22" s="36">
        <v>21</v>
      </c>
      <c r="D22" s="23" t="s">
        <v>53</v>
      </c>
      <c r="E22" s="2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/>
      <c r="X22" s="24">
        <f t="shared" si="4"/>
        <v>0</v>
      </c>
      <c r="Y22" s="55"/>
      <c r="Z22" s="16"/>
      <c r="AA22" s="32">
        <v>19</v>
      </c>
      <c r="AB22" s="26" t="str">
        <f t="shared" si="7"/>
        <v>Barrichello</v>
      </c>
      <c r="AC22" s="33">
        <f t="shared" si="8"/>
        <v>0.100000013</v>
      </c>
      <c r="AG22" s="19" t="str">
        <f t="shared" si="0"/>
        <v>Kovalainen</v>
      </c>
      <c r="AH22" s="19">
        <f t="shared" si="1"/>
        <v>0.1</v>
      </c>
      <c r="AI22" s="19">
        <f t="shared" si="5"/>
        <v>0.10000002200000001</v>
      </c>
      <c r="AJ22" s="19" t="str">
        <f t="shared" si="2"/>
        <v>Petrov</v>
      </c>
      <c r="AK22" s="20">
        <f t="shared" si="3"/>
        <v>0.100000012</v>
      </c>
    </row>
    <row r="23" spans="2:37" ht="15.75" thickBot="1">
      <c r="B23" s="72" t="s">
        <v>9</v>
      </c>
      <c r="C23" s="36">
        <v>22</v>
      </c>
      <c r="D23" s="31" t="s">
        <v>54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3"/>
      <c r="X23" s="15">
        <f t="shared" si="4"/>
        <v>0</v>
      </c>
      <c r="Y23" s="54">
        <f t="shared" ref="Y23" si="19">X23+X24</f>
        <v>0</v>
      </c>
      <c r="Z23" s="16"/>
      <c r="AA23" s="32">
        <v>20</v>
      </c>
      <c r="AB23" s="26" t="str">
        <f t="shared" si="7"/>
        <v>Petrov</v>
      </c>
      <c r="AC23" s="33">
        <f t="shared" si="8"/>
        <v>0.100000012</v>
      </c>
      <c r="AG23" s="19" t="str">
        <f t="shared" si="0"/>
        <v>Karthikeyan</v>
      </c>
      <c r="AH23" s="19">
        <f t="shared" si="1"/>
        <v>0.1</v>
      </c>
      <c r="AI23" s="19">
        <f t="shared" si="5"/>
        <v>0.10000002300000001</v>
      </c>
      <c r="AJ23" s="19" t="str">
        <f t="shared" si="2"/>
        <v>Heidfeld</v>
      </c>
      <c r="AK23" s="20">
        <f t="shared" si="3"/>
        <v>0.100000011</v>
      </c>
    </row>
    <row r="24" spans="2:37" ht="15.75" thickBot="1">
      <c r="B24" s="73"/>
      <c r="C24" s="36">
        <v>23</v>
      </c>
      <c r="D24" s="23" t="s">
        <v>55</v>
      </c>
      <c r="E24" s="2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/>
      <c r="X24" s="24">
        <f t="shared" si="4"/>
        <v>0</v>
      </c>
      <c r="Y24" s="55"/>
      <c r="Z24" s="16"/>
      <c r="AA24" s="32">
        <v>21</v>
      </c>
      <c r="AB24" s="26" t="str">
        <f t="shared" si="7"/>
        <v>Heidfeld</v>
      </c>
      <c r="AC24" s="33">
        <f t="shared" si="8"/>
        <v>0.100000011</v>
      </c>
      <c r="AG24" s="19" t="str">
        <f t="shared" si="0"/>
        <v>Liuzzi</v>
      </c>
      <c r="AH24" s="19">
        <f t="shared" si="1"/>
        <v>0.1</v>
      </c>
      <c r="AI24" s="19">
        <f t="shared" si="5"/>
        <v>0.10000002400000001</v>
      </c>
      <c r="AJ24" s="19" t="str">
        <f t="shared" si="2"/>
        <v>Rosberg</v>
      </c>
      <c r="AK24" s="20">
        <f t="shared" si="3"/>
        <v>0.10000001</v>
      </c>
    </row>
    <row r="25" spans="2:37" ht="15.75" thickBot="1">
      <c r="B25" s="72" t="s">
        <v>10</v>
      </c>
      <c r="C25" s="36">
        <v>24</v>
      </c>
      <c r="D25" s="31" t="s">
        <v>56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3"/>
      <c r="X25" s="15">
        <f t="shared" si="4"/>
        <v>0</v>
      </c>
      <c r="Y25" s="54">
        <f t="shared" ref="Y25" si="20">X25+X26</f>
        <v>0</v>
      </c>
      <c r="Z25" s="16"/>
      <c r="AA25" s="32">
        <v>22</v>
      </c>
      <c r="AB25" s="26" t="str">
        <f t="shared" si="7"/>
        <v>Rosberg</v>
      </c>
      <c r="AC25" s="33">
        <f t="shared" si="8"/>
        <v>0.10000001</v>
      </c>
      <c r="AG25" s="19" t="str">
        <f t="shared" si="0"/>
        <v>Glock</v>
      </c>
      <c r="AH25" s="19">
        <f t="shared" si="1"/>
        <v>0.1</v>
      </c>
      <c r="AI25" s="19">
        <f t="shared" si="5"/>
        <v>0.10000002500000001</v>
      </c>
      <c r="AJ25" s="19" t="str">
        <f t="shared" si="2"/>
        <v>Shumacher</v>
      </c>
      <c r="AK25" s="20">
        <f t="shared" si="3"/>
        <v>0.100000009</v>
      </c>
    </row>
    <row r="26" spans="2:37" ht="15.75" thickBot="1">
      <c r="B26" s="73"/>
      <c r="C26" s="22">
        <v>25</v>
      </c>
      <c r="D26" s="23" t="s">
        <v>57</v>
      </c>
      <c r="E26" s="2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/>
      <c r="X26" s="24">
        <f t="shared" si="4"/>
        <v>0</v>
      </c>
      <c r="Y26" s="55"/>
      <c r="Z26" s="16"/>
      <c r="AA26" s="32">
        <v>23</v>
      </c>
      <c r="AB26" s="26" t="str">
        <f t="shared" si="7"/>
        <v>Shumacher</v>
      </c>
      <c r="AC26" s="33">
        <f t="shared" si="8"/>
        <v>0.100000009</v>
      </c>
      <c r="AG26" s="19" t="str">
        <f t="shared" si="0"/>
        <v>D'Ambrosio</v>
      </c>
      <c r="AH26" s="19">
        <f t="shared" si="1"/>
        <v>0.1</v>
      </c>
      <c r="AI26" s="19">
        <f t="shared" si="5"/>
        <v>0.10000002600000001</v>
      </c>
      <c r="AJ26" s="19" t="str">
        <f t="shared" si="2"/>
        <v>Vettel</v>
      </c>
      <c r="AK26" s="20">
        <f t="shared" si="3"/>
        <v>0.100000003</v>
      </c>
    </row>
    <row r="27" spans="2:37" ht="15.75" thickBot="1">
      <c r="B27" s="16"/>
      <c r="C27" s="16"/>
      <c r="D27" s="16"/>
      <c r="E27" s="16"/>
      <c r="F27" s="16"/>
      <c r="G27" s="40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41">
        <v>24</v>
      </c>
      <c r="AB27" s="42" t="str">
        <f t="shared" si="7"/>
        <v>Vettel</v>
      </c>
      <c r="AC27" s="43">
        <f t="shared" si="8"/>
        <v>0.100000003</v>
      </c>
      <c r="AG27" s="19" t="s">
        <v>59</v>
      </c>
      <c r="AH27" s="19">
        <v>1000000</v>
      </c>
      <c r="AI27" s="19">
        <v>1000000</v>
      </c>
      <c r="AJ27" s="19" t="e">
        <f t="shared" si="2"/>
        <v>#NUM!</v>
      </c>
      <c r="AK27" s="19" t="e">
        <f t="shared" si="3"/>
        <v>#NUM!</v>
      </c>
    </row>
    <row r="28" spans="2:37">
      <c r="C28" s="44"/>
      <c r="F28" s="62"/>
      <c r="G28" s="63"/>
      <c r="H28" s="63"/>
      <c r="I28" s="63"/>
      <c r="J28" s="63"/>
      <c r="K28" s="64"/>
      <c r="AG28" s="45"/>
      <c r="AH28" s="45"/>
      <c r="AI28" s="45"/>
      <c r="AJ28" s="45"/>
      <c r="AK28" s="45"/>
    </row>
    <row r="29" spans="2:37">
      <c r="C29" s="44"/>
      <c r="F29" s="65"/>
      <c r="G29" s="66"/>
      <c r="H29" s="66"/>
      <c r="I29" s="66"/>
      <c r="J29" s="66"/>
      <c r="K29" s="67"/>
      <c r="AA29" s="44"/>
      <c r="AB29" s="44"/>
      <c r="AC29" s="44"/>
      <c r="AG29" s="19" t="str">
        <f>B3</f>
        <v>Red Bull</v>
      </c>
      <c r="AH29" s="19">
        <f>X3+X4+0.1</f>
        <v>27.1</v>
      </c>
      <c r="AI29" s="46">
        <f>IF(AH29,AH29+(ROW()/10^9),"")</f>
        <v>27.100000029</v>
      </c>
      <c r="AJ29" s="46" t="str">
        <f>IF(AK29="","",INDEX($AG$29:$AG$41,MATCH(LARGE($AI$29:$AI$41,ROW()-27),$AI$29:$AI$41,0)))</f>
        <v>Ferrari</v>
      </c>
      <c r="AK29" s="47">
        <f>IF(AG29&lt;&gt;"",LARGE($AI$29:$AI$41,ROW()-27),"")</f>
        <v>43.100000031</v>
      </c>
    </row>
    <row r="30" spans="2:37" ht="15.75" thickBot="1">
      <c r="C30" s="48"/>
      <c r="F30" s="68"/>
      <c r="G30" s="69"/>
      <c r="H30" s="69"/>
      <c r="I30" s="69"/>
      <c r="J30" s="69"/>
      <c r="K30" s="70"/>
      <c r="AA30" s="44"/>
      <c r="AB30" s="44"/>
      <c r="AC30" s="44"/>
      <c r="AG30" s="19" t="str">
        <f>B5</f>
        <v>McLaren</v>
      </c>
      <c r="AH30" s="19">
        <f>X5+X6+0.1</f>
        <v>31.1</v>
      </c>
      <c r="AI30" s="46">
        <f t="shared" ref="AI30:AI41" si="21">IF(AH30,AH30+(ROW()/10^9),"")</f>
        <v>31.10000003</v>
      </c>
      <c r="AJ30" s="46" t="str">
        <f t="shared" ref="AJ30:AJ41" si="22">IF(AK30="","",INDEX($AG$29:$AG$41,MATCH(LARGE($AI$29:$AI$41,ROW()-27),$AI$29:$AI$41,0)))</f>
        <v>McLaren</v>
      </c>
      <c r="AK30" s="47">
        <f t="shared" ref="AK30:AK41" si="23">IF(AG30&lt;&gt;"",LARGE($AI$29:$AI$41,ROW()-27),"")</f>
        <v>31.10000003</v>
      </c>
    </row>
    <row r="31" spans="2:37">
      <c r="B31" s="49"/>
      <c r="C31" s="50"/>
      <c r="D31" s="50"/>
      <c r="E31" s="49"/>
      <c r="F31" s="51"/>
      <c r="G31" s="49"/>
      <c r="AG31" s="19" t="str">
        <f>B7</f>
        <v>Ferrari</v>
      </c>
      <c r="AH31" s="19">
        <f>X7+X8+0.1</f>
        <v>43.1</v>
      </c>
      <c r="AI31" s="46">
        <f t="shared" si="21"/>
        <v>43.100000031</v>
      </c>
      <c r="AJ31" s="46" t="str">
        <f t="shared" si="22"/>
        <v>Red Bull</v>
      </c>
      <c r="AK31" s="47">
        <f t="shared" si="23"/>
        <v>27.100000029</v>
      </c>
    </row>
    <row r="32" spans="2:37">
      <c r="B32" s="49"/>
      <c r="C32" s="50"/>
      <c r="D32" s="50"/>
      <c r="E32" s="52"/>
      <c r="F32" s="58"/>
      <c r="G32" s="58"/>
      <c r="H32" s="58"/>
      <c r="I32" s="58"/>
      <c r="J32" s="49"/>
      <c r="K32" s="49"/>
      <c r="L32" s="49"/>
      <c r="M32" s="44"/>
      <c r="AG32" s="19" t="str">
        <f>B9</f>
        <v>Mercedes</v>
      </c>
      <c r="AH32" s="19">
        <f>X9+X10+0.1</f>
        <v>0.1</v>
      </c>
      <c r="AI32" s="46">
        <f t="shared" si="21"/>
        <v>0.100000032</v>
      </c>
      <c r="AJ32" s="46" t="str">
        <f t="shared" si="22"/>
        <v>Virgin</v>
      </c>
      <c r="AK32" s="47">
        <f t="shared" si="23"/>
        <v>0.10000004000000001</v>
      </c>
    </row>
    <row r="33" spans="2:37">
      <c r="B33" s="49"/>
      <c r="C33" s="50"/>
      <c r="D33" s="50"/>
      <c r="E33" s="53"/>
      <c r="F33" s="49"/>
      <c r="G33" s="51"/>
      <c r="H33" s="49"/>
      <c r="I33" s="49"/>
      <c r="J33" s="49"/>
      <c r="K33" s="49"/>
      <c r="L33" s="49"/>
      <c r="M33" s="44"/>
      <c r="AG33" s="19" t="str">
        <f>B11</f>
        <v>Lotus Renault Gp</v>
      </c>
      <c r="AH33" s="19">
        <f>X11+X12+0.1</f>
        <v>0.1</v>
      </c>
      <c r="AI33" s="46">
        <f t="shared" si="21"/>
        <v>0.100000033</v>
      </c>
      <c r="AJ33" s="46" t="str">
        <f t="shared" si="22"/>
        <v>HRT</v>
      </c>
      <c r="AK33" s="47">
        <f t="shared" si="23"/>
        <v>0.100000039</v>
      </c>
    </row>
    <row r="34" spans="2:37">
      <c r="B34" s="49"/>
      <c r="C34" s="50"/>
      <c r="D34" s="50"/>
      <c r="E34" s="49"/>
      <c r="F34" s="51"/>
      <c r="G34" s="49"/>
      <c r="H34" s="49"/>
      <c r="I34" s="49"/>
      <c r="J34" s="49"/>
      <c r="K34" s="49"/>
      <c r="L34" s="49"/>
      <c r="AG34" s="19" t="str">
        <f>B13</f>
        <v>Williams</v>
      </c>
      <c r="AH34" s="19">
        <f>X13+X14+0.1</f>
        <v>0.1</v>
      </c>
      <c r="AI34" s="46">
        <f t="shared" si="21"/>
        <v>0.100000034</v>
      </c>
      <c r="AJ34" s="46" t="str">
        <f t="shared" si="22"/>
        <v>Team Lotus</v>
      </c>
      <c r="AK34" s="47">
        <f t="shared" si="23"/>
        <v>0.100000038</v>
      </c>
    </row>
    <row r="35" spans="2:37">
      <c r="B35" s="49"/>
      <c r="C35" s="50"/>
      <c r="D35" s="50"/>
      <c r="E35" s="49"/>
      <c r="F35" s="51"/>
      <c r="G35" s="49"/>
      <c r="AG35" s="19" t="str">
        <f>B15</f>
        <v>Force India</v>
      </c>
      <c r="AH35" s="19">
        <f>X15+X16+0.1</f>
        <v>0.1</v>
      </c>
      <c r="AI35" s="46">
        <f t="shared" si="21"/>
        <v>0.100000035</v>
      </c>
      <c r="AJ35" s="46" t="str">
        <f t="shared" si="22"/>
        <v>Toro Rosso</v>
      </c>
      <c r="AK35" s="47">
        <f t="shared" si="23"/>
        <v>0.100000037</v>
      </c>
    </row>
    <row r="36" spans="2:37">
      <c r="B36" s="49"/>
      <c r="C36" s="50"/>
      <c r="D36" s="50"/>
      <c r="E36" s="49"/>
      <c r="F36" s="51"/>
      <c r="G36" s="49"/>
      <c r="AG36" s="19" t="str">
        <f>B17</f>
        <v>Sauber</v>
      </c>
      <c r="AH36" s="19">
        <f>X17+X18+0.1</f>
        <v>0.1</v>
      </c>
      <c r="AI36" s="46">
        <f t="shared" si="21"/>
        <v>0.100000036</v>
      </c>
      <c r="AJ36" s="46" t="str">
        <f t="shared" si="22"/>
        <v>Sauber</v>
      </c>
      <c r="AK36" s="47">
        <f t="shared" si="23"/>
        <v>0.100000036</v>
      </c>
    </row>
    <row r="37" spans="2:37">
      <c r="B37" s="49"/>
      <c r="C37" s="50"/>
      <c r="D37" s="50"/>
      <c r="E37" s="49"/>
      <c r="F37" s="51"/>
      <c r="G37" s="49"/>
      <c r="AG37" s="19" t="str">
        <f>B19</f>
        <v>Toro Rosso</v>
      </c>
      <c r="AH37" s="19">
        <f>X19+X20+0.1</f>
        <v>0.1</v>
      </c>
      <c r="AI37" s="46">
        <f t="shared" si="21"/>
        <v>0.100000037</v>
      </c>
      <c r="AJ37" s="46" t="str">
        <f t="shared" si="22"/>
        <v>Force India</v>
      </c>
      <c r="AK37" s="47">
        <f t="shared" si="23"/>
        <v>0.100000035</v>
      </c>
    </row>
    <row r="38" spans="2:37">
      <c r="B38" s="49"/>
      <c r="C38" s="50"/>
      <c r="D38" s="50"/>
      <c r="E38" s="49"/>
      <c r="F38" s="51"/>
      <c r="G38" s="49"/>
      <c r="AG38" s="19" t="str">
        <f>B21</f>
        <v>Team Lotus</v>
      </c>
      <c r="AH38" s="19">
        <f>X21+X22+0.1</f>
        <v>0.1</v>
      </c>
      <c r="AI38" s="46">
        <f t="shared" si="21"/>
        <v>0.100000038</v>
      </c>
      <c r="AJ38" s="46" t="str">
        <f t="shared" si="22"/>
        <v>Williams</v>
      </c>
      <c r="AK38" s="47">
        <f t="shared" si="23"/>
        <v>0.100000034</v>
      </c>
    </row>
    <row r="39" spans="2:37">
      <c r="B39" s="49"/>
      <c r="C39" s="50"/>
      <c r="D39" s="50"/>
      <c r="E39" s="49"/>
      <c r="F39" s="51"/>
      <c r="G39" s="49"/>
      <c r="AG39" s="19" t="str">
        <f>B23</f>
        <v>HRT</v>
      </c>
      <c r="AH39" s="19">
        <f>X23+X24+0.1</f>
        <v>0.1</v>
      </c>
      <c r="AI39" s="46">
        <f t="shared" si="21"/>
        <v>0.100000039</v>
      </c>
      <c r="AJ39" s="46" t="str">
        <f t="shared" si="22"/>
        <v>Lotus Renault Gp</v>
      </c>
      <c r="AK39" s="47">
        <f t="shared" si="23"/>
        <v>0.100000033</v>
      </c>
    </row>
    <row r="40" spans="2:37">
      <c r="B40" s="49"/>
      <c r="C40" s="50"/>
      <c r="D40" s="50"/>
      <c r="E40" s="49"/>
      <c r="F40" s="51"/>
      <c r="G40" s="49"/>
      <c r="AG40" s="19" t="str">
        <f>B25</f>
        <v>Virgin</v>
      </c>
      <c r="AH40" s="19">
        <f>X25+X26+0.1</f>
        <v>0.1</v>
      </c>
      <c r="AI40" s="46">
        <f t="shared" si="21"/>
        <v>0.10000004000000001</v>
      </c>
      <c r="AJ40" s="46" t="str">
        <f t="shared" si="22"/>
        <v>Mercedes</v>
      </c>
      <c r="AK40" s="47">
        <f t="shared" si="23"/>
        <v>0.100000032</v>
      </c>
    </row>
    <row r="41" spans="2:37">
      <c r="B41" s="49"/>
      <c r="C41" s="50"/>
      <c r="D41" s="50"/>
      <c r="E41" s="49"/>
      <c r="F41" s="51"/>
      <c r="G41" s="49"/>
      <c r="AG41" s="19" t="str">
        <f>AG27</f>
        <v>Pol</v>
      </c>
      <c r="AH41" s="19">
        <f>AH27</f>
        <v>1000000</v>
      </c>
      <c r="AI41" s="46">
        <f t="shared" si="21"/>
        <v>1000000.000000041</v>
      </c>
      <c r="AJ41" s="46" t="e">
        <f t="shared" si="22"/>
        <v>#NUM!</v>
      </c>
      <c r="AK41" s="47" t="e">
        <f t="shared" si="23"/>
        <v>#NUM!</v>
      </c>
    </row>
    <row r="42" spans="2:37">
      <c r="B42" s="49"/>
      <c r="C42" s="50"/>
      <c r="D42" s="50"/>
      <c r="E42" s="49"/>
      <c r="F42" s="51"/>
      <c r="G42" s="49"/>
    </row>
    <row r="43" spans="2:37">
      <c r="B43" s="49"/>
      <c r="C43" s="53"/>
      <c r="D43" s="53"/>
      <c r="E43" s="49"/>
      <c r="F43" s="51"/>
      <c r="G43" s="49"/>
    </row>
    <row r="44" spans="2:37">
      <c r="B44" s="49"/>
      <c r="C44" s="49"/>
      <c r="D44" s="49"/>
      <c r="E44" s="49"/>
      <c r="F44" s="51"/>
      <c r="G44" s="49"/>
    </row>
  </sheetData>
  <sheetProtection password="CC3D" sheet="1" objects="1" scenarios="1"/>
  <sortState ref="AB5:AB27">
    <sortCondition descending="1" ref="AB4"/>
  </sortState>
  <mergeCells count="27">
    <mergeCell ref="Y25:Y26"/>
    <mergeCell ref="F32:I32"/>
    <mergeCell ref="B2:D2"/>
    <mergeCell ref="F28:K30"/>
    <mergeCell ref="B11:B12"/>
    <mergeCell ref="B13:B14"/>
    <mergeCell ref="B15:B16"/>
    <mergeCell ref="B17:B18"/>
    <mergeCell ref="B19:B20"/>
    <mergeCell ref="B3:B4"/>
    <mergeCell ref="B5:B6"/>
    <mergeCell ref="B21:B22"/>
    <mergeCell ref="B23:B24"/>
    <mergeCell ref="B25:B26"/>
    <mergeCell ref="Y3:Y4"/>
    <mergeCell ref="Y5:Y6"/>
    <mergeCell ref="Y7:Y8"/>
    <mergeCell ref="Y9:Y10"/>
    <mergeCell ref="Y11:Y12"/>
    <mergeCell ref="Y13:Y14"/>
    <mergeCell ref="B7:B8"/>
    <mergeCell ref="B9:B10"/>
    <mergeCell ref="Y19:Y20"/>
    <mergeCell ref="Y21:Y22"/>
    <mergeCell ref="Y23:Y24"/>
    <mergeCell ref="Y15:Y16"/>
    <mergeCell ref="Y17:Y18"/>
  </mergeCells>
  <dataValidations count="1">
    <dataValidation type="list" allowBlank="1" showInputMessage="1" showErrorMessage="1" sqref="E3:W26">
      <formula1>ListeDispo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F1</vt:lpstr>
      <vt:lpstr>Liste</vt:lpstr>
      <vt:lpstr>shj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Gallardo29</dc:creator>
  <cp:lastModifiedBy>claude</cp:lastModifiedBy>
  <dcterms:created xsi:type="dcterms:W3CDTF">2011-03-13T09:48:39Z</dcterms:created>
  <dcterms:modified xsi:type="dcterms:W3CDTF">2011-03-20T12:34:27Z</dcterms:modified>
</cp:coreProperties>
</file>