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5" windowWidth="15600" windowHeight="10035" tabRatio="349"/>
  </bookViews>
  <sheets>
    <sheet name="DEVIS" sheetId="1" r:id="rId1"/>
    <sheet name="demande" sheetId="2" r:id="rId2"/>
  </sheets>
  <definedNames>
    <definedName name="_xlnm._FilterDatabase" localSheetId="0" hidden="1">DEVIS!$A$3:$M$65</definedName>
  </definedNames>
  <calcPr calcId="125725"/>
</workbook>
</file>

<file path=xl/calcChain.xml><?xml version="1.0" encoding="utf-8"?>
<calcChain xmlns="http://schemas.openxmlformats.org/spreadsheetml/2006/main">
  <c r="I64" i="1"/>
  <c r="J64"/>
  <c r="K64"/>
  <c r="L64"/>
  <c r="M64"/>
  <c r="H64"/>
  <c r="H61"/>
  <c r="I61"/>
  <c r="J61"/>
  <c r="K61"/>
  <c r="L61"/>
  <c r="M61"/>
  <c r="H54"/>
  <c r="I54"/>
  <c r="J54"/>
  <c r="K54"/>
  <c r="L54"/>
  <c r="M54"/>
  <c r="H50"/>
  <c r="I50"/>
  <c r="J50"/>
  <c r="K50"/>
  <c r="L50"/>
  <c r="M50"/>
  <c r="H41"/>
  <c r="I41"/>
  <c r="J41"/>
  <c r="K41"/>
  <c r="L41"/>
  <c r="M41"/>
  <c r="H21"/>
  <c r="I21"/>
  <c r="J21"/>
  <c r="K21"/>
  <c r="L21"/>
  <c r="M21"/>
  <c r="J32" l="1"/>
  <c r="I32"/>
  <c r="K32" s="1"/>
  <c r="L32" l="1"/>
  <c r="M32" s="1"/>
  <c r="G39" l="1"/>
  <c r="J39"/>
  <c r="I37"/>
  <c r="J8"/>
  <c r="J5" l="1"/>
  <c r="J6"/>
  <c r="J7"/>
  <c r="J9"/>
  <c r="J10"/>
  <c r="J11"/>
  <c r="J13"/>
  <c r="J14"/>
  <c r="J15"/>
  <c r="J16"/>
  <c r="J17"/>
  <c r="J18"/>
  <c r="J19"/>
  <c r="J20"/>
  <c r="J22"/>
  <c r="J23"/>
  <c r="J24"/>
  <c r="J25"/>
  <c r="J26"/>
  <c r="J27"/>
  <c r="J28"/>
  <c r="J29"/>
  <c r="J30"/>
  <c r="J31"/>
  <c r="J33"/>
  <c r="J34"/>
  <c r="J35"/>
  <c r="J36"/>
  <c r="J37"/>
  <c r="J38"/>
  <c r="J40"/>
  <c r="J42"/>
  <c r="J43"/>
  <c r="J44"/>
  <c r="J45"/>
  <c r="J46"/>
  <c r="J47"/>
  <c r="J48"/>
  <c r="J49"/>
  <c r="J51"/>
  <c r="J52"/>
  <c r="J53"/>
  <c r="J55"/>
  <c r="J56"/>
  <c r="J57"/>
  <c r="J58"/>
  <c r="J59"/>
  <c r="J60"/>
  <c r="J62"/>
  <c r="J63"/>
  <c r="J65"/>
  <c r="I5"/>
  <c r="I6"/>
  <c r="L6" s="1"/>
  <c r="M6" s="1"/>
  <c r="I7"/>
  <c r="L7" s="1"/>
  <c r="M7" s="1"/>
  <c r="I8"/>
  <c r="L8" s="1"/>
  <c r="M8" s="1"/>
  <c r="I9"/>
  <c r="L9" s="1"/>
  <c r="M9" s="1"/>
  <c r="I10"/>
  <c r="I11"/>
  <c r="I13"/>
  <c r="I14"/>
  <c r="L14" s="1"/>
  <c r="M14" s="1"/>
  <c r="I15"/>
  <c r="L15" s="1"/>
  <c r="M15" s="1"/>
  <c r="I16"/>
  <c r="L16" s="1"/>
  <c r="M16" s="1"/>
  <c r="I17"/>
  <c r="L17" s="1"/>
  <c r="M17" s="1"/>
  <c r="I18"/>
  <c r="L18" s="1"/>
  <c r="M18" s="1"/>
  <c r="I19"/>
  <c r="L19" s="1"/>
  <c r="M19" s="1"/>
  <c r="I20"/>
  <c r="L20" s="1"/>
  <c r="M20" s="1"/>
  <c r="I22"/>
  <c r="I23"/>
  <c r="L23" s="1"/>
  <c r="M23" s="1"/>
  <c r="I24"/>
  <c r="L24" s="1"/>
  <c r="M24" s="1"/>
  <c r="I25"/>
  <c r="L25" s="1"/>
  <c r="M25" s="1"/>
  <c r="I26"/>
  <c r="L26" s="1"/>
  <c r="M26" s="1"/>
  <c r="I27"/>
  <c r="L27" s="1"/>
  <c r="M27" s="1"/>
  <c r="I28"/>
  <c r="L28" s="1"/>
  <c r="M28" s="1"/>
  <c r="I29"/>
  <c r="L29" s="1"/>
  <c r="M29" s="1"/>
  <c r="I30"/>
  <c r="L30" s="1"/>
  <c r="M30" s="1"/>
  <c r="I31"/>
  <c r="I33"/>
  <c r="L33" s="1"/>
  <c r="M33" s="1"/>
  <c r="I34"/>
  <c r="L34" s="1"/>
  <c r="M34" s="1"/>
  <c r="I35"/>
  <c r="L35" s="1"/>
  <c r="M35" s="1"/>
  <c r="I36"/>
  <c r="L36" s="1"/>
  <c r="M36" s="1"/>
  <c r="L37"/>
  <c r="M37" s="1"/>
  <c r="I38"/>
  <c r="L38" s="1"/>
  <c r="M38" s="1"/>
  <c r="I39"/>
  <c r="I42"/>
  <c r="I43"/>
  <c r="L43" s="1"/>
  <c r="M43" s="1"/>
  <c r="I44"/>
  <c r="L44" s="1"/>
  <c r="M44" s="1"/>
  <c r="I45"/>
  <c r="L45" s="1"/>
  <c r="M45" s="1"/>
  <c r="I46"/>
  <c r="L46" s="1"/>
  <c r="M46" s="1"/>
  <c r="I47"/>
  <c r="L47" s="1"/>
  <c r="M47" s="1"/>
  <c r="I48"/>
  <c r="L48" s="1"/>
  <c r="M48" s="1"/>
  <c r="I49"/>
  <c r="L49" s="1"/>
  <c r="M49" s="1"/>
  <c r="I51"/>
  <c r="I52"/>
  <c r="L52" s="1"/>
  <c r="M52" s="1"/>
  <c r="I53"/>
  <c r="L53" s="1"/>
  <c r="M53" s="1"/>
  <c r="I55"/>
  <c r="I56"/>
  <c r="L56" s="1"/>
  <c r="M56" s="1"/>
  <c r="I57"/>
  <c r="L57" s="1"/>
  <c r="M57" s="1"/>
  <c r="I58"/>
  <c r="L58" s="1"/>
  <c r="M58" s="1"/>
  <c r="I59"/>
  <c r="L59" s="1"/>
  <c r="M59" s="1"/>
  <c r="I60"/>
  <c r="L60" s="1"/>
  <c r="M60" s="1"/>
  <c r="I62"/>
  <c r="L62" s="1"/>
  <c r="M62" s="1"/>
  <c r="I63"/>
  <c r="L63" s="1"/>
  <c r="M63" s="1"/>
  <c r="I65"/>
  <c r="L65" s="1"/>
  <c r="M65" s="1"/>
  <c r="G40"/>
  <c r="I40" s="1"/>
  <c r="L40" s="1"/>
  <c r="M40" s="1"/>
  <c r="I4"/>
  <c r="L11" l="1"/>
  <c r="L10"/>
  <c r="L13"/>
  <c r="L51"/>
  <c r="L42"/>
  <c r="L31"/>
  <c r="L55"/>
  <c r="L22"/>
  <c r="L39"/>
  <c r="M39" s="1"/>
  <c r="L5"/>
  <c r="K65"/>
  <c r="K57"/>
  <c r="K53"/>
  <c r="K49"/>
  <c r="K45"/>
  <c r="K37"/>
  <c r="K33"/>
  <c r="K29"/>
  <c r="K25"/>
  <c r="K17"/>
  <c r="K13"/>
  <c r="K8"/>
  <c r="K62"/>
  <c r="K58"/>
  <c r="K46"/>
  <c r="K42"/>
  <c r="K38"/>
  <c r="K34"/>
  <c r="K30"/>
  <c r="K26"/>
  <c r="K22"/>
  <c r="K18"/>
  <c r="K14"/>
  <c r="K9"/>
  <c r="K5"/>
  <c r="K63"/>
  <c r="K59"/>
  <c r="K55"/>
  <c r="K51"/>
  <c r="K47"/>
  <c r="K43"/>
  <c r="K39"/>
  <c r="K35"/>
  <c r="K31"/>
  <c r="K27"/>
  <c r="K23"/>
  <c r="K19"/>
  <c r="K15"/>
  <c r="K10"/>
  <c r="K6"/>
  <c r="K60"/>
  <c r="K56"/>
  <c r="K52"/>
  <c r="K48"/>
  <c r="K44"/>
  <c r="K40"/>
  <c r="K36"/>
  <c r="K28"/>
  <c r="K24"/>
  <c r="K20"/>
  <c r="K16"/>
  <c r="K11"/>
  <c r="K7"/>
  <c r="J4"/>
  <c r="L4"/>
  <c r="M11" l="1"/>
  <c r="M10"/>
  <c r="M13"/>
  <c r="M4"/>
  <c r="M31"/>
  <c r="M51"/>
  <c r="M42"/>
  <c r="M55"/>
  <c r="M22"/>
  <c r="M5"/>
  <c r="K4"/>
</calcChain>
</file>

<file path=xl/comments1.xml><?xml version="1.0" encoding="utf-8"?>
<comments xmlns="http://schemas.openxmlformats.org/spreadsheetml/2006/main">
  <authors>
    <author>claude</author>
  </authors>
  <commentList>
    <comment ref="A1" authorId="0">
      <text>
        <r>
          <rPr>
            <b/>
            <sz val="12"/>
            <color indexed="10"/>
            <rFont val="Tahoma"/>
            <family val="2"/>
          </rPr>
          <t>Pour insérer un sous-total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1) insérer une ligne
2) taper n'importe quoi en colonne "A" et le texte en B:D
3) cliquer le bouton "Mise à jour"
</t>
        </r>
        <r>
          <rPr>
            <b/>
            <sz val="12"/>
            <color indexed="10"/>
            <rFont val="Tahoma"/>
            <family val="2"/>
          </rPr>
          <t>Pour supprimer un sous total</t>
        </r>
        <r>
          <rPr>
            <sz val="12"/>
            <color indexed="81"/>
            <rFont val="Tahoma"/>
            <family val="2"/>
          </rPr>
          <t xml:space="preserve">
Supprimer la ligne et cliquer le bouton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<sst xmlns="http://schemas.openxmlformats.org/spreadsheetml/2006/main" count="129" uniqueCount="85">
  <si>
    <t>CODE FO</t>
  </si>
  <si>
    <t>N°</t>
  </si>
  <si>
    <t>DESIGNATION DES OUVRAGES</t>
  </si>
  <si>
    <t>U</t>
  </si>
  <si>
    <t>QTE.</t>
  </si>
  <si>
    <t>Temps de main d'œuvre</t>
  </si>
  <si>
    <t>COÛT UNITAIRE</t>
  </si>
  <si>
    <t>COÛT TOTAL</t>
  </si>
  <si>
    <t>P.U.</t>
  </si>
  <si>
    <t>TOTAL H.T.</t>
  </si>
  <si>
    <t>COEFF
K</t>
  </si>
  <si>
    <t>Coût horaire x Main D'oeuvre</t>
  </si>
  <si>
    <t>Mater</t>
  </si>
  <si>
    <t>Mont.</t>
  </si>
  <si>
    <t>Mater.</t>
  </si>
  <si>
    <t>&amp;&amp;</t>
  </si>
  <si>
    <t>&amp;</t>
  </si>
  <si>
    <t>PRODUCTION FRIGORIFIQUE</t>
  </si>
  <si>
    <t>1.1</t>
  </si>
  <si>
    <t>Equipements (y compris pose, supportage, et accessoires)</t>
  </si>
  <si>
    <t>Pompe à chaleur réversible à double circuit frigorifique</t>
  </si>
  <si>
    <t>u</t>
  </si>
  <si>
    <t>Marque York</t>
  </si>
  <si>
    <t>Type YLPA 340 SE</t>
  </si>
  <si>
    <t>Puissance PF=354 kW - PC=252 kW</t>
  </si>
  <si>
    <t>Circulateur de liquide double 60 m3/h</t>
  </si>
  <si>
    <t>compris</t>
  </si>
  <si>
    <t>Marque</t>
  </si>
  <si>
    <t>Type</t>
  </si>
  <si>
    <t>Détecteur de débit</t>
  </si>
  <si>
    <t>pm</t>
  </si>
  <si>
    <t>Pot à boue cyclonique</t>
  </si>
  <si>
    <t>Bâche tampon</t>
  </si>
  <si>
    <t>TOTAL H.T. EQUIPEMENTS</t>
  </si>
  <si>
    <t>1.2</t>
  </si>
  <si>
    <t>Robinetterie et tuyauteries (y compris pose, supportage et accessoires)</t>
  </si>
  <si>
    <t>• Robinetterie</t>
  </si>
  <si>
    <t xml:space="preserve">  Vanne papillon : dn 150</t>
  </si>
  <si>
    <t xml:space="preserve">  Vanne de réglage :</t>
  </si>
  <si>
    <t>SO</t>
  </si>
  <si>
    <t xml:space="preserve">  Robinet à soupape :</t>
  </si>
  <si>
    <t xml:space="preserve">  Soupape de sécurité : 26/34</t>
  </si>
  <si>
    <t xml:space="preserve">  Filtre à tamis : dn 150</t>
  </si>
  <si>
    <t xml:space="preserve">  Manchettes antivibratiles : dn 150</t>
  </si>
  <si>
    <t xml:space="preserve">  Purgeur :</t>
  </si>
  <si>
    <t>• Instrumentation : mano</t>
  </si>
  <si>
    <t xml:space="preserve"> thermomètre</t>
  </si>
  <si>
    <t>• Tuyauteries (y compris bouteilles) dn 150</t>
  </si>
  <si>
    <t>ml</t>
  </si>
  <si>
    <t>Bouteille dn 250</t>
  </si>
  <si>
    <t>TOTAL H.T. ROBINETTERIE ET TUYAUTERIES</t>
  </si>
  <si>
    <t>1.3</t>
  </si>
  <si>
    <t>Expansion / Traitement de l'eau</t>
  </si>
  <si>
    <t>• Groupe de maintien de pression</t>
  </si>
  <si>
    <t>• Traitement d'eau (inihibiteur de corrosion)</t>
  </si>
  <si>
    <t>• Tuyauterie (galva) 26/34</t>
  </si>
  <si>
    <t>• Raccordement sur EDV y compris filtre, disconnecteur et vanne</t>
  </si>
  <si>
    <t>ens</t>
  </si>
  <si>
    <t>TOTAL H.T. TRAITEMENT D'EAU</t>
  </si>
  <si>
    <t>1.4</t>
  </si>
  <si>
    <t>Divers / Evacuation / Mises à l'égout</t>
  </si>
  <si>
    <t>TOTAL H.T. DIVERS</t>
  </si>
  <si>
    <t>1.5</t>
  </si>
  <si>
    <t>Calorifuge</t>
  </si>
  <si>
    <t>Locaux techniques</t>
  </si>
  <si>
    <t>m²</t>
  </si>
  <si>
    <t>Collecteurs pour distribution secondaire (voir distrib géné)</t>
  </si>
  <si>
    <t>TOTAL H.T. CALORIFUGE</t>
  </si>
  <si>
    <r>
      <t xml:space="preserve">  Robinet à boisseau sphérique : </t>
    </r>
    <r>
      <rPr>
        <sz val="11"/>
        <color rgb="FF002060"/>
        <rFont val="Calibri"/>
        <family val="2"/>
      </rPr>
      <t>Ø</t>
    </r>
    <r>
      <rPr>
        <sz val="11"/>
        <color rgb="FF002060"/>
        <rFont val="Arial"/>
        <family val="2"/>
      </rPr>
      <t>50/60</t>
    </r>
  </si>
  <si>
    <r>
      <t xml:space="preserve">  Robinet à boisseau sphérique : </t>
    </r>
    <r>
      <rPr>
        <sz val="11"/>
        <color rgb="FF002060"/>
        <rFont val="Calibri"/>
        <family val="2"/>
      </rPr>
      <t>Ø26/34</t>
    </r>
  </si>
  <si>
    <t>thibaut1313</t>
  </si>
  <si>
    <t>Pour mon travail je remplis des devis sur le tableur excel. Ces devis contiennent énormément de sous-totaux !!</t>
  </si>
  <si>
    <t>Pour gagner un temps précieux j'aimerais automatiser ces sous-totaux. Pour ce faire étant donné que je ne connais jamais le</t>
  </si>
  <si>
    <t>nombre de ligne contenu dans les sous parties, mon idée est de mettre un certain symbole (pour exemple ²) dans une colonne</t>
  </si>
  <si>
    <t>spécifique (la A par exemple) est que lorsque j'appui sur le bouton (que j'ai créé pour l'occasion...) le code me permette de faire la</t>
  </si>
  <si>
    <t>somme des éléments des lignes qui sont au-dessus jusqu'à la ligne du précédent symbole. J'espère que ma demande est clair ...</t>
  </si>
  <si>
    <t>C'est la seule idée que j'ai eu pour pouvoir me détacher du problème du nombre de ligne variable par section...</t>
  </si>
  <si>
    <t>Aide</t>
  </si>
  <si>
    <t>Attention:</t>
  </si>
  <si>
    <t>la colonne "A" de la ligne 3 à Fin  doit être vide, sauf les lignes où l'on veut des sous-totaux</t>
  </si>
  <si>
    <t>(n'importe quel caractère)</t>
  </si>
  <si>
    <t>voir commentaire "Aide" en A1</t>
  </si>
  <si>
    <t>Claude</t>
  </si>
  <si>
    <t>Les formules sont modifiées</t>
  </si>
  <si>
    <t>fin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</si>
</sst>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0"/>
    <numFmt numFmtId="165" formatCode="#,##0.00\ _€"/>
    <numFmt numFmtId="166" formatCode="_-* #,##0.00_-;\-* #,##0.00_-;_-* &quot;-&quot;??_-;_-@_-"/>
  </numFmts>
  <fonts count="19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color rgb="FF002060"/>
      <name val="Arial"/>
      <family val="2"/>
    </font>
    <font>
      <b/>
      <sz val="8"/>
      <color rgb="FF002060"/>
      <name val="Arial"/>
      <family val="2"/>
    </font>
    <font>
      <b/>
      <sz val="11"/>
      <color rgb="FF002060"/>
      <name val="Times New Roman"/>
      <family val="1"/>
    </font>
    <font>
      <sz val="10"/>
      <name val="Times New Roman"/>
      <family val="1"/>
    </font>
    <font>
      <sz val="11"/>
      <color rgb="FF002060"/>
      <name val="Calibri"/>
      <family val="2"/>
    </font>
    <font>
      <sz val="11"/>
      <color rgb="FF002060"/>
      <name val="Calibri"/>
      <family val="2"/>
      <scheme val="minor"/>
    </font>
    <font>
      <sz val="10"/>
      <name val="Arial"/>
      <family val="2"/>
    </font>
    <font>
      <b/>
      <sz val="11"/>
      <color rgb="FF002060"/>
      <name val="Calibri"/>
      <family val="2"/>
    </font>
    <font>
      <b/>
      <sz val="11"/>
      <color rgb="FF002060"/>
      <name val="Arial"/>
      <family val="2"/>
    </font>
    <font>
      <sz val="11"/>
      <color rgb="FF002060"/>
      <name val="Arial"/>
      <family val="2"/>
    </font>
    <font>
      <u/>
      <sz val="11"/>
      <color theme="10"/>
      <name val="Calibri"/>
      <family val="2"/>
    </font>
    <font>
      <b/>
      <sz val="12"/>
      <color indexed="10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2">
    <xf numFmtId="0" fontId="0" fillId="0" borderId="0"/>
    <xf numFmtId="0" fontId="1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5" fillId="0" borderId="0"/>
    <xf numFmtId="166" fontId="8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7" fillId="0" borderId="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0" fontId="12" fillId="2" borderId="0" xfId="11" applyFill="1" applyAlignment="1" applyProtection="1"/>
    <xf numFmtId="0" fontId="0" fillId="4" borderId="0" xfId="0" applyFill="1"/>
    <xf numFmtId="0" fontId="0" fillId="0" borderId="0" xfId="0" quotePrefix="1" applyAlignment="1">
      <alignment horizontal="left"/>
    </xf>
    <xf numFmtId="0" fontId="17" fillId="0" borderId="0" xfId="0" applyFont="1"/>
    <xf numFmtId="0" fontId="18" fillId="0" borderId="0" xfId="0" applyFont="1"/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4" borderId="0" xfId="0" applyFill="1" applyBorder="1"/>
    <xf numFmtId="0" fontId="0" fillId="0" borderId="5" xfId="0" applyBorder="1"/>
    <xf numFmtId="0" fontId="7" fillId="0" borderId="0" xfId="0" applyFont="1" applyFill="1" applyBorder="1" applyAlignment="1">
      <alignment wrapText="1"/>
    </xf>
    <xf numFmtId="0" fontId="10" fillId="0" borderId="0" xfId="0" quotePrefix="1" applyFont="1" applyFill="1" applyBorder="1" applyAlignment="1">
      <alignment horizontal="center" wrapText="1"/>
    </xf>
    <xf numFmtId="0" fontId="10" fillId="0" borderId="0" xfId="0" quotePrefix="1" applyFont="1" applyFill="1" applyBorder="1" applyAlignment="1">
      <alignment horizontal="left" wrapText="1"/>
    </xf>
    <xf numFmtId="0" fontId="11" fillId="0" borderId="0" xfId="0" quotePrefix="1" applyFont="1" applyFill="1" applyBorder="1" applyAlignment="1">
      <alignment horizontal="left" wrapText="1"/>
    </xf>
    <xf numFmtId="0" fontId="11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wrapText="1"/>
    </xf>
    <xf numFmtId="0" fontId="3" fillId="0" borderId="1" xfId="1" applyFont="1" applyFill="1" applyBorder="1" applyAlignment="1">
      <alignment horizontal="center" wrapText="1"/>
    </xf>
    <xf numFmtId="0" fontId="16" fillId="3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wrapText="1"/>
    </xf>
    <xf numFmtId="0" fontId="2" fillId="0" borderId="7" xfId="1" applyFont="1" applyFill="1" applyBorder="1" applyAlignment="1">
      <alignment horizont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165" fontId="4" fillId="0" borderId="8" xfId="2" applyNumberFormat="1" applyFont="1" applyFill="1" applyBorder="1" applyAlignment="1">
      <alignment horizontal="center" vertical="center" wrapText="1"/>
    </xf>
    <xf numFmtId="165" fontId="4" fillId="0" borderId="8" xfId="3" applyNumberFormat="1" applyFont="1" applyFill="1" applyBorder="1" applyAlignment="1">
      <alignment horizontal="center" vertical="center" wrapText="1"/>
    </xf>
    <xf numFmtId="165" fontId="3" fillId="0" borderId="8" xfId="4" applyNumberFormat="1" applyFont="1" applyFill="1" applyBorder="1" applyAlignment="1">
      <alignment horizontal="center" wrapText="1"/>
    </xf>
    <xf numFmtId="164" fontId="3" fillId="0" borderId="9" xfId="1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wrapText="1"/>
    </xf>
    <xf numFmtId="0" fontId="4" fillId="0" borderId="10" xfId="1" applyFont="1" applyFill="1" applyBorder="1" applyAlignment="1">
      <alignment horizontal="center" vertical="center" wrapText="1"/>
    </xf>
    <xf numFmtId="165" fontId="4" fillId="0" borderId="10" xfId="2" applyNumberFormat="1" applyFont="1" applyFill="1" applyBorder="1" applyAlignment="1">
      <alignment horizontal="center" vertical="center" wrapText="1"/>
    </xf>
    <xf numFmtId="165" fontId="4" fillId="0" borderId="10" xfId="3" applyNumberFormat="1" applyFont="1" applyFill="1" applyBorder="1" applyAlignment="1">
      <alignment horizontal="center" vertical="center" wrapText="1"/>
    </xf>
    <xf numFmtId="165" fontId="3" fillId="0" borderId="10" xfId="4" applyNumberFormat="1" applyFont="1" applyFill="1" applyBorder="1" applyAlignment="1">
      <alignment horizontal="center" wrapText="1"/>
    </xf>
    <xf numFmtId="165" fontId="3" fillId="0" borderId="11" xfId="4" applyNumberFormat="1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165" fontId="6" fillId="0" borderId="13" xfId="0" applyNumberFormat="1" applyFont="1" applyFill="1" applyBorder="1" applyAlignment="1">
      <alignment horizontal="center" vertical="center" wrapText="1"/>
    </xf>
    <xf numFmtId="165" fontId="6" fillId="0" borderId="14" xfId="0" applyNumberFormat="1" applyFont="1" applyFill="1" applyBorder="1" applyAlignment="1">
      <alignment horizontal="center" vertical="center" wrapText="1"/>
    </xf>
  </cellXfs>
  <cellStyles count="12">
    <cellStyle name="Lien hypertexte" xfId="11" builtinId="8"/>
    <cellStyle name="Migliaia_Computo 112578" xfId="6"/>
    <cellStyle name="Milliers 10" xfId="9"/>
    <cellStyle name="Milliers 7" xfId="2"/>
    <cellStyle name="Milliers 8" xfId="3"/>
    <cellStyle name="Milliers 9" xfId="4"/>
    <cellStyle name="Monétaire 2" xfId="8"/>
    <cellStyle name="Normal" xfId="0" builtinId="0"/>
    <cellStyle name="Normal 3" xfId="1"/>
    <cellStyle name="Normal_PDP5102" xfId="5"/>
    <cellStyle name="Normale_HSR PREV MECCANICO" xfId="7"/>
    <cellStyle name="Pourcentage 2" xfId="10"/>
  </cellStyles>
  <dxfs count="9"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0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1508125</xdr:colOff>
      <xdr:row>0</xdr:row>
      <xdr:rowOff>142875</xdr:rowOff>
    </xdr:from>
    <xdr:to>
      <xdr:col>4</xdr:col>
      <xdr:colOff>269875</xdr:colOff>
      <xdr:row>0</xdr:row>
      <xdr:rowOff>571500</xdr:rowOff>
    </xdr:to>
    <xdr:sp macro="[0]!BorduresEtSousTotaux" textlink="">
      <xdr:nvSpPr>
        <xdr:cNvPr id="2" name="Rectangle 1"/>
        <xdr:cNvSpPr/>
      </xdr:nvSpPr>
      <xdr:spPr>
        <a:xfrm>
          <a:off x="3095625" y="142875"/>
          <a:ext cx="1254125" cy="4286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Mise à jour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Sous/Totaux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52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130"/>
  <sheetViews>
    <sheetView tabSelected="1" zoomScale="70" zoomScaleNormal="70" workbookViewId="0">
      <pane ySplit="3" topLeftCell="A4" activePane="bottomLeft" state="frozen"/>
      <selection pane="bottomLeft" activeCell="B1" sqref="B1:B2"/>
    </sheetView>
  </sheetViews>
  <sheetFormatPr baseColWidth="10" defaultRowHeight="15" outlineLevelCol="1"/>
  <cols>
    <col min="1" max="1" width="6.85546875" style="6" customWidth="1" outlineLevel="1"/>
    <col min="2" max="2" width="11.42578125" style="6" customWidth="1" outlineLevel="1"/>
    <col min="3" max="3" width="5.42578125" style="6" customWidth="1"/>
    <col min="4" max="4" width="37.42578125" style="6" customWidth="1"/>
    <col min="5" max="5" width="9.42578125" style="6" customWidth="1"/>
    <col min="6" max="6" width="10" style="6" customWidth="1"/>
    <col min="7" max="7" width="10.5703125" style="6" customWidth="1" outlineLevel="1"/>
    <col min="8" max="11" width="20.85546875" style="7" customWidth="1" outlineLevel="1"/>
    <col min="12" max="12" width="15.28515625" style="7" customWidth="1"/>
    <col min="13" max="13" width="15" style="7" customWidth="1"/>
    <col min="14" max="18" width="11.42578125" style="6" customWidth="1" outlineLevel="1"/>
    <col min="19" max="16384" width="11.42578125" style="6"/>
  </cols>
  <sheetData>
    <row r="1" spans="1:18" ht="51.75" thickBot="1">
      <c r="A1" s="36" t="s">
        <v>77</v>
      </c>
      <c r="B1" s="37" t="s">
        <v>0</v>
      </c>
      <c r="C1" s="39" t="s">
        <v>1</v>
      </c>
      <c r="D1" s="40" t="s">
        <v>2</v>
      </c>
      <c r="E1" s="35" t="s">
        <v>3</v>
      </c>
      <c r="F1" s="35" t="s">
        <v>4</v>
      </c>
      <c r="G1" s="41" t="s">
        <v>5</v>
      </c>
      <c r="H1" s="42" t="s">
        <v>6</v>
      </c>
      <c r="I1" s="42"/>
      <c r="J1" s="43" t="s">
        <v>7</v>
      </c>
      <c r="K1" s="43"/>
      <c r="L1" s="44" t="s">
        <v>8</v>
      </c>
      <c r="M1" s="44" t="s">
        <v>9</v>
      </c>
      <c r="N1" s="2" t="s">
        <v>10</v>
      </c>
      <c r="O1" s="3" t="s">
        <v>11</v>
      </c>
      <c r="P1" s="4"/>
      <c r="Q1" s="4"/>
      <c r="R1" s="5"/>
    </row>
    <row r="2" spans="1:18">
      <c r="A2" s="36"/>
      <c r="B2" s="38"/>
      <c r="C2" s="45"/>
      <c r="D2" s="46"/>
      <c r="E2" s="47"/>
      <c r="F2" s="47"/>
      <c r="G2" s="48"/>
      <c r="H2" s="49" t="s">
        <v>12</v>
      </c>
      <c r="I2" s="49" t="s">
        <v>13</v>
      </c>
      <c r="J2" s="50" t="s">
        <v>14</v>
      </c>
      <c r="K2" s="50" t="s">
        <v>13</v>
      </c>
      <c r="L2" s="51"/>
      <c r="M2" s="52"/>
      <c r="N2" s="31">
        <v>1</v>
      </c>
      <c r="O2" s="32">
        <v>31</v>
      </c>
      <c r="P2" s="4"/>
      <c r="Q2" s="4"/>
      <c r="R2" s="5"/>
    </row>
    <row r="3" spans="1:18" s="8" customFormat="1">
      <c r="A3" s="33"/>
      <c r="B3" s="33"/>
      <c r="C3" s="53"/>
      <c r="D3" s="54"/>
      <c r="E3" s="54"/>
      <c r="F3" s="54"/>
      <c r="G3" s="54"/>
      <c r="H3" s="55"/>
      <c r="I3" s="55"/>
      <c r="J3" s="55"/>
      <c r="K3" s="55"/>
      <c r="L3" s="55"/>
      <c r="M3" s="56"/>
      <c r="N3" s="33"/>
      <c r="O3" s="33"/>
    </row>
    <row r="4" spans="1:18" s="1" customFormat="1">
      <c r="B4" s="23" t="s">
        <v>16</v>
      </c>
      <c r="C4" s="15">
        <v>1</v>
      </c>
      <c r="D4" s="24" t="s">
        <v>17</v>
      </c>
      <c r="E4" s="17"/>
      <c r="H4" s="18"/>
      <c r="I4" s="19">
        <f>G4*$O$2</f>
        <v>0</v>
      </c>
      <c r="J4" s="19">
        <f>F4*H4</f>
        <v>0</v>
      </c>
      <c r="K4" s="19">
        <f>F4*I4</f>
        <v>0</v>
      </c>
      <c r="L4" s="19">
        <f>ROUND((H4+I4)*$N$2,2)</f>
        <v>0</v>
      </c>
      <c r="M4" s="19">
        <f>L4*F4</f>
        <v>0</v>
      </c>
    </row>
    <row r="5" spans="1:18" s="8" customFormat="1">
      <c r="B5" s="23"/>
      <c r="C5" s="15"/>
      <c r="D5" s="16"/>
      <c r="E5" s="17"/>
      <c r="F5" s="1"/>
      <c r="G5" s="1"/>
      <c r="H5" s="18"/>
      <c r="I5" s="19">
        <f t="shared" ref="I5:I65" si="0">G5*$O$2</f>
        <v>0</v>
      </c>
      <c r="J5" s="19">
        <f t="shared" ref="J5:J65" si="1">F5*H5</f>
        <v>0</v>
      </c>
      <c r="K5" s="19">
        <f t="shared" ref="K5:K65" si="2">F5*I5</f>
        <v>0</v>
      </c>
      <c r="L5" s="19">
        <f t="shared" ref="L5:L65" si="3">ROUND((H5+I5)*$N$2,2)</f>
        <v>0</v>
      </c>
      <c r="M5" s="19">
        <f t="shared" ref="M5:M65" si="4">L5*F5</f>
        <v>0</v>
      </c>
    </row>
    <row r="6" spans="1:18" s="8" customFormat="1" ht="30">
      <c r="B6" s="23" t="s">
        <v>15</v>
      </c>
      <c r="C6" s="15" t="s">
        <v>18</v>
      </c>
      <c r="D6" s="25" t="s">
        <v>19</v>
      </c>
      <c r="E6" s="17"/>
      <c r="F6" s="1"/>
      <c r="G6" s="1"/>
      <c r="H6" s="18"/>
      <c r="I6" s="19">
        <f t="shared" si="0"/>
        <v>0</v>
      </c>
      <c r="J6" s="19">
        <f t="shared" si="1"/>
        <v>0</v>
      </c>
      <c r="K6" s="19">
        <f t="shared" si="2"/>
        <v>0</v>
      </c>
      <c r="L6" s="19">
        <f t="shared" si="3"/>
        <v>0</v>
      </c>
      <c r="M6" s="19">
        <f t="shared" si="4"/>
        <v>0</v>
      </c>
    </row>
    <row r="7" spans="1:18" s="8" customFormat="1">
      <c r="B7" s="23"/>
      <c r="C7" s="15"/>
      <c r="D7" s="17"/>
      <c r="E7" s="17"/>
      <c r="F7" s="1"/>
      <c r="G7" s="1"/>
      <c r="H7" s="18"/>
      <c r="I7" s="19">
        <f t="shared" si="0"/>
        <v>0</v>
      </c>
      <c r="J7" s="19">
        <f t="shared" si="1"/>
        <v>0</v>
      </c>
      <c r="K7" s="19">
        <f t="shared" si="2"/>
        <v>0</v>
      </c>
      <c r="L7" s="19">
        <f t="shared" si="3"/>
        <v>0</v>
      </c>
      <c r="M7" s="19">
        <f t="shared" si="4"/>
        <v>0</v>
      </c>
    </row>
    <row r="8" spans="1:18" s="8" customFormat="1" ht="29.25">
      <c r="B8" s="23">
        <v>131</v>
      </c>
      <c r="C8" s="15"/>
      <c r="D8" s="26" t="s">
        <v>20</v>
      </c>
      <c r="E8" s="17" t="s">
        <v>21</v>
      </c>
      <c r="F8" s="1">
        <v>1</v>
      </c>
      <c r="G8" s="1">
        <v>20</v>
      </c>
      <c r="H8" s="18">
        <v>45700</v>
      </c>
      <c r="I8" s="19">
        <f t="shared" si="0"/>
        <v>620</v>
      </c>
      <c r="J8" s="19">
        <f>F8*H8</f>
        <v>45700</v>
      </c>
      <c r="K8" s="19">
        <f t="shared" si="2"/>
        <v>620</v>
      </c>
      <c r="L8" s="19">
        <f t="shared" si="3"/>
        <v>46320</v>
      </c>
      <c r="M8" s="19">
        <f t="shared" si="4"/>
        <v>46320</v>
      </c>
    </row>
    <row r="9" spans="1:18" s="8" customFormat="1">
      <c r="B9" s="23">
        <v>131</v>
      </c>
      <c r="C9" s="15"/>
      <c r="D9" s="27" t="s">
        <v>22</v>
      </c>
      <c r="E9" s="17"/>
      <c r="F9" s="1"/>
      <c r="G9" s="1"/>
      <c r="H9" s="18"/>
      <c r="I9" s="19">
        <f t="shared" si="0"/>
        <v>0</v>
      </c>
      <c r="J9" s="19">
        <f t="shared" si="1"/>
        <v>0</v>
      </c>
      <c r="K9" s="19">
        <f t="shared" si="2"/>
        <v>0</v>
      </c>
      <c r="L9" s="19">
        <f t="shared" si="3"/>
        <v>0</v>
      </c>
      <c r="M9" s="19">
        <f t="shared" si="4"/>
        <v>0</v>
      </c>
    </row>
    <row r="10" spans="1:18" s="8" customFormat="1">
      <c r="B10" s="23">
        <v>131</v>
      </c>
      <c r="C10" s="15"/>
      <c r="D10" s="27" t="s">
        <v>23</v>
      </c>
      <c r="E10" s="17"/>
      <c r="F10" s="1"/>
      <c r="G10" s="1"/>
      <c r="H10" s="18"/>
      <c r="I10" s="19">
        <f t="shared" si="0"/>
        <v>0</v>
      </c>
      <c r="J10" s="19">
        <f t="shared" si="1"/>
        <v>0</v>
      </c>
      <c r="K10" s="19">
        <f t="shared" si="2"/>
        <v>0</v>
      </c>
      <c r="L10" s="19">
        <f t="shared" si="3"/>
        <v>0</v>
      </c>
      <c r="M10" s="19">
        <f t="shared" si="4"/>
        <v>0</v>
      </c>
    </row>
    <row r="11" spans="1:18" s="8" customFormat="1">
      <c r="B11" s="23">
        <v>131</v>
      </c>
      <c r="C11" s="15"/>
      <c r="D11" s="28" t="s">
        <v>24</v>
      </c>
      <c r="E11" s="17"/>
      <c r="F11" s="1"/>
      <c r="G11" s="1"/>
      <c r="H11" s="18"/>
      <c r="I11" s="19">
        <f t="shared" si="0"/>
        <v>0</v>
      </c>
      <c r="J11" s="19">
        <f t="shared" si="1"/>
        <v>0</v>
      </c>
      <c r="K11" s="19">
        <f t="shared" si="2"/>
        <v>0</v>
      </c>
      <c r="L11" s="19">
        <f t="shared" si="3"/>
        <v>0</v>
      </c>
      <c r="M11" s="19">
        <f t="shared" si="4"/>
        <v>0</v>
      </c>
    </row>
    <row r="12" spans="1:18" s="8" customFormat="1">
      <c r="B12" s="23">
        <v>42</v>
      </c>
      <c r="C12" s="15"/>
      <c r="D12" s="28" t="s">
        <v>25</v>
      </c>
      <c r="E12" s="17" t="s">
        <v>21</v>
      </c>
      <c r="F12" s="1">
        <v>1</v>
      </c>
      <c r="G12" s="1" t="s">
        <v>26</v>
      </c>
      <c r="H12" s="18"/>
      <c r="I12" s="19"/>
      <c r="J12" s="19"/>
      <c r="K12" s="19"/>
      <c r="L12" s="19"/>
      <c r="M12" s="19"/>
    </row>
    <row r="13" spans="1:18" s="8" customFormat="1">
      <c r="B13" s="23">
        <v>42</v>
      </c>
      <c r="C13" s="15"/>
      <c r="D13" s="27" t="s">
        <v>27</v>
      </c>
      <c r="E13" s="17"/>
      <c r="F13" s="1"/>
      <c r="G13" s="1"/>
      <c r="H13" s="18"/>
      <c r="I13" s="19">
        <f t="shared" si="0"/>
        <v>0</v>
      </c>
      <c r="J13" s="19">
        <f t="shared" si="1"/>
        <v>0</v>
      </c>
      <c r="K13" s="19">
        <f t="shared" si="2"/>
        <v>0</v>
      </c>
      <c r="L13" s="19">
        <f t="shared" si="3"/>
        <v>0</v>
      </c>
      <c r="M13" s="19">
        <f t="shared" si="4"/>
        <v>0</v>
      </c>
    </row>
    <row r="14" spans="1:18" s="8" customFormat="1">
      <c r="B14" s="23">
        <v>42</v>
      </c>
      <c r="C14" s="15"/>
      <c r="D14" s="27" t="s">
        <v>28</v>
      </c>
      <c r="E14" s="17"/>
      <c r="F14" s="1"/>
      <c r="G14" s="1"/>
      <c r="H14" s="18"/>
      <c r="I14" s="19">
        <f t="shared" si="0"/>
        <v>0</v>
      </c>
      <c r="J14" s="19">
        <f t="shared" si="1"/>
        <v>0</v>
      </c>
      <c r="K14" s="19">
        <f t="shared" si="2"/>
        <v>0</v>
      </c>
      <c r="L14" s="19">
        <f t="shared" si="3"/>
        <v>0</v>
      </c>
      <c r="M14" s="19">
        <f t="shared" si="4"/>
        <v>0</v>
      </c>
    </row>
    <row r="15" spans="1:18" s="8" customFormat="1">
      <c r="B15" s="23">
        <v>52</v>
      </c>
      <c r="C15" s="15"/>
      <c r="D15" s="28" t="s">
        <v>29</v>
      </c>
      <c r="E15" s="17" t="s">
        <v>30</v>
      </c>
      <c r="F15" s="1">
        <v>2</v>
      </c>
      <c r="G15" s="1"/>
      <c r="H15" s="18"/>
      <c r="I15" s="19">
        <f t="shared" si="0"/>
        <v>0</v>
      </c>
      <c r="J15" s="19">
        <f t="shared" si="1"/>
        <v>0</v>
      </c>
      <c r="K15" s="19">
        <f t="shared" si="2"/>
        <v>0</v>
      </c>
      <c r="L15" s="19">
        <f t="shared" si="3"/>
        <v>0</v>
      </c>
      <c r="M15" s="19">
        <f t="shared" si="4"/>
        <v>0</v>
      </c>
    </row>
    <row r="16" spans="1:18" s="8" customFormat="1">
      <c r="B16" s="23">
        <v>52</v>
      </c>
      <c r="C16" s="15"/>
      <c r="D16" s="27" t="s">
        <v>27</v>
      </c>
      <c r="E16" s="17"/>
      <c r="F16" s="1"/>
      <c r="G16" s="1"/>
      <c r="H16" s="18"/>
      <c r="I16" s="19">
        <f t="shared" si="0"/>
        <v>0</v>
      </c>
      <c r="J16" s="19">
        <f t="shared" si="1"/>
        <v>0</v>
      </c>
      <c r="K16" s="19">
        <f t="shared" si="2"/>
        <v>0</v>
      </c>
      <c r="L16" s="19">
        <f t="shared" si="3"/>
        <v>0</v>
      </c>
      <c r="M16" s="19">
        <f t="shared" si="4"/>
        <v>0</v>
      </c>
    </row>
    <row r="17" spans="1:13" s="8" customFormat="1">
      <c r="B17" s="23">
        <v>52</v>
      </c>
      <c r="C17" s="15"/>
      <c r="D17" s="27" t="s">
        <v>28</v>
      </c>
      <c r="E17" s="17"/>
      <c r="F17" s="1"/>
      <c r="G17" s="1"/>
      <c r="H17" s="18"/>
      <c r="I17" s="19">
        <f t="shared" si="0"/>
        <v>0</v>
      </c>
      <c r="J17" s="19">
        <f t="shared" si="1"/>
        <v>0</v>
      </c>
      <c r="K17" s="19">
        <f t="shared" si="2"/>
        <v>0</v>
      </c>
      <c r="L17" s="19">
        <f t="shared" si="3"/>
        <v>0</v>
      </c>
      <c r="M17" s="19">
        <f t="shared" si="4"/>
        <v>0</v>
      </c>
    </row>
    <row r="18" spans="1:13" s="8" customFormat="1">
      <c r="B18" s="23">
        <v>52</v>
      </c>
      <c r="C18" s="15"/>
      <c r="D18" s="27" t="s">
        <v>31</v>
      </c>
      <c r="E18" s="17" t="s">
        <v>21</v>
      </c>
      <c r="F18" s="1">
        <v>1</v>
      </c>
      <c r="G18" s="1">
        <v>6</v>
      </c>
      <c r="H18" s="18">
        <v>1615</v>
      </c>
      <c r="I18" s="19">
        <f t="shared" si="0"/>
        <v>186</v>
      </c>
      <c r="J18" s="19">
        <f t="shared" si="1"/>
        <v>1615</v>
      </c>
      <c r="K18" s="19">
        <f t="shared" si="2"/>
        <v>186</v>
      </c>
      <c r="L18" s="19">
        <f t="shared" si="3"/>
        <v>1801</v>
      </c>
      <c r="M18" s="19">
        <f t="shared" si="4"/>
        <v>1801</v>
      </c>
    </row>
    <row r="19" spans="1:13" s="8" customFormat="1">
      <c r="B19" s="23">
        <v>52</v>
      </c>
      <c r="C19" s="15"/>
      <c r="D19" s="27" t="s">
        <v>32</v>
      </c>
      <c r="E19" s="17" t="s">
        <v>21</v>
      </c>
      <c r="F19" s="1">
        <v>1</v>
      </c>
      <c r="G19" s="1">
        <v>10</v>
      </c>
      <c r="H19" s="18">
        <v>1500</v>
      </c>
      <c r="I19" s="19">
        <f t="shared" si="0"/>
        <v>310</v>
      </c>
      <c r="J19" s="19">
        <f t="shared" si="1"/>
        <v>1500</v>
      </c>
      <c r="K19" s="19">
        <f t="shared" si="2"/>
        <v>310</v>
      </c>
      <c r="L19" s="19">
        <f t="shared" si="3"/>
        <v>1810</v>
      </c>
      <c r="M19" s="19">
        <f t="shared" si="4"/>
        <v>1810</v>
      </c>
    </row>
    <row r="20" spans="1:13" s="8" customFormat="1">
      <c r="B20" s="23"/>
      <c r="C20" s="15"/>
      <c r="D20" s="27"/>
      <c r="E20" s="17"/>
      <c r="F20" s="1"/>
      <c r="G20" s="1"/>
      <c r="H20" s="18"/>
      <c r="I20" s="19">
        <f t="shared" si="0"/>
        <v>0</v>
      </c>
      <c r="J20" s="19">
        <f t="shared" si="1"/>
        <v>0</v>
      </c>
      <c r="K20" s="19">
        <f t="shared" si="2"/>
        <v>0</v>
      </c>
      <c r="L20" s="19">
        <f t="shared" si="3"/>
        <v>0</v>
      </c>
      <c r="M20" s="19">
        <f t="shared" si="4"/>
        <v>0</v>
      </c>
    </row>
    <row r="21" spans="1:13" s="8" customFormat="1">
      <c r="A21" s="8" t="s">
        <v>15</v>
      </c>
      <c r="B21" s="23" t="s">
        <v>15</v>
      </c>
      <c r="C21" s="15" t="s">
        <v>18</v>
      </c>
      <c r="D21" s="27" t="s">
        <v>33</v>
      </c>
      <c r="E21" s="17"/>
      <c r="F21" s="1"/>
      <c r="G21" s="1"/>
      <c r="H21" s="19">
        <f t="shared" ref="H21:L21" si="5">SUM(H3:H20)</f>
        <v>48815</v>
      </c>
      <c r="I21" s="19">
        <f t="shared" si="5"/>
        <v>1116</v>
      </c>
      <c r="J21" s="19">
        <f t="shared" si="5"/>
        <v>48815</v>
      </c>
      <c r="K21" s="19">
        <f t="shared" si="5"/>
        <v>1116</v>
      </c>
      <c r="L21" s="19">
        <f t="shared" si="5"/>
        <v>49931</v>
      </c>
      <c r="M21" s="19">
        <f>SUM(M3:M20)</f>
        <v>49931</v>
      </c>
    </row>
    <row r="22" spans="1:13" s="8" customFormat="1">
      <c r="B22" s="23"/>
      <c r="C22" s="15"/>
      <c r="D22" s="29"/>
      <c r="E22" s="17"/>
      <c r="F22" s="1"/>
      <c r="G22" s="1"/>
      <c r="H22" s="18"/>
      <c r="I22" s="19">
        <f t="shared" si="0"/>
        <v>0</v>
      </c>
      <c r="J22" s="19">
        <f t="shared" si="1"/>
        <v>0</v>
      </c>
      <c r="K22" s="19">
        <f t="shared" si="2"/>
        <v>0</v>
      </c>
      <c r="L22" s="19">
        <f t="shared" si="3"/>
        <v>0</v>
      </c>
      <c r="M22" s="19">
        <f t="shared" si="4"/>
        <v>0</v>
      </c>
    </row>
    <row r="23" spans="1:13" s="8" customFormat="1" ht="45">
      <c r="B23" s="23" t="s">
        <v>15</v>
      </c>
      <c r="C23" s="15" t="s">
        <v>34</v>
      </c>
      <c r="D23" s="25" t="s">
        <v>35</v>
      </c>
      <c r="E23" s="17"/>
      <c r="F23" s="1"/>
      <c r="G23" s="1"/>
      <c r="H23" s="18"/>
      <c r="I23" s="19">
        <f t="shared" si="0"/>
        <v>0</v>
      </c>
      <c r="J23" s="19">
        <f t="shared" si="1"/>
        <v>0</v>
      </c>
      <c r="K23" s="19">
        <f t="shared" si="2"/>
        <v>0</v>
      </c>
      <c r="L23" s="19">
        <f t="shared" si="3"/>
        <v>0</v>
      </c>
      <c r="M23" s="19">
        <f t="shared" si="4"/>
        <v>0</v>
      </c>
    </row>
    <row r="24" spans="1:13" s="8" customFormat="1">
      <c r="B24" s="23"/>
      <c r="C24" s="15"/>
      <c r="D24" s="27"/>
      <c r="E24" s="17"/>
      <c r="F24" s="1"/>
      <c r="G24" s="1"/>
      <c r="H24" s="18"/>
      <c r="I24" s="19">
        <f t="shared" si="0"/>
        <v>0</v>
      </c>
      <c r="J24" s="19">
        <f t="shared" si="1"/>
        <v>0</v>
      </c>
      <c r="K24" s="19">
        <f t="shared" si="2"/>
        <v>0</v>
      </c>
      <c r="L24" s="19">
        <f t="shared" si="3"/>
        <v>0</v>
      </c>
      <c r="M24" s="19">
        <f t="shared" si="4"/>
        <v>0</v>
      </c>
    </row>
    <row r="25" spans="1:13" s="8" customFormat="1">
      <c r="B25" s="23">
        <v>52</v>
      </c>
      <c r="C25" s="15"/>
      <c r="D25" s="27" t="s">
        <v>36</v>
      </c>
      <c r="E25" s="17"/>
      <c r="F25" s="1"/>
      <c r="G25" s="1"/>
      <c r="H25" s="18"/>
      <c r="I25" s="19">
        <f t="shared" si="0"/>
        <v>0</v>
      </c>
      <c r="J25" s="19">
        <f t="shared" si="1"/>
        <v>0</v>
      </c>
      <c r="K25" s="19">
        <f t="shared" si="2"/>
        <v>0</v>
      </c>
      <c r="L25" s="19">
        <f t="shared" si="3"/>
        <v>0</v>
      </c>
      <c r="M25" s="19">
        <f t="shared" si="4"/>
        <v>0</v>
      </c>
    </row>
    <row r="26" spans="1:13" s="8" customFormat="1">
      <c r="B26" s="23"/>
      <c r="C26" s="15"/>
      <c r="D26" s="27"/>
      <c r="E26" s="17"/>
      <c r="F26" s="1"/>
      <c r="G26" s="1"/>
      <c r="H26" s="18"/>
      <c r="I26" s="19">
        <f t="shared" si="0"/>
        <v>0</v>
      </c>
      <c r="J26" s="19">
        <f t="shared" si="1"/>
        <v>0</v>
      </c>
      <c r="K26" s="19">
        <f t="shared" si="2"/>
        <v>0</v>
      </c>
      <c r="L26" s="19">
        <f t="shared" si="3"/>
        <v>0</v>
      </c>
      <c r="M26" s="19">
        <f t="shared" si="4"/>
        <v>0</v>
      </c>
    </row>
    <row r="27" spans="1:13" s="8" customFormat="1" ht="29.25">
      <c r="B27" s="23">
        <v>52</v>
      </c>
      <c r="C27" s="15"/>
      <c r="D27" s="28" t="s">
        <v>68</v>
      </c>
      <c r="E27" s="17" t="s">
        <v>21</v>
      </c>
      <c r="F27" s="1">
        <v>2</v>
      </c>
      <c r="G27" s="1"/>
      <c r="H27" s="18">
        <v>21</v>
      </c>
      <c r="I27" s="19">
        <f t="shared" si="0"/>
        <v>0</v>
      </c>
      <c r="J27" s="19">
        <f t="shared" si="1"/>
        <v>42</v>
      </c>
      <c r="K27" s="19">
        <f t="shared" si="2"/>
        <v>0</v>
      </c>
      <c r="L27" s="19">
        <f t="shared" si="3"/>
        <v>21</v>
      </c>
      <c r="M27" s="19">
        <f t="shared" si="4"/>
        <v>42</v>
      </c>
    </row>
    <row r="28" spans="1:13" s="8" customFormat="1" ht="29.25">
      <c r="B28" s="23">
        <v>52</v>
      </c>
      <c r="C28" s="15"/>
      <c r="D28" s="28" t="s">
        <v>69</v>
      </c>
      <c r="E28" s="17" t="s">
        <v>21</v>
      </c>
      <c r="F28" s="1">
        <v>2</v>
      </c>
      <c r="G28" s="1"/>
      <c r="H28" s="18">
        <v>3</v>
      </c>
      <c r="I28" s="19">
        <f t="shared" si="0"/>
        <v>0</v>
      </c>
      <c r="J28" s="19">
        <f t="shared" si="1"/>
        <v>6</v>
      </c>
      <c r="K28" s="19">
        <f t="shared" si="2"/>
        <v>0</v>
      </c>
      <c r="L28" s="19">
        <f t="shared" si="3"/>
        <v>3</v>
      </c>
      <c r="M28" s="19">
        <f t="shared" si="4"/>
        <v>6</v>
      </c>
    </row>
    <row r="29" spans="1:13" s="8" customFormat="1">
      <c r="B29" s="23">
        <v>52</v>
      </c>
      <c r="C29" s="15"/>
      <c r="D29" s="28" t="s">
        <v>37</v>
      </c>
      <c r="E29" s="17" t="s">
        <v>21</v>
      </c>
      <c r="F29" s="1">
        <v>5</v>
      </c>
      <c r="G29" s="1"/>
      <c r="H29" s="18">
        <v>115</v>
      </c>
      <c r="I29" s="19">
        <f t="shared" si="0"/>
        <v>0</v>
      </c>
      <c r="J29" s="19">
        <f t="shared" si="1"/>
        <v>575</v>
      </c>
      <c r="K29" s="19">
        <f t="shared" si="2"/>
        <v>0</v>
      </c>
      <c r="L29" s="19">
        <f t="shared" si="3"/>
        <v>115</v>
      </c>
      <c r="M29" s="19">
        <f t="shared" si="4"/>
        <v>575</v>
      </c>
    </row>
    <row r="30" spans="1:13" s="8" customFormat="1">
      <c r="B30" s="23">
        <v>52</v>
      </c>
      <c r="C30" s="15"/>
      <c r="D30" s="28" t="s">
        <v>38</v>
      </c>
      <c r="E30" s="17" t="s">
        <v>39</v>
      </c>
      <c r="F30" s="1"/>
      <c r="G30" s="1"/>
      <c r="H30" s="18"/>
      <c r="I30" s="19">
        <f t="shared" si="0"/>
        <v>0</v>
      </c>
      <c r="J30" s="19">
        <f t="shared" si="1"/>
        <v>0</v>
      </c>
      <c r="K30" s="19">
        <f t="shared" si="2"/>
        <v>0</v>
      </c>
      <c r="L30" s="19">
        <f t="shared" si="3"/>
        <v>0</v>
      </c>
      <c r="M30" s="19">
        <f t="shared" si="4"/>
        <v>0</v>
      </c>
    </row>
    <row r="31" spans="1:13" s="8" customFormat="1">
      <c r="B31" s="23">
        <v>52</v>
      </c>
      <c r="C31" s="15"/>
      <c r="D31" s="28" t="s">
        <v>40</v>
      </c>
      <c r="E31" s="17" t="s">
        <v>39</v>
      </c>
      <c r="F31" s="1"/>
      <c r="G31" s="1"/>
      <c r="H31" s="18"/>
      <c r="I31" s="19">
        <f t="shared" si="0"/>
        <v>0</v>
      </c>
      <c r="J31" s="19">
        <f t="shared" si="1"/>
        <v>0</v>
      </c>
      <c r="K31" s="19">
        <f t="shared" si="2"/>
        <v>0</v>
      </c>
      <c r="L31" s="19">
        <f t="shared" si="3"/>
        <v>0</v>
      </c>
      <c r="M31" s="19">
        <f t="shared" si="4"/>
        <v>0</v>
      </c>
    </row>
    <row r="32" spans="1:13" s="8" customFormat="1">
      <c r="B32" s="23">
        <v>52</v>
      </c>
      <c r="C32" s="15"/>
      <c r="D32" s="28" t="s">
        <v>41</v>
      </c>
      <c r="E32" s="17" t="s">
        <v>21</v>
      </c>
      <c r="F32" s="1">
        <v>2</v>
      </c>
      <c r="G32" s="1"/>
      <c r="H32" s="18">
        <v>220</v>
      </c>
      <c r="I32" s="19">
        <f t="shared" si="0"/>
        <v>0</v>
      </c>
      <c r="J32" s="19">
        <f t="shared" si="1"/>
        <v>440</v>
      </c>
      <c r="K32" s="19">
        <f t="shared" si="2"/>
        <v>0</v>
      </c>
      <c r="L32" s="19">
        <f t="shared" si="3"/>
        <v>220</v>
      </c>
      <c r="M32" s="19">
        <f t="shared" si="4"/>
        <v>440</v>
      </c>
    </row>
    <row r="33" spans="1:13" s="8" customFormat="1">
      <c r="B33" s="23">
        <v>52</v>
      </c>
      <c r="C33" s="15"/>
      <c r="D33" s="28" t="s">
        <v>42</v>
      </c>
      <c r="E33" s="17" t="s">
        <v>21</v>
      </c>
      <c r="F33" s="1">
        <v>1</v>
      </c>
      <c r="G33" s="1"/>
      <c r="H33" s="18">
        <v>120</v>
      </c>
      <c r="I33" s="19">
        <f t="shared" si="0"/>
        <v>0</v>
      </c>
      <c r="J33" s="19">
        <f t="shared" si="1"/>
        <v>120</v>
      </c>
      <c r="K33" s="19">
        <f t="shared" si="2"/>
        <v>0</v>
      </c>
      <c r="L33" s="19">
        <f t="shared" si="3"/>
        <v>120</v>
      </c>
      <c r="M33" s="19">
        <f t="shared" si="4"/>
        <v>120</v>
      </c>
    </row>
    <row r="34" spans="1:13" s="8" customFormat="1">
      <c r="B34" s="23">
        <v>52</v>
      </c>
      <c r="C34" s="15"/>
      <c r="D34" s="28" t="s">
        <v>43</v>
      </c>
      <c r="E34" s="17" t="s">
        <v>21</v>
      </c>
      <c r="F34" s="1">
        <v>2</v>
      </c>
      <c r="G34" s="1"/>
      <c r="H34" s="18">
        <v>77</v>
      </c>
      <c r="I34" s="19">
        <f t="shared" si="0"/>
        <v>0</v>
      </c>
      <c r="J34" s="19">
        <f t="shared" si="1"/>
        <v>154</v>
      </c>
      <c r="K34" s="19">
        <f t="shared" si="2"/>
        <v>0</v>
      </c>
      <c r="L34" s="19">
        <f t="shared" si="3"/>
        <v>77</v>
      </c>
      <c r="M34" s="19">
        <f t="shared" si="4"/>
        <v>154</v>
      </c>
    </row>
    <row r="35" spans="1:13" s="8" customFormat="1">
      <c r="B35" s="23">
        <v>52</v>
      </c>
      <c r="C35" s="15"/>
      <c r="D35" s="28" t="s">
        <v>44</v>
      </c>
      <c r="E35" s="17" t="s">
        <v>21</v>
      </c>
      <c r="F35" s="1">
        <v>2</v>
      </c>
      <c r="G35" s="1"/>
      <c r="H35" s="18">
        <v>27</v>
      </c>
      <c r="I35" s="19">
        <f t="shared" si="0"/>
        <v>0</v>
      </c>
      <c r="J35" s="19">
        <f t="shared" si="1"/>
        <v>54</v>
      </c>
      <c r="K35" s="19">
        <f t="shared" si="2"/>
        <v>0</v>
      </c>
      <c r="L35" s="19">
        <f t="shared" si="3"/>
        <v>27</v>
      </c>
      <c r="M35" s="19">
        <f t="shared" si="4"/>
        <v>54</v>
      </c>
    </row>
    <row r="36" spans="1:13" s="8" customFormat="1">
      <c r="B36" s="23">
        <v>52</v>
      </c>
      <c r="C36" s="15"/>
      <c r="D36" s="34"/>
      <c r="E36" s="17"/>
      <c r="F36" s="1"/>
      <c r="G36" s="1"/>
      <c r="H36" s="18"/>
      <c r="I36" s="19">
        <f t="shared" si="0"/>
        <v>0</v>
      </c>
      <c r="J36" s="19">
        <f t="shared" si="1"/>
        <v>0</v>
      </c>
      <c r="K36" s="19">
        <f t="shared" si="2"/>
        <v>0</v>
      </c>
      <c r="L36" s="19">
        <f t="shared" si="3"/>
        <v>0</v>
      </c>
      <c r="M36" s="19">
        <f t="shared" si="4"/>
        <v>0</v>
      </c>
    </row>
    <row r="37" spans="1:13" s="8" customFormat="1">
      <c r="B37" s="23">
        <v>52</v>
      </c>
      <c r="C37" s="15"/>
      <c r="D37" s="27" t="s">
        <v>45</v>
      </c>
      <c r="E37" s="17" t="s">
        <v>21</v>
      </c>
      <c r="F37" s="1">
        <v>2</v>
      </c>
      <c r="G37" s="1">
        <v>0.5</v>
      </c>
      <c r="H37" s="18">
        <v>46</v>
      </c>
      <c r="I37" s="19">
        <f>G37*$O$2</f>
        <v>15.5</v>
      </c>
      <c r="J37" s="19">
        <f t="shared" si="1"/>
        <v>92</v>
      </c>
      <c r="K37" s="19">
        <f t="shared" si="2"/>
        <v>31</v>
      </c>
      <c r="L37" s="19">
        <f t="shared" si="3"/>
        <v>61.5</v>
      </c>
      <c r="M37" s="19">
        <f t="shared" si="4"/>
        <v>123</v>
      </c>
    </row>
    <row r="38" spans="1:13" s="8" customFormat="1">
      <c r="B38" s="23">
        <v>52</v>
      </c>
      <c r="C38" s="15"/>
      <c r="D38" s="27" t="s">
        <v>46</v>
      </c>
      <c r="E38" s="17" t="s">
        <v>21</v>
      </c>
      <c r="F38" s="1">
        <v>4</v>
      </c>
      <c r="G38" s="1"/>
      <c r="H38" s="18">
        <v>12</v>
      </c>
      <c r="I38" s="19">
        <f t="shared" si="0"/>
        <v>0</v>
      </c>
      <c r="J38" s="19">
        <f t="shared" si="1"/>
        <v>48</v>
      </c>
      <c r="K38" s="19">
        <f t="shared" si="2"/>
        <v>0</v>
      </c>
      <c r="L38" s="19">
        <f t="shared" si="3"/>
        <v>12</v>
      </c>
      <c r="M38" s="19">
        <f t="shared" si="4"/>
        <v>48</v>
      </c>
    </row>
    <row r="39" spans="1:13" s="8" customFormat="1" ht="29.25">
      <c r="B39" s="23">
        <v>71</v>
      </c>
      <c r="C39" s="15"/>
      <c r="D39" s="27" t="s">
        <v>47</v>
      </c>
      <c r="E39" s="17" t="s">
        <v>48</v>
      </c>
      <c r="F39" s="1">
        <v>20</v>
      </c>
      <c r="G39" s="1">
        <f>80/31</f>
        <v>2.5806451612903225</v>
      </c>
      <c r="H39" s="18">
        <v>37.869999999999997</v>
      </c>
      <c r="I39" s="19">
        <f t="shared" si="0"/>
        <v>80</v>
      </c>
      <c r="J39" s="19">
        <f>F39*H39</f>
        <v>757.4</v>
      </c>
      <c r="K39" s="19">
        <f t="shared" si="2"/>
        <v>1600</v>
      </c>
      <c r="L39" s="19">
        <f>ROUND((H39+I39)*$N$2,2)</f>
        <v>117.87</v>
      </c>
      <c r="M39" s="19">
        <f t="shared" si="4"/>
        <v>2357.4</v>
      </c>
    </row>
    <row r="40" spans="1:13" s="8" customFormat="1">
      <c r="B40" s="23">
        <v>71</v>
      </c>
      <c r="C40" s="15"/>
      <c r="D40" s="27" t="s">
        <v>49</v>
      </c>
      <c r="E40" s="17" t="s">
        <v>48</v>
      </c>
      <c r="F40" s="1">
        <v>6</v>
      </c>
      <c r="G40" s="1">
        <f>173/31</f>
        <v>5.580645161290323</v>
      </c>
      <c r="H40" s="18">
        <v>85.14</v>
      </c>
      <c r="I40" s="19">
        <f t="shared" si="0"/>
        <v>173</v>
      </c>
      <c r="J40" s="19">
        <f t="shared" si="1"/>
        <v>510.84000000000003</v>
      </c>
      <c r="K40" s="19">
        <f t="shared" si="2"/>
        <v>1038</v>
      </c>
      <c r="L40" s="19">
        <f t="shared" si="3"/>
        <v>258.14</v>
      </c>
      <c r="M40" s="19">
        <f t="shared" si="4"/>
        <v>1548.84</v>
      </c>
    </row>
    <row r="41" spans="1:13" s="8" customFormat="1" ht="29.25">
      <c r="A41" s="8" t="s">
        <v>15</v>
      </c>
      <c r="B41" s="23" t="s">
        <v>15</v>
      </c>
      <c r="C41" s="15" t="s">
        <v>34</v>
      </c>
      <c r="D41" s="27" t="s">
        <v>50</v>
      </c>
      <c r="E41" s="17"/>
      <c r="F41" s="1"/>
      <c r="G41" s="1"/>
      <c r="H41" s="19">
        <f t="shared" ref="H41:L41" si="6">SUM(H22:H40)</f>
        <v>764.01</v>
      </c>
      <c r="I41" s="19">
        <f t="shared" si="6"/>
        <v>268.5</v>
      </c>
      <c r="J41" s="19">
        <f t="shared" si="6"/>
        <v>2799.2400000000002</v>
      </c>
      <c r="K41" s="19">
        <f t="shared" si="6"/>
        <v>2669</v>
      </c>
      <c r="L41" s="19">
        <f t="shared" si="6"/>
        <v>1032.51</v>
      </c>
      <c r="M41" s="19">
        <f>SUM(M22:M40)</f>
        <v>5468.24</v>
      </c>
    </row>
    <row r="42" spans="1:13" s="8" customFormat="1">
      <c r="B42" s="23"/>
      <c r="C42" s="15"/>
      <c r="D42" s="27"/>
      <c r="E42" s="17"/>
      <c r="F42" s="1"/>
      <c r="G42" s="1"/>
      <c r="H42" s="18"/>
      <c r="I42" s="19">
        <f t="shared" si="0"/>
        <v>0</v>
      </c>
      <c r="J42" s="19">
        <f t="shared" si="1"/>
        <v>0</v>
      </c>
      <c r="K42" s="19">
        <f t="shared" si="2"/>
        <v>0</v>
      </c>
      <c r="L42" s="19">
        <f t="shared" si="3"/>
        <v>0</v>
      </c>
      <c r="M42" s="19">
        <f t="shared" si="4"/>
        <v>0</v>
      </c>
    </row>
    <row r="43" spans="1:13" s="8" customFormat="1">
      <c r="B43" s="23" t="s">
        <v>15</v>
      </c>
      <c r="C43" s="15" t="s">
        <v>51</v>
      </c>
      <c r="D43" s="29" t="s">
        <v>52</v>
      </c>
      <c r="E43" s="17"/>
      <c r="F43" s="1"/>
      <c r="G43" s="1"/>
      <c r="H43" s="18"/>
      <c r="I43" s="19">
        <f t="shared" si="0"/>
        <v>0</v>
      </c>
      <c r="J43" s="19">
        <f t="shared" si="1"/>
        <v>0</v>
      </c>
      <c r="K43" s="19">
        <f t="shared" si="2"/>
        <v>0</v>
      </c>
      <c r="L43" s="19">
        <f t="shared" si="3"/>
        <v>0</v>
      </c>
      <c r="M43" s="19">
        <f t="shared" si="4"/>
        <v>0</v>
      </c>
    </row>
    <row r="44" spans="1:13" s="8" customFormat="1">
      <c r="B44" s="23"/>
      <c r="C44" s="15"/>
      <c r="D44" s="29"/>
      <c r="E44" s="17"/>
      <c r="F44" s="1"/>
      <c r="G44" s="1"/>
      <c r="H44" s="18"/>
      <c r="I44" s="19">
        <f t="shared" si="0"/>
        <v>0</v>
      </c>
      <c r="J44" s="19">
        <f t="shared" si="1"/>
        <v>0</v>
      </c>
      <c r="K44" s="19">
        <f t="shared" si="2"/>
        <v>0</v>
      </c>
      <c r="L44" s="19">
        <f t="shared" si="3"/>
        <v>0</v>
      </c>
      <c r="M44" s="19">
        <f t="shared" si="4"/>
        <v>0</v>
      </c>
    </row>
    <row r="45" spans="1:13" s="8" customFormat="1">
      <c r="B45" s="23">
        <v>42</v>
      </c>
      <c r="C45" s="15"/>
      <c r="D45" s="27" t="s">
        <v>53</v>
      </c>
      <c r="E45" s="17" t="s">
        <v>21</v>
      </c>
      <c r="F45" s="1">
        <v>1</v>
      </c>
      <c r="G45" s="1">
        <v>6</v>
      </c>
      <c r="H45" s="18">
        <v>2500</v>
      </c>
      <c r="I45" s="19">
        <f t="shared" si="0"/>
        <v>186</v>
      </c>
      <c r="J45" s="19">
        <f t="shared" si="1"/>
        <v>2500</v>
      </c>
      <c r="K45" s="19">
        <f t="shared" si="2"/>
        <v>186</v>
      </c>
      <c r="L45" s="19">
        <f t="shared" si="3"/>
        <v>2686</v>
      </c>
      <c r="M45" s="19">
        <f t="shared" si="4"/>
        <v>2686</v>
      </c>
    </row>
    <row r="46" spans="1:13" s="8" customFormat="1" ht="29.25">
      <c r="B46" s="23">
        <v>67</v>
      </c>
      <c r="C46" s="15"/>
      <c r="D46" s="27" t="s">
        <v>54</v>
      </c>
      <c r="E46" s="17" t="s">
        <v>21</v>
      </c>
      <c r="F46" s="1">
        <v>1</v>
      </c>
      <c r="G46" s="1">
        <v>10</v>
      </c>
      <c r="H46" s="18">
        <v>2300</v>
      </c>
      <c r="I46" s="19">
        <f t="shared" si="0"/>
        <v>310</v>
      </c>
      <c r="J46" s="19">
        <f t="shared" si="1"/>
        <v>2300</v>
      </c>
      <c r="K46" s="19">
        <f t="shared" si="2"/>
        <v>310</v>
      </c>
      <c r="L46" s="19">
        <f t="shared" si="3"/>
        <v>2610</v>
      </c>
      <c r="M46" s="19">
        <f t="shared" si="4"/>
        <v>2610</v>
      </c>
    </row>
    <row r="47" spans="1:13" s="8" customFormat="1">
      <c r="B47" s="23">
        <v>68</v>
      </c>
      <c r="C47" s="15"/>
      <c r="D47" s="27" t="s">
        <v>55</v>
      </c>
      <c r="E47" s="17" t="s">
        <v>48</v>
      </c>
      <c r="F47" s="1">
        <v>20</v>
      </c>
      <c r="G47" s="1">
        <v>0.80128999999999995</v>
      </c>
      <c r="H47" s="18">
        <v>7.38</v>
      </c>
      <c r="I47" s="19">
        <f t="shared" si="0"/>
        <v>24.839989999999997</v>
      </c>
      <c r="J47" s="19">
        <f t="shared" si="1"/>
        <v>147.6</v>
      </c>
      <c r="K47" s="19">
        <f t="shared" si="2"/>
        <v>496.79979999999995</v>
      </c>
      <c r="L47" s="19">
        <f t="shared" si="3"/>
        <v>32.22</v>
      </c>
      <c r="M47" s="19">
        <f t="shared" si="4"/>
        <v>644.4</v>
      </c>
    </row>
    <row r="48" spans="1:13" s="8" customFormat="1" ht="29.25">
      <c r="B48" s="23">
        <v>52</v>
      </c>
      <c r="C48" s="15"/>
      <c r="D48" s="26" t="s">
        <v>56</v>
      </c>
      <c r="E48" s="17" t="s">
        <v>57</v>
      </c>
      <c r="F48" s="1">
        <v>1</v>
      </c>
      <c r="G48" s="1"/>
      <c r="H48" s="18">
        <v>620</v>
      </c>
      <c r="I48" s="19">
        <f t="shared" si="0"/>
        <v>0</v>
      </c>
      <c r="J48" s="19">
        <f t="shared" si="1"/>
        <v>620</v>
      </c>
      <c r="K48" s="19">
        <f t="shared" si="2"/>
        <v>0</v>
      </c>
      <c r="L48" s="19">
        <f t="shared" si="3"/>
        <v>620</v>
      </c>
      <c r="M48" s="19">
        <f t="shared" si="4"/>
        <v>620</v>
      </c>
    </row>
    <row r="49" spans="1:13" s="8" customFormat="1">
      <c r="B49" s="23"/>
      <c r="C49" s="15"/>
      <c r="D49" s="27"/>
      <c r="E49" s="17"/>
      <c r="F49" s="1"/>
      <c r="G49" s="1"/>
      <c r="H49" s="18"/>
      <c r="I49" s="19">
        <f t="shared" si="0"/>
        <v>0</v>
      </c>
      <c r="J49" s="19">
        <f t="shared" si="1"/>
        <v>0</v>
      </c>
      <c r="K49" s="19">
        <f t="shared" si="2"/>
        <v>0</v>
      </c>
      <c r="L49" s="19">
        <f t="shared" si="3"/>
        <v>0</v>
      </c>
      <c r="M49" s="19">
        <f t="shared" si="4"/>
        <v>0</v>
      </c>
    </row>
    <row r="50" spans="1:13" s="8" customFormat="1">
      <c r="A50" s="8" t="s">
        <v>15</v>
      </c>
      <c r="B50" s="23" t="s">
        <v>15</v>
      </c>
      <c r="C50" s="15" t="s">
        <v>51</v>
      </c>
      <c r="D50" s="27" t="s">
        <v>58</v>
      </c>
      <c r="E50" s="17"/>
      <c r="F50" s="1"/>
      <c r="G50" s="1"/>
      <c r="H50" s="19">
        <f t="shared" ref="H50:L50" si="7">SUM(H42:H49)</f>
        <v>5427.38</v>
      </c>
      <c r="I50" s="19">
        <f t="shared" si="7"/>
        <v>520.83998999999994</v>
      </c>
      <c r="J50" s="19">
        <f t="shared" si="7"/>
        <v>5567.6</v>
      </c>
      <c r="K50" s="19">
        <f t="shared" si="7"/>
        <v>992.7998</v>
      </c>
      <c r="L50" s="19">
        <f t="shared" si="7"/>
        <v>5948.22</v>
      </c>
      <c r="M50" s="19">
        <f>SUM(M42:M49)</f>
        <v>6560.4</v>
      </c>
    </row>
    <row r="51" spans="1:13" s="8" customFormat="1">
      <c r="B51" s="23"/>
      <c r="C51" s="15"/>
      <c r="D51" s="27"/>
      <c r="E51" s="17"/>
      <c r="F51" s="1"/>
      <c r="G51" s="1"/>
      <c r="H51" s="18"/>
      <c r="I51" s="19">
        <f t="shared" si="0"/>
        <v>0</v>
      </c>
      <c r="J51" s="19">
        <f t="shared" si="1"/>
        <v>0</v>
      </c>
      <c r="K51" s="19">
        <f t="shared" si="2"/>
        <v>0</v>
      </c>
      <c r="L51" s="19">
        <f t="shared" si="3"/>
        <v>0</v>
      </c>
      <c r="M51" s="19">
        <f t="shared" si="4"/>
        <v>0</v>
      </c>
    </row>
    <row r="52" spans="1:13" s="8" customFormat="1" ht="30">
      <c r="B52" s="23">
        <v>72</v>
      </c>
      <c r="C52" s="15" t="s">
        <v>59</v>
      </c>
      <c r="D52" s="29" t="s">
        <v>60</v>
      </c>
      <c r="E52" s="17" t="s">
        <v>57</v>
      </c>
      <c r="F52" s="1">
        <v>1</v>
      </c>
      <c r="G52" s="1">
        <v>10</v>
      </c>
      <c r="H52" s="18">
        <v>60</v>
      </c>
      <c r="I52" s="19">
        <f t="shared" si="0"/>
        <v>310</v>
      </c>
      <c r="J52" s="19">
        <f t="shared" si="1"/>
        <v>60</v>
      </c>
      <c r="K52" s="19">
        <f t="shared" si="2"/>
        <v>310</v>
      </c>
      <c r="L52" s="19">
        <f t="shared" si="3"/>
        <v>370</v>
      </c>
      <c r="M52" s="19">
        <f t="shared" si="4"/>
        <v>370</v>
      </c>
    </row>
    <row r="53" spans="1:13" s="8" customFormat="1">
      <c r="B53" s="23"/>
      <c r="C53" s="15"/>
      <c r="D53" s="27"/>
      <c r="E53" s="17"/>
      <c r="F53" s="1"/>
      <c r="G53" s="1"/>
      <c r="H53" s="18"/>
      <c r="I53" s="19">
        <f t="shared" si="0"/>
        <v>0</v>
      </c>
      <c r="J53" s="19">
        <f t="shared" si="1"/>
        <v>0</v>
      </c>
      <c r="K53" s="19">
        <f t="shared" si="2"/>
        <v>0</v>
      </c>
      <c r="L53" s="19">
        <f t="shared" si="3"/>
        <v>0</v>
      </c>
      <c r="M53" s="19">
        <f t="shared" si="4"/>
        <v>0</v>
      </c>
    </row>
    <row r="54" spans="1:13" s="8" customFormat="1">
      <c r="A54" s="8" t="s">
        <v>15</v>
      </c>
      <c r="B54" s="23" t="s">
        <v>15</v>
      </c>
      <c r="C54" s="15" t="s">
        <v>59</v>
      </c>
      <c r="D54" s="27" t="s">
        <v>61</v>
      </c>
      <c r="E54" s="17"/>
      <c r="F54" s="1"/>
      <c r="G54" s="1"/>
      <c r="H54" s="19">
        <f t="shared" ref="H54:L54" si="8">SUM(H51:H53)</f>
        <v>60</v>
      </c>
      <c r="I54" s="19">
        <f t="shared" si="8"/>
        <v>310</v>
      </c>
      <c r="J54" s="19">
        <f t="shared" si="8"/>
        <v>60</v>
      </c>
      <c r="K54" s="19">
        <f t="shared" si="8"/>
        <v>310</v>
      </c>
      <c r="L54" s="19">
        <f t="shared" si="8"/>
        <v>370</v>
      </c>
      <c r="M54" s="19">
        <f>SUM(M51:M53)</f>
        <v>370</v>
      </c>
    </row>
    <row r="55" spans="1:13" s="8" customFormat="1">
      <c r="B55" s="23"/>
      <c r="C55" s="15"/>
      <c r="D55" s="27"/>
      <c r="E55" s="17"/>
      <c r="F55" s="1"/>
      <c r="G55" s="1"/>
      <c r="H55" s="18"/>
      <c r="I55" s="19">
        <f t="shared" si="0"/>
        <v>0</v>
      </c>
      <c r="J55" s="19">
        <f t="shared" si="1"/>
        <v>0</v>
      </c>
      <c r="K55" s="19">
        <f t="shared" si="2"/>
        <v>0</v>
      </c>
      <c r="L55" s="19">
        <f t="shared" si="3"/>
        <v>0</v>
      </c>
      <c r="M55" s="19">
        <f t="shared" si="4"/>
        <v>0</v>
      </c>
    </row>
    <row r="56" spans="1:13" s="8" customFormat="1">
      <c r="B56" s="23" t="s">
        <v>15</v>
      </c>
      <c r="C56" s="15" t="s">
        <v>62</v>
      </c>
      <c r="D56" s="25" t="s">
        <v>63</v>
      </c>
      <c r="E56" s="17"/>
      <c r="F56" s="1"/>
      <c r="G56" s="1"/>
      <c r="H56" s="18"/>
      <c r="I56" s="19">
        <f t="shared" si="0"/>
        <v>0</v>
      </c>
      <c r="J56" s="19">
        <f t="shared" si="1"/>
        <v>0</v>
      </c>
      <c r="K56" s="19">
        <f t="shared" si="2"/>
        <v>0</v>
      </c>
      <c r="L56" s="19">
        <f t="shared" si="3"/>
        <v>0</v>
      </c>
      <c r="M56" s="19">
        <f t="shared" si="4"/>
        <v>0</v>
      </c>
    </row>
    <row r="57" spans="1:13" s="8" customFormat="1">
      <c r="B57" s="23"/>
      <c r="C57" s="15"/>
      <c r="D57" s="30"/>
      <c r="E57" s="17"/>
      <c r="F57" s="1"/>
      <c r="G57" s="1"/>
      <c r="H57" s="18"/>
      <c r="I57" s="19">
        <f t="shared" si="0"/>
        <v>0</v>
      </c>
      <c r="J57" s="19">
        <f t="shared" si="1"/>
        <v>0</v>
      </c>
      <c r="K57" s="19">
        <f t="shared" si="2"/>
        <v>0</v>
      </c>
      <c r="L57" s="19">
        <f t="shared" si="3"/>
        <v>0</v>
      </c>
      <c r="M57" s="19">
        <f t="shared" si="4"/>
        <v>0</v>
      </c>
    </row>
    <row r="58" spans="1:13" s="8" customFormat="1">
      <c r="B58" s="23">
        <v>9</v>
      </c>
      <c r="C58" s="15"/>
      <c r="D58" s="26" t="s">
        <v>64</v>
      </c>
      <c r="E58" s="17" t="s">
        <v>65</v>
      </c>
      <c r="F58" s="1">
        <v>42</v>
      </c>
      <c r="G58" s="1"/>
      <c r="H58" s="18">
        <v>70</v>
      </c>
      <c r="I58" s="19">
        <f t="shared" si="0"/>
        <v>0</v>
      </c>
      <c r="J58" s="19">
        <f t="shared" si="1"/>
        <v>2940</v>
      </c>
      <c r="K58" s="19">
        <f t="shared" si="2"/>
        <v>0</v>
      </c>
      <c r="L58" s="19">
        <f t="shared" si="3"/>
        <v>70</v>
      </c>
      <c r="M58" s="19">
        <f t="shared" si="4"/>
        <v>2940</v>
      </c>
    </row>
    <row r="59" spans="1:13" s="8" customFormat="1" ht="29.25">
      <c r="B59" s="23">
        <v>9</v>
      </c>
      <c r="C59" s="15"/>
      <c r="D59" s="26" t="s">
        <v>66</v>
      </c>
      <c r="E59" s="17" t="s">
        <v>65</v>
      </c>
      <c r="F59" s="1"/>
      <c r="G59" s="1"/>
      <c r="H59" s="18"/>
      <c r="I59" s="19">
        <f t="shared" si="0"/>
        <v>0</v>
      </c>
      <c r="J59" s="19">
        <f t="shared" si="1"/>
        <v>0</v>
      </c>
      <c r="K59" s="19">
        <f t="shared" si="2"/>
        <v>0</v>
      </c>
      <c r="L59" s="19">
        <f t="shared" si="3"/>
        <v>0</v>
      </c>
      <c r="M59" s="19">
        <f t="shared" si="4"/>
        <v>0</v>
      </c>
    </row>
    <row r="60" spans="1:13" s="8" customFormat="1">
      <c r="B60" s="23"/>
      <c r="C60" s="15"/>
      <c r="D60" s="28"/>
      <c r="E60" s="17"/>
      <c r="F60" s="1"/>
      <c r="G60" s="1"/>
      <c r="H60" s="18"/>
      <c r="I60" s="19">
        <f t="shared" si="0"/>
        <v>0</v>
      </c>
      <c r="J60" s="19">
        <f t="shared" si="1"/>
        <v>0</v>
      </c>
      <c r="K60" s="19">
        <f t="shared" si="2"/>
        <v>0</v>
      </c>
      <c r="L60" s="19">
        <f t="shared" si="3"/>
        <v>0</v>
      </c>
      <c r="M60" s="19">
        <f t="shared" si="4"/>
        <v>0</v>
      </c>
    </row>
    <row r="61" spans="1:13" s="8" customFormat="1">
      <c r="A61" s="8" t="s">
        <v>15</v>
      </c>
      <c r="B61" s="23" t="s">
        <v>15</v>
      </c>
      <c r="C61" s="15" t="s">
        <v>62</v>
      </c>
      <c r="D61" s="28" t="s">
        <v>67</v>
      </c>
      <c r="E61" s="17"/>
      <c r="F61" s="1"/>
      <c r="G61" s="1"/>
      <c r="H61" s="19">
        <f t="shared" ref="H61:L61" si="9">SUM(H55:H60)</f>
        <v>70</v>
      </c>
      <c r="I61" s="19">
        <f t="shared" si="9"/>
        <v>0</v>
      </c>
      <c r="J61" s="19">
        <f t="shared" si="9"/>
        <v>2940</v>
      </c>
      <c r="K61" s="19">
        <f t="shared" si="9"/>
        <v>0</v>
      </c>
      <c r="L61" s="19">
        <f t="shared" si="9"/>
        <v>70</v>
      </c>
      <c r="M61" s="19">
        <f>SUM(M55:M60)</f>
        <v>2940</v>
      </c>
    </row>
    <row r="62" spans="1:13" s="8" customFormat="1">
      <c r="B62" s="23"/>
      <c r="C62" s="15"/>
      <c r="D62" s="16"/>
      <c r="E62" s="17"/>
      <c r="F62" s="1"/>
      <c r="G62" s="1"/>
      <c r="H62" s="18"/>
      <c r="I62" s="19">
        <f t="shared" si="0"/>
        <v>0</v>
      </c>
      <c r="J62" s="19">
        <f t="shared" si="1"/>
        <v>0</v>
      </c>
      <c r="K62" s="19">
        <f t="shared" si="2"/>
        <v>0</v>
      </c>
      <c r="L62" s="19">
        <f t="shared" si="3"/>
        <v>0</v>
      </c>
      <c r="M62" s="19">
        <f t="shared" si="4"/>
        <v>0</v>
      </c>
    </row>
    <row r="63" spans="1:13" s="8" customFormat="1">
      <c r="B63" s="23" t="s">
        <v>16</v>
      </c>
      <c r="C63" s="15">
        <v>1</v>
      </c>
      <c r="D63" s="24" t="s">
        <v>17</v>
      </c>
      <c r="E63" s="17"/>
      <c r="F63" s="1"/>
      <c r="G63" s="1"/>
      <c r="H63" s="18"/>
      <c r="I63" s="19">
        <f t="shared" si="0"/>
        <v>0</v>
      </c>
      <c r="J63" s="19">
        <f t="shared" si="1"/>
        <v>0</v>
      </c>
      <c r="K63" s="19">
        <f t="shared" si="2"/>
        <v>0</v>
      </c>
      <c r="L63" s="19">
        <f t="shared" si="3"/>
        <v>0</v>
      </c>
      <c r="M63" s="19">
        <f t="shared" si="4"/>
        <v>0</v>
      </c>
    </row>
    <row r="64" spans="1:13" s="8" customFormat="1">
      <c r="B64" s="23" t="s">
        <v>16</v>
      </c>
      <c r="C64" s="15"/>
      <c r="D64" s="16" t="s">
        <v>9</v>
      </c>
      <c r="E64" s="17"/>
      <c r="F64" s="1"/>
      <c r="G64" s="1"/>
      <c r="H64" s="18">
        <f>SUMPRODUCT(($A$3:$A63&lt;&gt;"")*(H3:H63))</f>
        <v>55136.39</v>
      </c>
      <c r="I64" s="18">
        <f>SUMPRODUCT(($A$3:$A63&lt;&gt;"")*(I3:I63))</f>
        <v>2215.3399899999999</v>
      </c>
      <c r="J64" s="18">
        <f>SUMPRODUCT(($A$3:$A63&lt;&gt;"")*(J3:J63))</f>
        <v>60181.84</v>
      </c>
      <c r="K64" s="18">
        <f>SUMPRODUCT(($A$3:$A63&lt;&gt;"")*(K3:K63))</f>
        <v>5087.7997999999998</v>
      </c>
      <c r="L64" s="18">
        <f>SUMPRODUCT(($A$3:$A63&lt;&gt;"")*(L3:L63))</f>
        <v>57351.73</v>
      </c>
      <c r="M64" s="18">
        <f>SUMPRODUCT(($A$3:$A63&lt;&gt;"")*(M3:M63))</f>
        <v>65269.64</v>
      </c>
    </row>
    <row r="65" spans="2:13" s="8" customFormat="1">
      <c r="B65" s="23"/>
      <c r="C65" s="15"/>
      <c r="D65" s="16"/>
      <c r="E65" s="17"/>
      <c r="F65" s="1"/>
      <c r="G65" s="1"/>
      <c r="H65" s="18"/>
      <c r="I65" s="19">
        <f t="shared" si="0"/>
        <v>0</v>
      </c>
      <c r="J65" s="19">
        <f t="shared" si="1"/>
        <v>0</v>
      </c>
      <c r="K65" s="19">
        <f t="shared" si="2"/>
        <v>0</v>
      </c>
      <c r="L65" s="19">
        <f t="shared" si="3"/>
        <v>0</v>
      </c>
      <c r="M65" s="19">
        <f t="shared" si="4"/>
        <v>0</v>
      </c>
    </row>
    <row r="66" spans="2:13" s="8" customFormat="1">
      <c r="H66" s="9"/>
      <c r="I66" s="9"/>
      <c r="J66" s="9"/>
      <c r="K66" s="9"/>
      <c r="L66" s="9"/>
      <c r="M66" s="9"/>
    </row>
    <row r="67" spans="2:13" s="8" customFormat="1">
      <c r="H67" s="9"/>
      <c r="I67" s="9"/>
      <c r="J67" s="9"/>
      <c r="K67" s="9"/>
      <c r="L67" s="9"/>
      <c r="M67" s="9"/>
    </row>
    <row r="68" spans="2:13" s="8" customFormat="1">
      <c r="H68" s="9"/>
      <c r="I68" s="9"/>
      <c r="J68" s="9"/>
      <c r="K68" s="9"/>
      <c r="L68" s="9"/>
      <c r="M68" s="9"/>
    </row>
    <row r="69" spans="2:13" s="8" customFormat="1">
      <c r="H69" s="9"/>
      <c r="I69" s="9"/>
      <c r="J69" s="9"/>
      <c r="K69" s="9"/>
      <c r="L69" s="9"/>
      <c r="M69" s="9"/>
    </row>
    <row r="70" spans="2:13" s="8" customFormat="1">
      <c r="H70" s="9"/>
      <c r="I70" s="9"/>
      <c r="J70" s="9"/>
      <c r="K70" s="9"/>
      <c r="L70" s="9"/>
      <c r="M70" s="9"/>
    </row>
    <row r="71" spans="2:13" s="8" customFormat="1">
      <c r="H71" s="9"/>
      <c r="I71" s="9"/>
      <c r="J71" s="9"/>
      <c r="K71" s="9"/>
      <c r="L71" s="9"/>
      <c r="M71" s="9"/>
    </row>
    <row r="72" spans="2:13" s="8" customFormat="1">
      <c r="H72" s="9"/>
      <c r="I72" s="9"/>
      <c r="J72" s="9"/>
      <c r="K72" s="9"/>
      <c r="L72" s="9"/>
      <c r="M72" s="9"/>
    </row>
    <row r="73" spans="2:13" s="8" customFormat="1">
      <c r="H73" s="9"/>
      <c r="I73" s="9"/>
      <c r="J73" s="9"/>
      <c r="K73" s="9"/>
      <c r="L73" s="9"/>
      <c r="M73" s="9"/>
    </row>
    <row r="74" spans="2:13" s="8" customFormat="1">
      <c r="H74" s="9"/>
      <c r="I74" s="9"/>
      <c r="J74" s="9"/>
      <c r="K74" s="9"/>
      <c r="L74" s="9"/>
      <c r="M74" s="9"/>
    </row>
    <row r="75" spans="2:13" s="8" customFormat="1">
      <c r="H75" s="9"/>
      <c r="I75" s="9"/>
      <c r="J75" s="9"/>
      <c r="K75" s="9"/>
      <c r="L75" s="9"/>
      <c r="M75" s="9"/>
    </row>
    <row r="76" spans="2:13" s="8" customFormat="1">
      <c r="H76" s="9"/>
      <c r="I76" s="9"/>
      <c r="J76" s="9"/>
      <c r="K76" s="9"/>
      <c r="L76" s="9"/>
      <c r="M76" s="9"/>
    </row>
    <row r="77" spans="2:13" s="8" customFormat="1">
      <c r="H77" s="9"/>
      <c r="I77" s="9"/>
      <c r="J77" s="9"/>
      <c r="K77" s="9"/>
      <c r="L77" s="9"/>
      <c r="M77" s="9"/>
    </row>
    <row r="78" spans="2:13" s="8" customFormat="1">
      <c r="H78" s="9"/>
      <c r="I78" s="9"/>
      <c r="J78" s="9"/>
      <c r="K78" s="9"/>
      <c r="L78" s="9"/>
      <c r="M78" s="9"/>
    </row>
    <row r="79" spans="2:13" s="8" customFormat="1">
      <c r="H79" s="9"/>
      <c r="I79" s="9"/>
      <c r="J79" s="9"/>
      <c r="K79" s="9"/>
      <c r="L79" s="9"/>
      <c r="M79" s="9"/>
    </row>
    <row r="80" spans="2:13" s="8" customFormat="1">
      <c r="H80" s="9"/>
      <c r="I80" s="9"/>
      <c r="J80" s="9"/>
      <c r="K80" s="9"/>
      <c r="L80" s="9"/>
      <c r="M80" s="9"/>
    </row>
    <row r="81" spans="8:13" s="8" customFormat="1">
      <c r="H81" s="9"/>
      <c r="I81" s="9"/>
      <c r="J81" s="9"/>
      <c r="K81" s="9"/>
      <c r="L81" s="9"/>
      <c r="M81" s="9"/>
    </row>
    <row r="82" spans="8:13" s="8" customFormat="1">
      <c r="H82" s="9"/>
      <c r="I82" s="9"/>
      <c r="J82" s="9"/>
      <c r="K82" s="9"/>
      <c r="L82" s="9"/>
      <c r="M82" s="9"/>
    </row>
    <row r="83" spans="8:13" s="8" customFormat="1">
      <c r="H83" s="9"/>
      <c r="I83" s="9"/>
      <c r="J83" s="9"/>
      <c r="K83" s="9"/>
      <c r="L83" s="9"/>
      <c r="M83" s="9"/>
    </row>
    <row r="84" spans="8:13" s="8" customFormat="1">
      <c r="H84" s="9"/>
      <c r="I84" s="9"/>
      <c r="J84" s="9"/>
      <c r="K84" s="9"/>
      <c r="L84" s="9"/>
      <c r="M84" s="9"/>
    </row>
    <row r="85" spans="8:13" s="8" customFormat="1">
      <c r="H85" s="9"/>
      <c r="I85" s="9"/>
      <c r="J85" s="9"/>
      <c r="K85" s="9"/>
      <c r="L85" s="9"/>
      <c r="M85" s="9"/>
    </row>
    <row r="86" spans="8:13" s="8" customFormat="1">
      <c r="H86" s="9"/>
      <c r="I86" s="9"/>
      <c r="J86" s="9"/>
      <c r="K86" s="9"/>
      <c r="L86" s="9"/>
      <c r="M86" s="9"/>
    </row>
    <row r="87" spans="8:13" s="8" customFormat="1">
      <c r="H87" s="9"/>
      <c r="I87" s="9"/>
      <c r="J87" s="9"/>
      <c r="K87" s="9"/>
      <c r="L87" s="9"/>
      <c r="M87" s="9"/>
    </row>
    <row r="88" spans="8:13" s="8" customFormat="1">
      <c r="H88" s="9"/>
      <c r="I88" s="9"/>
      <c r="J88" s="9"/>
      <c r="K88" s="9"/>
      <c r="L88" s="9"/>
      <c r="M88" s="9"/>
    </row>
    <row r="89" spans="8:13" s="8" customFormat="1">
      <c r="H89" s="9"/>
      <c r="I89" s="9"/>
      <c r="J89" s="9"/>
      <c r="K89" s="9"/>
      <c r="L89" s="9"/>
      <c r="M89" s="9"/>
    </row>
    <row r="90" spans="8:13" s="8" customFormat="1">
      <c r="H90" s="9"/>
      <c r="I90" s="9"/>
      <c r="J90" s="9"/>
      <c r="K90" s="9"/>
      <c r="L90" s="9"/>
      <c r="M90" s="9"/>
    </row>
    <row r="91" spans="8:13" s="8" customFormat="1">
      <c r="H91" s="9"/>
      <c r="I91" s="9"/>
      <c r="J91" s="9"/>
      <c r="K91" s="9"/>
      <c r="L91" s="9"/>
      <c r="M91" s="9"/>
    </row>
    <row r="92" spans="8:13" s="8" customFormat="1">
      <c r="H92" s="9"/>
      <c r="I92" s="9"/>
      <c r="J92" s="9"/>
      <c r="K92" s="9"/>
      <c r="L92" s="9"/>
      <c r="M92" s="9"/>
    </row>
    <row r="93" spans="8:13" s="8" customFormat="1">
      <c r="H93" s="9"/>
      <c r="I93" s="9"/>
      <c r="J93" s="9"/>
      <c r="K93" s="9"/>
      <c r="L93" s="9"/>
      <c r="M93" s="9"/>
    </row>
    <row r="94" spans="8:13" s="8" customFormat="1">
      <c r="H94" s="9"/>
      <c r="I94" s="9"/>
      <c r="J94" s="9"/>
      <c r="K94" s="9"/>
      <c r="L94" s="9"/>
      <c r="M94" s="9"/>
    </row>
    <row r="95" spans="8:13" s="8" customFormat="1">
      <c r="H95" s="9"/>
      <c r="I95" s="9"/>
      <c r="J95" s="9"/>
      <c r="K95" s="9"/>
      <c r="L95" s="9"/>
      <c r="M95" s="9"/>
    </row>
    <row r="96" spans="8:13" s="8" customFormat="1">
      <c r="H96" s="9"/>
      <c r="I96" s="9"/>
      <c r="J96" s="9"/>
      <c r="K96" s="9"/>
      <c r="L96" s="9"/>
      <c r="M96" s="9"/>
    </row>
    <row r="97" spans="8:13" s="8" customFormat="1">
      <c r="H97" s="9"/>
      <c r="I97" s="9"/>
      <c r="J97" s="9"/>
      <c r="K97" s="9"/>
      <c r="L97" s="9"/>
      <c r="M97" s="9"/>
    </row>
    <row r="98" spans="8:13" s="8" customFormat="1">
      <c r="H98" s="9"/>
      <c r="I98" s="9"/>
      <c r="J98" s="9"/>
      <c r="K98" s="9"/>
      <c r="L98" s="9"/>
      <c r="M98" s="9"/>
    </row>
    <row r="99" spans="8:13" s="8" customFormat="1">
      <c r="H99" s="9"/>
      <c r="I99" s="9"/>
      <c r="J99" s="9"/>
      <c r="K99" s="9"/>
      <c r="L99" s="9"/>
      <c r="M99" s="9"/>
    </row>
    <row r="100" spans="8:13" s="8" customFormat="1">
      <c r="H100" s="9"/>
      <c r="I100" s="9"/>
      <c r="J100" s="9"/>
      <c r="K100" s="9"/>
      <c r="L100" s="9"/>
      <c r="M100" s="9"/>
    </row>
    <row r="101" spans="8:13" s="8" customFormat="1">
      <c r="H101" s="9"/>
      <c r="I101" s="9"/>
      <c r="J101" s="9"/>
      <c r="K101" s="9"/>
      <c r="L101" s="9"/>
      <c r="M101" s="9"/>
    </row>
    <row r="102" spans="8:13" s="8" customFormat="1">
      <c r="H102" s="9"/>
      <c r="I102" s="9"/>
      <c r="J102" s="9"/>
      <c r="K102" s="9"/>
      <c r="L102" s="9"/>
      <c r="M102" s="9"/>
    </row>
    <row r="103" spans="8:13" s="8" customFormat="1">
      <c r="H103" s="9"/>
      <c r="I103" s="9"/>
      <c r="J103" s="9"/>
      <c r="K103" s="9"/>
      <c r="L103" s="9"/>
      <c r="M103" s="9"/>
    </row>
    <row r="104" spans="8:13" s="8" customFormat="1">
      <c r="H104" s="9"/>
      <c r="I104" s="9"/>
      <c r="J104" s="9"/>
      <c r="K104" s="9"/>
      <c r="L104" s="9"/>
      <c r="M104" s="9"/>
    </row>
    <row r="105" spans="8:13" s="8" customFormat="1">
      <c r="H105" s="9"/>
      <c r="I105" s="9"/>
      <c r="J105" s="9"/>
      <c r="K105" s="9"/>
      <c r="L105" s="9"/>
      <c r="M105" s="9"/>
    </row>
    <row r="106" spans="8:13" s="8" customFormat="1">
      <c r="H106" s="9"/>
      <c r="I106" s="9"/>
      <c r="J106" s="9"/>
      <c r="K106" s="9"/>
      <c r="L106" s="9"/>
      <c r="M106" s="9"/>
    </row>
    <row r="107" spans="8:13" s="8" customFormat="1">
      <c r="H107" s="9"/>
      <c r="I107" s="9"/>
      <c r="J107" s="9"/>
      <c r="K107" s="9"/>
      <c r="L107" s="9"/>
      <c r="M107" s="9"/>
    </row>
    <row r="108" spans="8:13" s="8" customFormat="1">
      <c r="H108" s="9"/>
      <c r="I108" s="9"/>
      <c r="J108" s="9"/>
      <c r="K108" s="9"/>
      <c r="L108" s="9"/>
      <c r="M108" s="9"/>
    </row>
    <row r="109" spans="8:13" s="8" customFormat="1">
      <c r="H109" s="9"/>
      <c r="I109" s="9"/>
      <c r="J109" s="9"/>
      <c r="K109" s="9"/>
      <c r="L109" s="9"/>
      <c r="M109" s="9"/>
    </row>
    <row r="110" spans="8:13" s="8" customFormat="1">
      <c r="H110" s="9"/>
      <c r="I110" s="9"/>
      <c r="J110" s="9"/>
      <c r="K110" s="9"/>
      <c r="L110" s="9"/>
      <c r="M110" s="9"/>
    </row>
    <row r="111" spans="8:13" s="8" customFormat="1">
      <c r="H111" s="9"/>
      <c r="I111" s="9"/>
      <c r="J111" s="9"/>
      <c r="K111" s="9"/>
      <c r="L111" s="9"/>
      <c r="M111" s="9"/>
    </row>
    <row r="112" spans="8:13" s="8" customFormat="1">
      <c r="H112" s="9"/>
      <c r="I112" s="9"/>
      <c r="J112" s="9"/>
      <c r="K112" s="9"/>
      <c r="L112" s="9"/>
      <c r="M112" s="9"/>
    </row>
    <row r="113" spans="8:13" s="8" customFormat="1">
      <c r="H113" s="9"/>
      <c r="I113" s="9"/>
      <c r="J113" s="9"/>
      <c r="K113" s="9"/>
      <c r="L113" s="9"/>
      <c r="M113" s="9"/>
    </row>
    <row r="114" spans="8:13" s="8" customFormat="1">
      <c r="H114" s="9"/>
      <c r="I114" s="9"/>
      <c r="J114" s="9"/>
      <c r="K114" s="9"/>
      <c r="L114" s="9"/>
      <c r="M114" s="9"/>
    </row>
    <row r="115" spans="8:13" s="8" customFormat="1">
      <c r="H115" s="9"/>
      <c r="I115" s="9"/>
      <c r="J115" s="9"/>
      <c r="K115" s="9"/>
      <c r="L115" s="9"/>
      <c r="M115" s="9"/>
    </row>
    <row r="116" spans="8:13" s="8" customFormat="1">
      <c r="H116" s="9"/>
      <c r="I116" s="9"/>
      <c r="J116" s="9"/>
      <c r="K116" s="9"/>
      <c r="L116" s="9"/>
      <c r="M116" s="9"/>
    </row>
    <row r="117" spans="8:13" s="8" customFormat="1">
      <c r="H117" s="9"/>
      <c r="I117" s="9"/>
      <c r="J117" s="9"/>
      <c r="K117" s="9"/>
      <c r="L117" s="9"/>
      <c r="M117" s="9"/>
    </row>
    <row r="118" spans="8:13" s="8" customFormat="1">
      <c r="H118" s="9"/>
      <c r="I118" s="9"/>
      <c r="J118" s="9"/>
      <c r="K118" s="9"/>
      <c r="L118" s="9"/>
      <c r="M118" s="9"/>
    </row>
    <row r="119" spans="8:13" s="8" customFormat="1">
      <c r="H119" s="9"/>
      <c r="I119" s="9"/>
      <c r="J119" s="9"/>
      <c r="K119" s="9"/>
      <c r="L119" s="9"/>
      <c r="M119" s="9"/>
    </row>
    <row r="120" spans="8:13" s="8" customFormat="1">
      <c r="H120" s="9"/>
      <c r="I120" s="9"/>
      <c r="J120" s="9"/>
      <c r="K120" s="9"/>
      <c r="L120" s="9"/>
      <c r="M120" s="9"/>
    </row>
    <row r="121" spans="8:13" s="8" customFormat="1">
      <c r="H121" s="9"/>
      <c r="I121" s="9"/>
      <c r="J121" s="9"/>
      <c r="K121" s="9"/>
      <c r="L121" s="9"/>
      <c r="M121" s="9"/>
    </row>
    <row r="122" spans="8:13" s="8" customFormat="1">
      <c r="H122" s="9"/>
      <c r="I122" s="9"/>
      <c r="J122" s="9"/>
      <c r="K122" s="9"/>
      <c r="L122" s="9"/>
      <c r="M122" s="9"/>
    </row>
    <row r="123" spans="8:13" s="8" customFormat="1">
      <c r="H123" s="9"/>
      <c r="I123" s="9"/>
      <c r="J123" s="9"/>
      <c r="K123" s="9"/>
      <c r="L123" s="9"/>
      <c r="M123" s="9"/>
    </row>
    <row r="124" spans="8:13" s="8" customFormat="1">
      <c r="H124" s="9"/>
      <c r="I124" s="9"/>
      <c r="J124" s="9"/>
      <c r="K124" s="9"/>
      <c r="L124" s="9"/>
      <c r="M124" s="9"/>
    </row>
    <row r="125" spans="8:13" s="8" customFormat="1">
      <c r="H125" s="9"/>
      <c r="I125" s="9"/>
      <c r="J125" s="9"/>
      <c r="K125" s="9"/>
      <c r="L125" s="9"/>
      <c r="M125" s="9"/>
    </row>
    <row r="126" spans="8:13" s="8" customFormat="1">
      <c r="H126" s="9"/>
      <c r="I126" s="9"/>
      <c r="J126" s="9"/>
      <c r="K126" s="9"/>
      <c r="L126" s="9"/>
      <c r="M126" s="9"/>
    </row>
    <row r="127" spans="8:13" s="8" customFormat="1">
      <c r="H127" s="9"/>
      <c r="I127" s="9"/>
      <c r="J127" s="9"/>
      <c r="K127" s="9"/>
      <c r="L127" s="9"/>
      <c r="M127" s="9"/>
    </row>
    <row r="128" spans="8:13" s="8" customFormat="1">
      <c r="H128" s="9"/>
      <c r="I128" s="9"/>
      <c r="J128" s="9"/>
      <c r="K128" s="9"/>
      <c r="L128" s="9"/>
      <c r="M128" s="9"/>
    </row>
    <row r="129" spans="8:13" s="8" customFormat="1">
      <c r="H129" s="9"/>
      <c r="I129" s="9"/>
      <c r="J129" s="9"/>
      <c r="K129" s="9"/>
      <c r="L129" s="9"/>
      <c r="M129" s="9"/>
    </row>
    <row r="130" spans="8:13" s="8" customFormat="1">
      <c r="H130" s="9"/>
      <c r="I130" s="9"/>
      <c r="J130" s="9"/>
      <c r="K130" s="9"/>
      <c r="L130" s="9"/>
      <c r="M130" s="9"/>
    </row>
  </sheetData>
  <autoFilter ref="A3:M65"/>
  <mergeCells count="11">
    <mergeCell ref="G1:G2"/>
    <mergeCell ref="H1:I1"/>
    <mergeCell ref="J1:K1"/>
    <mergeCell ref="L1:L2"/>
    <mergeCell ref="M1:M2"/>
    <mergeCell ref="F1:F2"/>
    <mergeCell ref="A1:A2"/>
    <mergeCell ref="B1:B2"/>
    <mergeCell ref="C1:C2"/>
    <mergeCell ref="D1:D2"/>
    <mergeCell ref="E1:E2"/>
  </mergeCells>
  <conditionalFormatting sqref="I1:M3">
    <cfRule type="cellIs" dxfId="8" priority="12" operator="equal">
      <formula>0</formula>
    </cfRule>
  </conditionalFormatting>
  <conditionalFormatting sqref="H64 H32:L32 H1:M3 H21:L21 H41:L41 H50:L50 H54:L54 H61:L61 I4:M65">
    <cfRule type="cellIs" dxfId="7" priority="11" operator="equal">
      <formula>0</formula>
    </cfRule>
  </conditionalFormatting>
  <conditionalFormatting sqref="H66:M1048576 H32:L32 H41:L41 H50:L50 H54:L54 H61:L61 H64:M64">
    <cfRule type="cellIs" dxfId="6" priority="10" operator="equal">
      <formula>0</formula>
    </cfRule>
  </conditionalFormatting>
  <conditionalFormatting sqref="G1:G1048576">
    <cfRule type="cellIs" dxfId="5" priority="6" operator="notEqual">
      <formula>$T$3</formula>
    </cfRule>
  </conditionalFormatting>
  <conditionalFormatting sqref="H1:H1048576 H64:M64">
    <cfRule type="cellIs" dxfId="4" priority="5" operator="notEqual">
      <formula>$T$3</formula>
    </cfRule>
  </conditionalFormatting>
  <conditionalFormatting sqref="H32">
    <cfRule type="cellIs" dxfId="3" priority="1" operator="notEqual">
      <formula>$T$3</formula>
    </cfRule>
  </conditionalFormatting>
  <conditionalFormatting sqref="I32:M32">
    <cfRule type="cellIs" dxfId="2" priority="4" operator="equal">
      <formula>0</formula>
    </cfRule>
  </conditionalFormatting>
  <conditionalFormatting sqref="I32:M32">
    <cfRule type="cellIs" dxfId="1" priority="3" operator="equal">
      <formula>0</formula>
    </cfRule>
  </conditionalFormatting>
  <conditionalFormatting sqref="G32">
    <cfRule type="cellIs" dxfId="0" priority="2" operator="notEqual">
      <formula>$T$3</formula>
    </cfRule>
  </conditionalFormatting>
  <pageMargins left="0.70866141732283472" right="0.70866141732283472" top="1.5354330708661419" bottom="0.74803149606299213" header="0.31496062992125984" footer="0.31496062992125984"/>
  <pageSetup paperSize="8" scale="51" fitToHeight="0" orientation="portrait" r:id="rId1"/>
  <headerFooter>
    <oddHeader>&amp;L&amp;G&amp;R&amp;D</oddHead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1"/>
  <sheetViews>
    <sheetView workbookViewId="0">
      <selection activeCell="A15" sqref="A15"/>
    </sheetView>
  </sheetViews>
  <sheetFormatPr baseColWidth="10" defaultRowHeight="15"/>
  <cols>
    <col min="2" max="2" width="82.5703125" bestFit="1" customWidth="1"/>
  </cols>
  <sheetData>
    <row r="1" spans="1:13">
      <c r="A1" s="10" t="s">
        <v>70</v>
      </c>
    </row>
    <row r="2" spans="1:13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>
      <c r="A3" t="s">
        <v>71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>
      <c r="A4" t="s">
        <v>72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>
      <c r="A5" t="s">
        <v>73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>
      <c r="A6" t="s">
        <v>74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>
      <c r="A7" t="s">
        <v>75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>
      <c r="A9" t="s">
        <v>76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ht="7.5" customHeight="1">
      <c r="A10" s="11"/>
      <c r="B10" s="11"/>
      <c r="C10" s="21"/>
      <c r="D10" s="21"/>
      <c r="E10" s="21"/>
      <c r="F10" s="21"/>
      <c r="G10" s="21"/>
      <c r="H10" s="21"/>
      <c r="I10" s="21"/>
      <c r="J10" s="21"/>
      <c r="K10" s="21"/>
      <c r="L10" s="20"/>
      <c r="M10" s="20"/>
    </row>
    <row r="11" spans="1:13"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>
      <c r="B12" s="13" t="s">
        <v>78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>
      <c r="B13" s="12" t="s">
        <v>79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>
      <c r="B14" t="s">
        <v>80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B15" t="s">
        <v>81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>
      <c r="B17" t="s">
        <v>83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>
      <c r="B19" s="14" t="s">
        <v>82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t="s">
        <v>84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</sheetData>
  <hyperlinks>
    <hyperlink ref="A1" r:id="rId1" display="http://forum.excel-pratique.com/membre15223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demande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claude</cp:lastModifiedBy>
  <cp:lastPrinted>2011-08-24T09:30:01Z</cp:lastPrinted>
  <dcterms:created xsi:type="dcterms:W3CDTF">2011-08-24T08:42:16Z</dcterms:created>
  <dcterms:modified xsi:type="dcterms:W3CDTF">2011-08-31T10:50:05Z</dcterms:modified>
</cp:coreProperties>
</file>