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5180" windowHeight="6990" tabRatio="941"/>
  </bookViews>
  <sheets>
    <sheet name="LISTING CLIENTS" sheetId="5" r:id="rId1"/>
    <sheet name="DONNEES" sheetId="6" state="hidden" r:id="rId2"/>
    <sheet name="SYNOPTIQUE CHAINES" sheetId="4" r:id="rId3"/>
    <sheet name="GROEP" sheetId="7" state="hidden" r:id="rId4"/>
    <sheet name="REGION  RAES" sheetId="8" state="hidden" r:id="rId5"/>
  </sheets>
  <externalReferences>
    <externalReference r:id="rId6"/>
  </externalReferences>
  <definedNames>
    <definedName name="_xlnm._FilterDatabase" localSheetId="0" hidden="1">'LISTING CLIENTS'!$B$5:$CN$56</definedName>
    <definedName name="calendrier" localSheetId="0">'LISTING CLIENTS'!#REF!</definedName>
    <definedName name="calendrier">#REF!</definedName>
    <definedName name="CHANGEMENT">'LISTING CLIENTS'!$FB$2:$FB$4</definedName>
    <definedName name="copiePlaningPourRécapitulatif">#REF!</definedName>
    <definedName name="donnéesChaines">DONNEES!$A$1:$A$57</definedName>
    <definedName name="entrées">'[1]SYNOPTIQUE  CHAINE'!$A$47:$J$68</definedName>
    <definedName name="EUROSPAR">#REF!</definedName>
    <definedName name="Formules">'LISTING CLIENTS'!$A$6:$FL$6</definedName>
    <definedName name="LISTE_CHAINE" localSheetId="0">DONNEES!$B$17:$B$31</definedName>
    <definedName name="LISTE_CHAINE">#REF!</definedName>
    <definedName name="LISTECHAINES" localSheetId="0">DONNEES!$B$17:$B$30</definedName>
    <definedName name="LISTECHAINES">#REF!</definedName>
    <definedName name="mémoAdresse1">"$A$7"</definedName>
    <definedName name="mémoAdresse10">"$J$7"</definedName>
    <definedName name="mémoAdresse100">"$CV$7"</definedName>
    <definedName name="mémoAdresse101">"$CW$7"</definedName>
    <definedName name="mémoAdresse102">"$CX$7"</definedName>
    <definedName name="mémoAdresse103">"$CY$7"</definedName>
    <definedName name="mémoAdresse104">"$CZ$7"</definedName>
    <definedName name="mémoAdresse105">"$DA$7"</definedName>
    <definedName name="mémoAdresse106">"$DB$7"</definedName>
    <definedName name="mémoAdresse107">"$DC$7"</definedName>
    <definedName name="mémoAdresse108">"$DD$7"</definedName>
    <definedName name="mémoAdresse109">"$DE$7"</definedName>
    <definedName name="mémoAdresse11">"$K$7"</definedName>
    <definedName name="mémoAdresse110">"$DF$7"</definedName>
    <definedName name="mémoAdresse111">"$DG$7"</definedName>
    <definedName name="mémoAdresse112">"$DH$7"</definedName>
    <definedName name="mémoAdresse113">"$DI$7"</definedName>
    <definedName name="mémoAdresse114">"$DJ$7"</definedName>
    <definedName name="mémoAdresse115">"$DK$7"</definedName>
    <definedName name="mémoAdresse116">"$DL$7"</definedName>
    <definedName name="mémoAdresse117">"$DM$7"</definedName>
    <definedName name="mémoAdresse118">"$DN$7"</definedName>
    <definedName name="mémoAdresse119">"$DO$7"</definedName>
    <definedName name="mémoAdresse12">"$L$7"</definedName>
    <definedName name="mémoAdresse120">"$DP$7"</definedName>
    <definedName name="mémoAdresse121">"$DQ$7"</definedName>
    <definedName name="mémoAdresse122">"$DR$7"</definedName>
    <definedName name="mémoAdresse123">"$DS$7"</definedName>
    <definedName name="mémoAdresse124">"$DT$7"</definedName>
    <definedName name="mémoAdresse125">"$DU$7"</definedName>
    <definedName name="mémoAdresse126">"$DV$7"</definedName>
    <definedName name="mémoAdresse127">"$DW$7"</definedName>
    <definedName name="mémoAdresse128">"$DX$7"</definedName>
    <definedName name="mémoAdresse129">"$DY$7"</definedName>
    <definedName name="mémoAdresse13">"$M$7"</definedName>
    <definedName name="mémoAdresse130">"$DZ$7"</definedName>
    <definedName name="mémoAdresse131">"$EA$7"</definedName>
    <definedName name="mémoAdresse132">"$EB$7"</definedName>
    <definedName name="mémoAdresse133">"$EC$7"</definedName>
    <definedName name="mémoAdresse134">"$ED$7"</definedName>
    <definedName name="mémoAdresse135">"$EE$7"</definedName>
    <definedName name="mémoAdresse136">"$EF$7"</definedName>
    <definedName name="mémoAdresse137">"$EG$7"</definedName>
    <definedName name="mémoAdresse138">"$EH$7"</definedName>
    <definedName name="mémoAdresse139">"$EI$7"</definedName>
    <definedName name="mémoAdresse14">"$N$7"</definedName>
    <definedName name="mémoAdresse140">"$EJ$7"</definedName>
    <definedName name="mémoAdresse141">"$EK$7"</definedName>
    <definedName name="mémoAdresse142">"$EL$7"</definedName>
    <definedName name="mémoAdresse143">"$EM$7"</definedName>
    <definedName name="mémoAdresse144">"$EN$7"</definedName>
    <definedName name="mémoAdresse145">"$EO$7"</definedName>
    <definedName name="mémoAdresse146">"$EP$7"</definedName>
    <definedName name="mémoAdresse147">"$EQ$7"</definedName>
    <definedName name="mémoAdresse148">"$ER$7"</definedName>
    <definedName name="mémoAdresse149">"$ES$7"</definedName>
    <definedName name="mémoAdresse15">"$O$7"</definedName>
    <definedName name="mémoAdresse150">"$ET$7"</definedName>
    <definedName name="mémoAdresse151">"$EU$7"</definedName>
    <definedName name="mémoAdresse152">"$EV$7"</definedName>
    <definedName name="mémoAdresse153">"$EW$7"</definedName>
    <definedName name="mémoAdresse16">"$P$7"</definedName>
    <definedName name="mémoAdresse17">"$Q$7"</definedName>
    <definedName name="mémoAdresse18">"$R$7"</definedName>
    <definedName name="mémoAdresse19">"$S$7"</definedName>
    <definedName name="mémoAdresse2">"$B$7"</definedName>
    <definedName name="mémoAdresse20">"$T$7"</definedName>
    <definedName name="mémoAdresse21">"$U$7"</definedName>
    <definedName name="mémoAdresse22">"$V$7"</definedName>
    <definedName name="mémoAdresse23">"$W$7"</definedName>
    <definedName name="mémoAdresse24">"$X$7"</definedName>
    <definedName name="mémoAdresse25">"$Y$7"</definedName>
    <definedName name="mémoAdresse26">"$Z$7"</definedName>
    <definedName name="mémoAdresse27">"$AA$7"</definedName>
    <definedName name="mémoAdresse28">"$AB$7"</definedName>
    <definedName name="mémoAdresse29">"$AC$7"</definedName>
    <definedName name="mémoAdresse3">"$C$7"</definedName>
    <definedName name="mémoAdresse30">"$AD$7"</definedName>
    <definedName name="mémoAdresse31">"$AE$7"</definedName>
    <definedName name="mémoAdresse32">"$AF$7"</definedName>
    <definedName name="mémoAdresse33">"$AG$7"</definedName>
    <definedName name="mémoAdresse34">"$AH$7"</definedName>
    <definedName name="mémoAdresse35">"$AI$7"</definedName>
    <definedName name="mémoAdresse36">"$AJ$7"</definedName>
    <definedName name="mémoAdresse37">"$AK$7"</definedName>
    <definedName name="mémoAdresse38">"$AL$7"</definedName>
    <definedName name="mémoAdresse39">"$AM$7"</definedName>
    <definedName name="mémoAdresse4">"$D$7"</definedName>
    <definedName name="mémoAdresse40">"$AN$7"</definedName>
    <definedName name="mémoAdresse41">"$AO$7"</definedName>
    <definedName name="mémoAdresse42">"$AP$7"</definedName>
    <definedName name="mémoAdresse43">"$AQ$7"</definedName>
    <definedName name="mémoAdresse44">"$AR$7"</definedName>
    <definedName name="mémoAdresse45">"$AS$7"</definedName>
    <definedName name="mémoAdresse46">"$AT$7"</definedName>
    <definedName name="mémoAdresse47">"$AU$7"</definedName>
    <definedName name="mémoAdresse48">"$AV$7"</definedName>
    <definedName name="mémoAdresse49">"$AW$7"</definedName>
    <definedName name="mémoAdresse5">"$E$7"</definedName>
    <definedName name="mémoAdresse50">"$AX$7"</definedName>
    <definedName name="mémoAdresse51">"$AY$7"</definedName>
    <definedName name="mémoAdresse52">"$AZ$7"</definedName>
    <definedName name="mémoAdresse53">"$BA$7"</definedName>
    <definedName name="mémoAdresse54">"$BB$7"</definedName>
    <definedName name="mémoAdresse55">"$BC$7"</definedName>
    <definedName name="mémoAdresse56">"$BD$7"</definedName>
    <definedName name="mémoAdresse57">"$BE$7"</definedName>
    <definedName name="mémoAdresse58">"$BF$7"</definedName>
    <definedName name="mémoAdresse59">"$BG$7"</definedName>
    <definedName name="mémoAdresse6">"$F$7"</definedName>
    <definedName name="mémoAdresse60">"$BH$7"</definedName>
    <definedName name="mémoAdresse61">"$BI$7"</definedName>
    <definedName name="mémoAdresse62">"$BJ$7"</definedName>
    <definedName name="mémoAdresse63">"$BK$7"</definedName>
    <definedName name="mémoAdresse64">"$BL$7"</definedName>
    <definedName name="mémoAdresse65">"$BM$7"</definedName>
    <definedName name="mémoAdresse66">"$BN$7"</definedName>
    <definedName name="mémoAdresse67">"$BO$7"</definedName>
    <definedName name="mémoAdresse68">"$BP$7"</definedName>
    <definedName name="mémoAdresse69">"$BQ$7"</definedName>
    <definedName name="mémoAdresse7">"$G$7"</definedName>
    <definedName name="mémoAdresse70">"$BR$7"</definedName>
    <definedName name="mémoAdresse71">"$BS$7"</definedName>
    <definedName name="mémoAdresse72">"$BT$7"</definedName>
    <definedName name="mémoAdresse73">"$BU$7"</definedName>
    <definedName name="mémoAdresse74">"$BV$7"</definedName>
    <definedName name="mémoAdresse75">"$BW$7"</definedName>
    <definedName name="mémoAdresse76">"$BX$7"</definedName>
    <definedName name="mémoAdresse77">"$BY$7"</definedName>
    <definedName name="mémoAdresse78">"$BZ$7"</definedName>
    <definedName name="mémoAdresse79">"$CA$7"</definedName>
    <definedName name="mémoAdresse8">"$H$7"</definedName>
    <definedName name="mémoAdresse80">"$CB$7"</definedName>
    <definedName name="mémoAdresse81">"$CC$7"</definedName>
    <definedName name="mémoAdresse82">"$CD$7"</definedName>
    <definedName name="mémoAdresse83">"$CE$7"</definedName>
    <definedName name="mémoAdresse84">"$CF$7"</definedName>
    <definedName name="mémoAdresse85">"$CG$7"</definedName>
    <definedName name="mémoAdresse86">"$CH$7"</definedName>
    <definedName name="mémoAdresse87">"$CI$7"</definedName>
    <definedName name="mémoAdresse88">"$CJ$7"</definedName>
    <definedName name="mémoAdresse89">"$CK$7"</definedName>
    <definedName name="mémoAdresse9">"$I$7"</definedName>
    <definedName name="mémoAdresse90">"$CL$7"</definedName>
    <definedName name="mémoAdresse91">"$CM$7"</definedName>
    <definedName name="mémoAdresse92">"$CN$7"</definedName>
    <definedName name="mémoAdresse93">"$CO$7"</definedName>
    <definedName name="mémoAdresse94">"$CP$7"</definedName>
    <definedName name="mémoAdresse95">"$CQ$7"</definedName>
    <definedName name="mémoAdresse96">"$CR$7"</definedName>
    <definedName name="mémoAdresse97">"$CS$7"</definedName>
    <definedName name="mémoAdresse98">"$CT$7"</definedName>
    <definedName name="mémoAdresse99">"$CU$7"</definedName>
    <definedName name="mémoCouleur1">-4142</definedName>
    <definedName name="mémoCouleur10">-4142</definedName>
    <definedName name="mémoCouleur100">-4142</definedName>
    <definedName name="mémoCouleur101">-4142</definedName>
    <definedName name="mémoCouleur102">-4142</definedName>
    <definedName name="mémoCouleur103">-4142</definedName>
    <definedName name="mémoCouleur104">-4142</definedName>
    <definedName name="mémoCouleur105">-4142</definedName>
    <definedName name="mémoCouleur106">-4142</definedName>
    <definedName name="mémoCouleur107">-4142</definedName>
    <definedName name="mémoCouleur108">-4142</definedName>
    <definedName name="mémoCouleur109">-4142</definedName>
    <definedName name="mémoCouleur11">-4142</definedName>
    <definedName name="mémoCouleur110">-4142</definedName>
    <definedName name="mémoCouleur111">-4142</definedName>
    <definedName name="mémoCouleur112">-4142</definedName>
    <definedName name="mémoCouleur113">-4142</definedName>
    <definedName name="mémoCouleur114">-4142</definedName>
    <definedName name="mémoCouleur115">-4142</definedName>
    <definedName name="mémoCouleur116">-4142</definedName>
    <definedName name="mémoCouleur117">-4142</definedName>
    <definedName name="mémoCouleur118">-4142</definedName>
    <definedName name="mémoCouleur119">-4142</definedName>
    <definedName name="mémoCouleur12">-4142</definedName>
    <definedName name="mémoCouleur120">-4142</definedName>
    <definedName name="mémoCouleur121">-4142</definedName>
    <definedName name="mémoCouleur122">-4142</definedName>
    <definedName name="mémoCouleur123">-4142</definedName>
    <definedName name="mémoCouleur124">-4142</definedName>
    <definedName name="mémoCouleur125">-4142</definedName>
    <definedName name="mémoCouleur126">-4142</definedName>
    <definedName name="mémoCouleur127">-4142</definedName>
    <definedName name="mémoCouleur128">-4142</definedName>
    <definedName name="mémoCouleur129">-4142</definedName>
    <definedName name="mémoCouleur13">-4142</definedName>
    <definedName name="mémoCouleur130">-4142</definedName>
    <definedName name="mémoCouleur131">-4142</definedName>
    <definedName name="mémoCouleur132">-4142</definedName>
    <definedName name="mémoCouleur133">-4142</definedName>
    <definedName name="mémoCouleur134">-4142</definedName>
    <definedName name="mémoCouleur135">-4142</definedName>
    <definedName name="mémoCouleur136">-4142</definedName>
    <definedName name="mémoCouleur137">-4142</definedName>
    <definedName name="mémoCouleur138">-4142</definedName>
    <definedName name="mémoCouleur139">-4142</definedName>
    <definedName name="mémoCouleur14">-4142</definedName>
    <definedName name="mémoCouleur140">-4142</definedName>
    <definedName name="mémoCouleur141">-4142</definedName>
    <definedName name="mémoCouleur142">-4142</definedName>
    <definedName name="mémoCouleur143">-4142</definedName>
    <definedName name="mémoCouleur144">-4142</definedName>
    <definedName name="mémoCouleur145">-4142</definedName>
    <definedName name="mémoCouleur146">-4142</definedName>
    <definedName name="mémoCouleur147">-4142</definedName>
    <definedName name="mémoCouleur148">-4142</definedName>
    <definedName name="mémoCouleur149">-4142</definedName>
    <definedName name="mémoCouleur15">-4142</definedName>
    <definedName name="mémoCouleur150">-4142</definedName>
    <definedName name="mémoCouleur151">-4142</definedName>
    <definedName name="mémoCouleur152">-4142</definedName>
    <definedName name="mémoCouleur153">-4142</definedName>
    <definedName name="mémoCouleur16">-4142</definedName>
    <definedName name="mémoCouleur17">-4142</definedName>
    <definedName name="mémoCouleur18">-4142</definedName>
    <definedName name="mémoCouleur19">-4142</definedName>
    <definedName name="mémoCouleur2">-4142</definedName>
    <definedName name="mémoCouleur20">36</definedName>
    <definedName name="mémoCouleur21">36</definedName>
    <definedName name="mémoCouleur22">36</definedName>
    <definedName name="mémoCouleur23">36</definedName>
    <definedName name="mémoCouleur24">-4142</definedName>
    <definedName name="mémoCouleur25">35</definedName>
    <definedName name="mémoCouleur26">35</definedName>
    <definedName name="mémoCouleur27">35</definedName>
    <definedName name="mémoCouleur28">35</definedName>
    <definedName name="mémoCouleur29">-4142</definedName>
    <definedName name="mémoCouleur3">-4142</definedName>
    <definedName name="mémoCouleur30">37</definedName>
    <definedName name="mémoCouleur31">37</definedName>
    <definedName name="mémoCouleur32">37</definedName>
    <definedName name="mémoCouleur33">37</definedName>
    <definedName name="mémoCouleur34">37</definedName>
    <definedName name="mémoCouleur35">-4142</definedName>
    <definedName name="mémoCouleur36">40</definedName>
    <definedName name="mémoCouleur37">40</definedName>
    <definedName name="mémoCouleur38">40</definedName>
    <definedName name="mémoCouleur39">40</definedName>
    <definedName name="mémoCouleur4">-4142</definedName>
    <definedName name="mémoCouleur40">40</definedName>
    <definedName name="mémoCouleur41">-4142</definedName>
    <definedName name="mémoCouleur42">37</definedName>
    <definedName name="mémoCouleur43">37</definedName>
    <definedName name="mémoCouleur44">37</definedName>
    <definedName name="mémoCouleur45">37</definedName>
    <definedName name="mémoCouleur46">37</definedName>
    <definedName name="mémoCouleur47">-4142</definedName>
    <definedName name="mémoCouleur48">42</definedName>
    <definedName name="mémoCouleur49">42</definedName>
    <definedName name="mémoCouleur5">-4142</definedName>
    <definedName name="mémoCouleur50">42</definedName>
    <definedName name="mémoCouleur51">42</definedName>
    <definedName name="mémoCouleur52">42</definedName>
    <definedName name="mémoCouleur53">-4142</definedName>
    <definedName name="mémoCouleur54">43</definedName>
    <definedName name="mémoCouleur55">43</definedName>
    <definedName name="mémoCouleur56">43</definedName>
    <definedName name="mémoCouleur57">43</definedName>
    <definedName name="mémoCouleur58">43</definedName>
    <definedName name="mémoCouleur59">-4142</definedName>
    <definedName name="mémoCouleur6">-4142</definedName>
    <definedName name="mémoCouleur60">15</definedName>
    <definedName name="mémoCouleur61">15</definedName>
    <definedName name="mémoCouleur62">15</definedName>
    <definedName name="mémoCouleur63">15</definedName>
    <definedName name="mémoCouleur64">15</definedName>
    <definedName name="mémoCouleur65">-4142</definedName>
    <definedName name="mémoCouleur66">38</definedName>
    <definedName name="mémoCouleur67">38</definedName>
    <definedName name="mémoCouleur68">38</definedName>
    <definedName name="mémoCouleur69">38</definedName>
    <definedName name="mémoCouleur7">-4142</definedName>
    <definedName name="mémoCouleur70">38</definedName>
    <definedName name="mémoCouleur71">-4142</definedName>
    <definedName name="mémoCouleur72">45</definedName>
    <definedName name="mémoCouleur73">45</definedName>
    <definedName name="mémoCouleur74">45</definedName>
    <definedName name="mémoCouleur75">45</definedName>
    <definedName name="mémoCouleur76">45</definedName>
    <definedName name="mémoCouleur77">-4142</definedName>
    <definedName name="mémoCouleur78">35</definedName>
    <definedName name="mémoCouleur79">35</definedName>
    <definedName name="mémoCouleur8">-4142</definedName>
    <definedName name="mémoCouleur80">35</definedName>
    <definedName name="mémoCouleur81">35</definedName>
    <definedName name="mémoCouleur82">35</definedName>
    <definedName name="mémoCouleur83">-4142</definedName>
    <definedName name="mémoCouleur84">42</definedName>
    <definedName name="mémoCouleur85">42</definedName>
    <definedName name="mémoCouleur86">42</definedName>
    <definedName name="mémoCouleur87">42</definedName>
    <definedName name="mémoCouleur88">42</definedName>
    <definedName name="mémoCouleur89">-4142</definedName>
    <definedName name="mémoCouleur9">-4142</definedName>
    <definedName name="mémoCouleur90">-4142</definedName>
    <definedName name="mémoCouleur91">-4142</definedName>
    <definedName name="mémoCouleur92">-4142</definedName>
    <definedName name="mémoCouleur93">-4142</definedName>
    <definedName name="mémoCouleur94">-4142</definedName>
    <definedName name="mémoCouleur95">-4142</definedName>
    <definedName name="mémoCouleur96">-4142</definedName>
    <definedName name="mémoCouleur97">-4142</definedName>
    <definedName name="mémoCouleur98">-4142</definedName>
    <definedName name="mémoCouleur99">-4142</definedName>
    <definedName name="mémoNcol">"153"</definedName>
    <definedName name="rapports">#REF!</definedName>
    <definedName name="références">'[1]SYNOPTIQUE  CHAINE'!$A$20:$J$46</definedName>
    <definedName name="synoptique">#REF!</definedName>
    <definedName name="SYNOPTIQUE__VISITES_2009">'SYNOPTIQUE CHAINES'!$A$2:$S$66</definedName>
    <definedName name="visites2007" localSheetId="0">'LISTING CLIENTS'!#REF!</definedName>
    <definedName name="visites2007">#REF!</definedName>
    <definedName name="visites2008" localSheetId="0">'LISTING CLIENTS'!#REF!</definedName>
    <definedName name="visites2008">#REF!</definedName>
    <definedName name="visites2009" localSheetId="0">'LISTING CLIENTS'!#REF!</definedName>
    <definedName name="visites2009">#REF!</definedName>
    <definedName name="WEEK">#REF!</definedName>
    <definedName name="_xlnm.Print_Area" localSheetId="0">'LISTING CLIENTS'!#REF!</definedName>
  </definedNames>
  <calcPr calcId="125725"/>
</workbook>
</file>

<file path=xl/calcChain.xml><?xml version="1.0" encoding="utf-8"?>
<calcChain xmlns="http://schemas.openxmlformats.org/spreadsheetml/2006/main">
  <c r="Q65" i="4"/>
  <c r="P65"/>
  <c r="O65"/>
  <c r="Q64"/>
  <c r="P64"/>
  <c r="O64"/>
  <c r="Q63"/>
  <c r="P63"/>
  <c r="O63"/>
  <c r="Q62"/>
  <c r="P62"/>
  <c r="O62"/>
  <c r="Q61"/>
  <c r="P61"/>
  <c r="O61"/>
  <c r="Q60"/>
  <c r="P60"/>
  <c r="O60"/>
  <c r="Q59"/>
  <c r="P59"/>
  <c r="O59"/>
  <c r="Q58"/>
  <c r="P58"/>
  <c r="O58"/>
  <c r="Q57"/>
  <c r="P57"/>
  <c r="O57"/>
  <c r="Q56"/>
  <c r="P56"/>
  <c r="O56"/>
  <c r="Q55"/>
  <c r="P55"/>
  <c r="O55"/>
  <c r="Q54"/>
  <c r="P54"/>
  <c r="O54"/>
  <c r="Q53"/>
  <c r="P53"/>
  <c r="O53"/>
  <c r="Q52"/>
  <c r="P52"/>
  <c r="O52"/>
  <c r="Q51"/>
  <c r="P51"/>
  <c r="O51"/>
  <c r="Q50"/>
  <c r="P50"/>
  <c r="O50"/>
  <c r="Q49"/>
  <c r="P49"/>
  <c r="O49"/>
  <c r="Q48"/>
  <c r="P48"/>
  <c r="O48"/>
  <c r="Q47"/>
  <c r="P47"/>
  <c r="O47"/>
  <c r="Q46"/>
  <c r="P46"/>
  <c r="O46"/>
  <c r="Q45"/>
  <c r="P45"/>
  <c r="O45"/>
  <c r="Q44"/>
  <c r="P44"/>
  <c r="O44"/>
  <c r="Q43"/>
  <c r="P43"/>
  <c r="O43"/>
  <c r="Q42"/>
  <c r="P42"/>
  <c r="O42"/>
  <c r="Q41"/>
  <c r="P41"/>
  <c r="O41"/>
  <c r="Q40"/>
  <c r="P40"/>
  <c r="O40"/>
  <c r="Q39"/>
  <c r="P39"/>
  <c r="O39"/>
  <c r="Q38"/>
  <c r="P38"/>
  <c r="O38"/>
  <c r="Q37"/>
  <c r="P37"/>
  <c r="O37"/>
  <c r="Q36"/>
  <c r="P36"/>
  <c r="O36"/>
  <c r="Q35"/>
  <c r="P35"/>
  <c r="O35"/>
  <c r="Q34"/>
  <c r="P34"/>
  <c r="O34"/>
  <c r="Q33"/>
  <c r="P33"/>
  <c r="O33"/>
  <c r="Q32"/>
  <c r="P32"/>
  <c r="O32"/>
  <c r="Q31"/>
  <c r="P31"/>
  <c r="O31"/>
  <c r="Q30"/>
  <c r="P30"/>
  <c r="O30"/>
  <c r="Q29"/>
  <c r="P29"/>
  <c r="O29"/>
  <c r="Q28"/>
  <c r="P28"/>
  <c r="O28"/>
  <c r="Q27"/>
  <c r="P27"/>
  <c r="O27"/>
  <c r="Q26"/>
  <c r="P26"/>
  <c r="O26"/>
  <c r="Q25"/>
  <c r="P25"/>
  <c r="O25"/>
  <c r="Q24"/>
  <c r="P24"/>
  <c r="O24"/>
  <c r="Q23"/>
  <c r="P23"/>
  <c r="O23"/>
  <c r="Q22"/>
  <c r="P22"/>
  <c r="O22"/>
  <c r="Q21"/>
  <c r="P21"/>
  <c r="O21"/>
  <c r="Q20"/>
  <c r="P20"/>
  <c r="O20"/>
  <c r="Q19"/>
  <c r="P19"/>
  <c r="O19"/>
  <c r="Q18"/>
  <c r="P18"/>
  <c r="O18"/>
  <c r="Q17"/>
  <c r="P17"/>
  <c r="O17"/>
  <c r="Q16"/>
  <c r="P16"/>
  <c r="O16"/>
  <c r="Q15"/>
  <c r="P15"/>
  <c r="O15"/>
  <c r="Q14"/>
  <c r="P14"/>
  <c r="O14"/>
  <c r="Q13"/>
  <c r="P13"/>
  <c r="O13"/>
  <c r="Q12"/>
  <c r="P12"/>
  <c r="O12"/>
  <c r="Q11"/>
  <c r="P11"/>
  <c r="O11"/>
  <c r="Q10"/>
  <c r="P10"/>
  <c r="O10"/>
  <c r="Q9"/>
  <c r="P9"/>
  <c r="O9"/>
  <c r="Q8"/>
  <c r="P8"/>
  <c r="O8"/>
  <c r="Q7"/>
  <c r="P7"/>
  <c r="O7"/>
  <c r="Q6"/>
  <c r="P6"/>
  <c r="O6"/>
  <c r="K7"/>
  <c r="M65"/>
  <c r="L65"/>
  <c r="K65"/>
  <c r="M64"/>
  <c r="L64"/>
  <c r="K64"/>
  <c r="M63"/>
  <c r="L63"/>
  <c r="K63"/>
  <c r="M62"/>
  <c r="L62"/>
  <c r="K62"/>
  <c r="M61"/>
  <c r="L61"/>
  <c r="K61"/>
  <c r="M60"/>
  <c r="L60"/>
  <c r="K60"/>
  <c r="M59"/>
  <c r="L59"/>
  <c r="K59"/>
  <c r="M58"/>
  <c r="L58"/>
  <c r="K58"/>
  <c r="M57"/>
  <c r="L57"/>
  <c r="K57"/>
  <c r="M56"/>
  <c r="L56"/>
  <c r="K56"/>
  <c r="M55"/>
  <c r="L55"/>
  <c r="K55"/>
  <c r="M54"/>
  <c r="L54"/>
  <c r="K54"/>
  <c r="M53"/>
  <c r="L53"/>
  <c r="K53"/>
  <c r="M52"/>
  <c r="L52"/>
  <c r="K52"/>
  <c r="M51"/>
  <c r="L51"/>
  <c r="K51"/>
  <c r="M50"/>
  <c r="L50"/>
  <c r="K50"/>
  <c r="M49"/>
  <c r="L49"/>
  <c r="K49"/>
  <c r="M48"/>
  <c r="L48"/>
  <c r="K48"/>
  <c r="M47"/>
  <c r="L47"/>
  <c r="K47"/>
  <c r="M46"/>
  <c r="L46"/>
  <c r="K46"/>
  <c r="M45"/>
  <c r="L45"/>
  <c r="K45"/>
  <c r="M44"/>
  <c r="L44"/>
  <c r="K44"/>
  <c r="M43"/>
  <c r="L43"/>
  <c r="K43"/>
  <c r="M42"/>
  <c r="L42"/>
  <c r="K42"/>
  <c r="M41"/>
  <c r="L41"/>
  <c r="K41"/>
  <c r="M40"/>
  <c r="L40"/>
  <c r="K40"/>
  <c r="M39"/>
  <c r="L39"/>
  <c r="K39"/>
  <c r="M38"/>
  <c r="L38"/>
  <c r="K38"/>
  <c r="M37"/>
  <c r="L37"/>
  <c r="K37"/>
  <c r="M36"/>
  <c r="L36"/>
  <c r="K36"/>
  <c r="M35"/>
  <c r="L35"/>
  <c r="K35"/>
  <c r="M34"/>
  <c r="L34"/>
  <c r="K34"/>
  <c r="M33"/>
  <c r="L33"/>
  <c r="K33"/>
  <c r="M32"/>
  <c r="L32"/>
  <c r="K32"/>
  <c r="M31"/>
  <c r="L31"/>
  <c r="K31"/>
  <c r="M30"/>
  <c r="L30"/>
  <c r="K30"/>
  <c r="M29"/>
  <c r="L29"/>
  <c r="K29"/>
  <c r="M28"/>
  <c r="L28"/>
  <c r="K28"/>
  <c r="M27"/>
  <c r="L27"/>
  <c r="K27"/>
  <c r="M26"/>
  <c r="L26"/>
  <c r="K26"/>
  <c r="M25"/>
  <c r="L25"/>
  <c r="K25"/>
  <c r="M24"/>
  <c r="L24"/>
  <c r="K24"/>
  <c r="M23"/>
  <c r="L23"/>
  <c r="K23"/>
  <c r="M22"/>
  <c r="L22"/>
  <c r="K22"/>
  <c r="M21"/>
  <c r="L21"/>
  <c r="K21"/>
  <c r="M20"/>
  <c r="L20"/>
  <c r="K20"/>
  <c r="M19"/>
  <c r="L19"/>
  <c r="K19"/>
  <c r="M18"/>
  <c r="L18"/>
  <c r="K18"/>
  <c r="M17"/>
  <c r="L17"/>
  <c r="K17"/>
  <c r="M16"/>
  <c r="L16"/>
  <c r="K16"/>
  <c r="M15"/>
  <c r="L15"/>
  <c r="K15"/>
  <c r="M14"/>
  <c r="L14"/>
  <c r="K14"/>
  <c r="M13"/>
  <c r="L13"/>
  <c r="K13"/>
  <c r="M12"/>
  <c r="L12"/>
  <c r="K12"/>
  <c r="M11"/>
  <c r="L11"/>
  <c r="K11"/>
  <c r="M10"/>
  <c r="L10"/>
  <c r="K10"/>
  <c r="M9"/>
  <c r="L9"/>
  <c r="K9"/>
  <c r="M8"/>
  <c r="L8"/>
  <c r="K8"/>
  <c r="M7"/>
  <c r="L7"/>
  <c r="M6"/>
  <c r="L6"/>
  <c r="K6"/>
  <c r="I65"/>
  <c r="H65"/>
  <c r="G65"/>
  <c r="I64"/>
  <c r="H64"/>
  <c r="G64"/>
  <c r="I63"/>
  <c r="H63"/>
  <c r="G63"/>
  <c r="I62"/>
  <c r="H62"/>
  <c r="G62"/>
  <c r="I61"/>
  <c r="H61"/>
  <c r="G61"/>
  <c r="I60"/>
  <c r="H60"/>
  <c r="G60"/>
  <c r="I59"/>
  <c r="H59"/>
  <c r="G59"/>
  <c r="I58"/>
  <c r="H58"/>
  <c r="G58"/>
  <c r="I57"/>
  <c r="H57"/>
  <c r="G57"/>
  <c r="I56"/>
  <c r="H56"/>
  <c r="G56"/>
  <c r="I55"/>
  <c r="H55"/>
  <c r="G55"/>
  <c r="I54"/>
  <c r="H54"/>
  <c r="G54"/>
  <c r="I53"/>
  <c r="H53"/>
  <c r="G53"/>
  <c r="I52"/>
  <c r="H52"/>
  <c r="G52"/>
  <c r="I51"/>
  <c r="H51"/>
  <c r="G51"/>
  <c r="I50"/>
  <c r="H50"/>
  <c r="G50"/>
  <c r="I49"/>
  <c r="H49"/>
  <c r="G49"/>
  <c r="I48"/>
  <c r="H48"/>
  <c r="G48"/>
  <c r="I47"/>
  <c r="H47"/>
  <c r="G47"/>
  <c r="I46"/>
  <c r="H46"/>
  <c r="G46"/>
  <c r="I45"/>
  <c r="H45"/>
  <c r="G45"/>
  <c r="I44"/>
  <c r="H44"/>
  <c r="G44"/>
  <c r="I43"/>
  <c r="H43"/>
  <c r="G43"/>
  <c r="I42"/>
  <c r="H42"/>
  <c r="G42"/>
  <c r="I41"/>
  <c r="H41"/>
  <c r="G41"/>
  <c r="I40"/>
  <c r="H40"/>
  <c r="G40"/>
  <c r="I39"/>
  <c r="H39"/>
  <c r="G39"/>
  <c r="I38"/>
  <c r="H38"/>
  <c r="G38"/>
  <c r="I37"/>
  <c r="H37"/>
  <c r="G37"/>
  <c r="I36"/>
  <c r="H36"/>
  <c r="G36"/>
  <c r="I35"/>
  <c r="H35"/>
  <c r="G35"/>
  <c r="I34"/>
  <c r="H34"/>
  <c r="G34"/>
  <c r="I33"/>
  <c r="H33"/>
  <c r="G33"/>
  <c r="I32"/>
  <c r="H32"/>
  <c r="G32"/>
  <c r="I31"/>
  <c r="H31"/>
  <c r="G31"/>
  <c r="I30"/>
  <c r="H30"/>
  <c r="G30"/>
  <c r="I29"/>
  <c r="H29"/>
  <c r="G29"/>
  <c r="I28"/>
  <c r="H28"/>
  <c r="G28"/>
  <c r="I27"/>
  <c r="H27"/>
  <c r="G27"/>
  <c r="I26"/>
  <c r="H26"/>
  <c r="G26"/>
  <c r="I25"/>
  <c r="H25"/>
  <c r="G25"/>
  <c r="I24"/>
  <c r="H24"/>
  <c r="G24"/>
  <c r="I23"/>
  <c r="H23"/>
  <c r="G23"/>
  <c r="I22"/>
  <c r="H22"/>
  <c r="G22"/>
  <c r="I21"/>
  <c r="H21"/>
  <c r="G21"/>
  <c r="I20"/>
  <c r="H20"/>
  <c r="G20"/>
  <c r="I19"/>
  <c r="H19"/>
  <c r="G19"/>
  <c r="I18"/>
  <c r="H18"/>
  <c r="G18"/>
  <c r="I17"/>
  <c r="H17"/>
  <c r="G17"/>
  <c r="I16"/>
  <c r="H16"/>
  <c r="G16"/>
  <c r="I15"/>
  <c r="H15"/>
  <c r="G15"/>
  <c r="I14"/>
  <c r="H14"/>
  <c r="G14"/>
  <c r="I13"/>
  <c r="H13"/>
  <c r="G13"/>
  <c r="I12"/>
  <c r="H12"/>
  <c r="G12"/>
  <c r="I11"/>
  <c r="H11"/>
  <c r="G11"/>
  <c r="I10"/>
  <c r="H10"/>
  <c r="G10"/>
  <c r="I9"/>
  <c r="H9"/>
  <c r="G9"/>
  <c r="I8"/>
  <c r="H8"/>
  <c r="G8"/>
  <c r="I7"/>
  <c r="H7"/>
  <c r="G7"/>
  <c r="I6"/>
  <c r="H6"/>
  <c r="G6"/>
  <c r="E65"/>
  <c r="D65"/>
  <c r="E64"/>
  <c r="D64"/>
  <c r="E63"/>
  <c r="D63"/>
  <c r="E62"/>
  <c r="D62"/>
  <c r="E61"/>
  <c r="D61"/>
  <c r="E60"/>
  <c r="D60"/>
  <c r="E59"/>
  <c r="D59"/>
  <c r="E58"/>
  <c r="D58"/>
  <c r="E57"/>
  <c r="D57"/>
  <c r="E56"/>
  <c r="D56"/>
  <c r="E55"/>
  <c r="D55"/>
  <c r="E54"/>
  <c r="D54"/>
  <c r="E53"/>
  <c r="D53"/>
  <c r="E52"/>
  <c r="D52"/>
  <c r="E51"/>
  <c r="D51"/>
  <c r="E50"/>
  <c r="D50"/>
  <c r="E49"/>
  <c r="D49"/>
  <c r="E48"/>
  <c r="D48"/>
  <c r="E47"/>
  <c r="D47"/>
  <c r="E46"/>
  <c r="D46"/>
  <c r="E45"/>
  <c r="D45"/>
  <c r="E44"/>
  <c r="D44"/>
  <c r="E43"/>
  <c r="D43"/>
  <c r="E42"/>
  <c r="D42"/>
  <c r="E41"/>
  <c r="D41"/>
  <c r="E40"/>
  <c r="D40"/>
  <c r="E39"/>
  <c r="D39"/>
  <c r="E38"/>
  <c r="D38"/>
  <c r="E37"/>
  <c r="D37"/>
  <c r="E36"/>
  <c r="D36"/>
  <c r="E35"/>
  <c r="D35"/>
  <c r="E34"/>
  <c r="D34"/>
  <c r="E33"/>
  <c r="D33"/>
  <c r="E32"/>
  <c r="D32"/>
  <c r="E31"/>
  <c r="D31"/>
  <c r="E30"/>
  <c r="D30"/>
  <c r="E29"/>
  <c r="D29"/>
  <c r="E28"/>
  <c r="D28"/>
  <c r="E27"/>
  <c r="D27"/>
  <c r="E26"/>
  <c r="D26"/>
  <c r="E25"/>
  <c r="D25"/>
  <c r="E24"/>
  <c r="D24"/>
  <c r="E23"/>
  <c r="D23"/>
  <c r="E22"/>
  <c r="D22"/>
  <c r="E21"/>
  <c r="D21"/>
  <c r="E20"/>
  <c r="D20"/>
  <c r="E19"/>
  <c r="D19"/>
  <c r="E18"/>
  <c r="D18"/>
  <c r="E17"/>
  <c r="D17"/>
  <c r="E16"/>
  <c r="D16"/>
  <c r="E15"/>
  <c r="D15"/>
  <c r="E14"/>
  <c r="D14"/>
  <c r="E13"/>
  <c r="D13"/>
  <c r="E12"/>
  <c r="D12"/>
  <c r="E11"/>
  <c r="D11"/>
  <c r="E10"/>
  <c r="D10"/>
  <c r="E9"/>
  <c r="D9"/>
  <c r="E8"/>
  <c r="D8"/>
  <c r="E7"/>
  <c r="D7"/>
  <c r="E6"/>
  <c r="D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EW12" i="5"/>
  <c r="EP12"/>
  <c r="EO12"/>
  <c r="EN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I12"/>
  <c r="CC12"/>
  <c r="BV12"/>
  <c r="BP12"/>
  <c r="BJ12"/>
  <c r="BD12"/>
  <c r="AX12"/>
  <c r="AR12"/>
  <c r="AL12"/>
  <c r="AF12"/>
  <c r="Z12"/>
  <c r="I12"/>
  <c r="I7"/>
  <c r="Z7"/>
  <c r="AF7"/>
  <c r="AL7"/>
  <c r="AR7"/>
  <c r="AX7"/>
  <c r="BD7"/>
  <c r="BJ7"/>
  <c r="BP7"/>
  <c r="BV7"/>
  <c r="CC7"/>
  <c r="CI7"/>
  <c r="CO7"/>
  <c r="Z8"/>
  <c r="AF8"/>
  <c r="AL8"/>
  <c r="AR8"/>
  <c r="AX8"/>
  <c r="BD8"/>
  <c r="BJ8"/>
  <c r="BP8"/>
  <c r="BV8"/>
  <c r="CC8"/>
  <c r="CI8"/>
  <c r="CO8"/>
  <c r="Z9"/>
  <c r="AF9"/>
  <c r="AL9"/>
  <c r="AR9"/>
  <c r="AX9"/>
  <c r="BD9"/>
  <c r="BJ9"/>
  <c r="BP9"/>
  <c r="BV9"/>
  <c r="CC9"/>
  <c r="CI9"/>
  <c r="CO9"/>
  <c r="Z10"/>
  <c r="AF10"/>
  <c r="AL10"/>
  <c r="AR10"/>
  <c r="AX10"/>
  <c r="BD10"/>
  <c r="BJ10"/>
  <c r="BP10"/>
  <c r="BV10"/>
  <c r="CC10"/>
  <c r="CI10"/>
  <c r="CO10"/>
  <c r="Z11"/>
  <c r="AF11"/>
  <c r="AL11"/>
  <c r="AR11"/>
  <c r="AX11"/>
  <c r="BD11"/>
  <c r="BJ11"/>
  <c r="BP11"/>
  <c r="BV11"/>
  <c r="CC11"/>
  <c r="CI11"/>
  <c r="CO11"/>
  <c r="Z13"/>
  <c r="AF13"/>
  <c r="AL13"/>
  <c r="AR13"/>
  <c r="AX13"/>
  <c r="BD13"/>
  <c r="BJ13"/>
  <c r="BP13"/>
  <c r="BV13"/>
  <c r="CC13"/>
  <c r="CI13"/>
  <c r="CO13"/>
  <c r="Z14"/>
  <c r="AF14"/>
  <c r="AL14"/>
  <c r="AR14"/>
  <c r="AX14"/>
  <c r="BD14"/>
  <c r="BJ14"/>
  <c r="BP14"/>
  <c r="BV14"/>
  <c r="CC14"/>
  <c r="CI14"/>
  <c r="CO14"/>
  <c r="Z15"/>
  <c r="AF15"/>
  <c r="AL15"/>
  <c r="AR15"/>
  <c r="AX15"/>
  <c r="BD15"/>
  <c r="BJ15"/>
  <c r="BP15"/>
  <c r="BV15"/>
  <c r="CC15"/>
  <c r="CI15"/>
  <c r="CO15"/>
  <c r="Z16"/>
  <c r="AF16"/>
  <c r="AL16"/>
  <c r="AR16"/>
  <c r="AX16"/>
  <c r="BD16"/>
  <c r="BJ16"/>
  <c r="BP16"/>
  <c r="BV16"/>
  <c r="CC16"/>
  <c r="CI16"/>
  <c r="CO16"/>
  <c r="Z17"/>
  <c r="AF17"/>
  <c r="AL17"/>
  <c r="AR17"/>
  <c r="AX17"/>
  <c r="BD17"/>
  <c r="BJ17"/>
  <c r="BP17"/>
  <c r="BV17"/>
  <c r="CC17"/>
  <c r="CI17"/>
  <c r="CO17"/>
  <c r="Z18"/>
  <c r="AF18"/>
  <c r="AL18"/>
  <c r="AR18"/>
  <c r="AX18"/>
  <c r="BD18"/>
  <c r="BJ18"/>
  <c r="BP18"/>
  <c r="BV18"/>
  <c r="CC18"/>
  <c r="CI18"/>
  <c r="CO18"/>
  <c r="Z19"/>
  <c r="AF19"/>
  <c r="AL19"/>
  <c r="AR19"/>
  <c r="AX19"/>
  <c r="BD19"/>
  <c r="BJ19"/>
  <c r="BP19"/>
  <c r="BV19"/>
  <c r="CC19"/>
  <c r="CI19"/>
  <c r="CO19"/>
  <c r="Z20"/>
  <c r="AF20"/>
  <c r="AL20"/>
  <c r="AR20"/>
  <c r="AX20"/>
  <c r="BD20"/>
  <c r="BJ20"/>
  <c r="BP20"/>
  <c r="BV20"/>
  <c r="CC20"/>
  <c r="CI20"/>
  <c r="CO20"/>
  <c r="Z21"/>
  <c r="AF21"/>
  <c r="AL21"/>
  <c r="AR21"/>
  <c r="AX21"/>
  <c r="BD21"/>
  <c r="BJ21"/>
  <c r="BP21"/>
  <c r="BV21"/>
  <c r="CC21"/>
  <c r="CI21"/>
  <c r="CO21"/>
  <c r="Z22"/>
  <c r="AF22"/>
  <c r="AL22"/>
  <c r="AR22"/>
  <c r="AX22"/>
  <c r="BD22"/>
  <c r="BJ22"/>
  <c r="BP22"/>
  <c r="BV22"/>
  <c r="CC22"/>
  <c r="CI22"/>
  <c r="CO22"/>
  <c r="Z23"/>
  <c r="AF23"/>
  <c r="AL23"/>
  <c r="AR23"/>
  <c r="AX23"/>
  <c r="BD23"/>
  <c r="BJ23"/>
  <c r="BP23"/>
  <c r="BV23"/>
  <c r="CC23"/>
  <c r="CI23"/>
  <c r="CO23"/>
  <c r="Z24"/>
  <c r="AF24"/>
  <c r="AL24"/>
  <c r="AR24"/>
  <c r="AX24"/>
  <c r="BD24"/>
  <c r="BJ24"/>
  <c r="BP24"/>
  <c r="BV24"/>
  <c r="CC24"/>
  <c r="CI24"/>
  <c r="CO24"/>
  <c r="Z25"/>
  <c r="AF25"/>
  <c r="AL25"/>
  <c r="AR25"/>
  <c r="AX25"/>
  <c r="BD25"/>
  <c r="BJ25"/>
  <c r="BP25"/>
  <c r="BV25"/>
  <c r="CC25"/>
  <c r="CI25"/>
  <c r="CO25"/>
  <c r="Z26"/>
  <c r="AF26"/>
  <c r="AL26"/>
  <c r="AR26"/>
  <c r="AX26"/>
  <c r="BD26"/>
  <c r="BJ26"/>
  <c r="BP26"/>
  <c r="BV26"/>
  <c r="CC26"/>
  <c r="CI26"/>
  <c r="CO26"/>
  <c r="Z27"/>
  <c r="AF27"/>
  <c r="AL27"/>
  <c r="AR27"/>
  <c r="AX27"/>
  <c r="BD27"/>
  <c r="BJ27"/>
  <c r="BP27"/>
  <c r="BV27"/>
  <c r="CC27"/>
  <c r="CI27"/>
  <c r="CO27"/>
  <c r="Z28"/>
  <c r="AF28"/>
  <c r="AL28"/>
  <c r="AR28"/>
  <c r="AX28"/>
  <c r="BD28"/>
  <c r="BJ28"/>
  <c r="BP28"/>
  <c r="BV28"/>
  <c r="CC28"/>
  <c r="CI28"/>
  <c r="CO28"/>
  <c r="Z29"/>
  <c r="AF29"/>
  <c r="AL29"/>
  <c r="AR29"/>
  <c r="AX29"/>
  <c r="BD29"/>
  <c r="BJ29"/>
  <c r="BP29"/>
  <c r="BV29"/>
  <c r="CC29"/>
  <c r="CI29"/>
  <c r="CO29"/>
  <c r="Z30"/>
  <c r="AF30"/>
  <c r="AL30"/>
  <c r="AR30"/>
  <c r="AX30"/>
  <c r="BD30"/>
  <c r="BJ30"/>
  <c r="BP30"/>
  <c r="BV30"/>
  <c r="CC30"/>
  <c r="CI30"/>
  <c r="CO30"/>
  <c r="Z31"/>
  <c r="AF31"/>
  <c r="AL31"/>
  <c r="AR31"/>
  <c r="AX31"/>
  <c r="BD31"/>
  <c r="BJ31"/>
  <c r="BP31"/>
  <c r="BV31"/>
  <c r="CC31"/>
  <c r="CI31"/>
  <c r="CO31"/>
  <c r="Z32"/>
  <c r="AF32"/>
  <c r="AL32"/>
  <c r="AR32"/>
  <c r="AX32"/>
  <c r="BD32"/>
  <c r="BJ32"/>
  <c r="BP32"/>
  <c r="BV32"/>
  <c r="CC32"/>
  <c r="CI32"/>
  <c r="CO32"/>
  <c r="Z33"/>
  <c r="AF33"/>
  <c r="AL33"/>
  <c r="AR33"/>
  <c r="AX33"/>
  <c r="BD33"/>
  <c r="BJ33"/>
  <c r="BP33"/>
  <c r="BV33"/>
  <c r="CC33"/>
  <c r="CI33"/>
  <c r="CO33"/>
  <c r="Z34"/>
  <c r="AF34"/>
  <c r="AL34"/>
  <c r="AR34"/>
  <c r="AX34"/>
  <c r="BD34"/>
  <c r="BJ34"/>
  <c r="BP34"/>
  <c r="BV34"/>
  <c r="CC34"/>
  <c r="CI34"/>
  <c r="CO34"/>
  <c r="Z35"/>
  <c r="AF35"/>
  <c r="AL35"/>
  <c r="AR35"/>
  <c r="AX35"/>
  <c r="BD35"/>
  <c r="BJ35"/>
  <c r="BP35"/>
  <c r="BV35"/>
  <c r="CC35"/>
  <c r="CI35"/>
  <c r="CO35"/>
  <c r="Z36"/>
  <c r="AF36"/>
  <c r="AL36"/>
  <c r="AR36"/>
  <c r="AX36"/>
  <c r="BD36"/>
  <c r="BJ36"/>
  <c r="BP36"/>
  <c r="BV36"/>
  <c r="CC36"/>
  <c r="CI36"/>
  <c r="CO36"/>
  <c r="Z37"/>
  <c r="AF37"/>
  <c r="AL37"/>
  <c r="AR37"/>
  <c r="AX37"/>
  <c r="BD37"/>
  <c r="BJ37"/>
  <c r="BP37"/>
  <c r="BV37"/>
  <c r="CC37"/>
  <c r="CI37"/>
  <c r="CO37"/>
  <c r="Z38"/>
  <c r="AF38"/>
  <c r="AL38"/>
  <c r="AR38"/>
  <c r="AX38"/>
  <c r="BD38"/>
  <c r="BJ38"/>
  <c r="BP38"/>
  <c r="BV38"/>
  <c r="CC38"/>
  <c r="CI38"/>
  <c r="CO38"/>
  <c r="Z39"/>
  <c r="AF39"/>
  <c r="AL39"/>
  <c r="AR39"/>
  <c r="AX39"/>
  <c r="BD39"/>
  <c r="BJ39"/>
  <c r="BP39"/>
  <c r="BV39"/>
  <c r="CC39"/>
  <c r="CI39"/>
  <c r="CO39"/>
  <c r="Z40"/>
  <c r="AF40"/>
  <c r="AL40"/>
  <c r="AR40"/>
  <c r="AX40"/>
  <c r="BD40"/>
  <c r="BJ40"/>
  <c r="BP40"/>
  <c r="BV40"/>
  <c r="CC40"/>
  <c r="CI40"/>
  <c r="CO40"/>
  <c r="Z41"/>
  <c r="AF41"/>
  <c r="AL41"/>
  <c r="AR41"/>
  <c r="AX41"/>
  <c r="BD41"/>
  <c r="BJ41"/>
  <c r="BP41"/>
  <c r="BV41"/>
  <c r="CC41"/>
  <c r="CI41"/>
  <c r="CO41"/>
  <c r="Z42"/>
  <c r="AF42"/>
  <c r="AL42"/>
  <c r="AR42"/>
  <c r="AX42"/>
  <c r="BD42"/>
  <c r="BJ42"/>
  <c r="BP42"/>
  <c r="BV42"/>
  <c r="CC42"/>
  <c r="CI42"/>
  <c r="CO42"/>
  <c r="Z43"/>
  <c r="AF43"/>
  <c r="AL43"/>
  <c r="AR43"/>
  <c r="AX43"/>
  <c r="BD43"/>
  <c r="BJ43"/>
  <c r="BP43"/>
  <c r="BV43"/>
  <c r="CC43"/>
  <c r="CI43"/>
  <c r="CO43"/>
  <c r="Z44"/>
  <c r="AF44"/>
  <c r="AL44"/>
  <c r="AR44"/>
  <c r="AX44"/>
  <c r="BD44"/>
  <c r="BJ44"/>
  <c r="BP44"/>
  <c r="BV44"/>
  <c r="CC44"/>
  <c r="CI44"/>
  <c r="CO44"/>
  <c r="Z45"/>
  <c r="AF45"/>
  <c r="AL45"/>
  <c r="AR45"/>
  <c r="AX45"/>
  <c r="BD45"/>
  <c r="BJ45"/>
  <c r="BP45"/>
  <c r="BV45"/>
  <c r="CC45"/>
  <c r="CI45"/>
  <c r="CO45"/>
  <c r="Z46"/>
  <c r="AF46"/>
  <c r="AL46"/>
  <c r="AR46"/>
  <c r="AX46"/>
  <c r="BD46"/>
  <c r="BJ46"/>
  <c r="BP46"/>
  <c r="BV46"/>
  <c r="CC46"/>
  <c r="CI46"/>
  <c r="CO46"/>
  <c r="Z47"/>
  <c r="AF47"/>
  <c r="AL47"/>
  <c r="AR47"/>
  <c r="AX47"/>
  <c r="BD47"/>
  <c r="BJ47"/>
  <c r="BP47"/>
  <c r="BV47"/>
  <c r="CC47"/>
  <c r="CI47"/>
  <c r="CO47"/>
  <c r="Z48"/>
  <c r="AF48"/>
  <c r="AL48"/>
  <c r="AR48"/>
  <c r="AX48"/>
  <c r="BD48"/>
  <c r="BJ48"/>
  <c r="BP48"/>
  <c r="BV48"/>
  <c r="CC48"/>
  <c r="CI48"/>
  <c r="CO48"/>
  <c r="Z49"/>
  <c r="AF49"/>
  <c r="AL49"/>
  <c r="AR49"/>
  <c r="AX49"/>
  <c r="BD49"/>
  <c r="BJ49"/>
  <c r="BP49"/>
  <c r="BV49"/>
  <c r="CC49"/>
  <c r="CI49"/>
  <c r="CO49"/>
  <c r="Z50"/>
  <c r="AF50"/>
  <c r="AL50"/>
  <c r="AR50"/>
  <c r="AX50"/>
  <c r="BD50"/>
  <c r="BJ50"/>
  <c r="BP50"/>
  <c r="BV50"/>
  <c r="CC50"/>
  <c r="CI50"/>
  <c r="CO50"/>
  <c r="Z51"/>
  <c r="AF51"/>
  <c r="AL51"/>
  <c r="AR51"/>
  <c r="AX51"/>
  <c r="BD51"/>
  <c r="BJ51"/>
  <c r="BP51"/>
  <c r="BV51"/>
  <c r="CC51"/>
  <c r="CI51"/>
  <c r="CO51"/>
  <c r="Z52"/>
  <c r="AF52"/>
  <c r="AL52"/>
  <c r="AR52"/>
  <c r="AX52"/>
  <c r="BD52"/>
  <c r="BJ52"/>
  <c r="BP52"/>
  <c r="BV52"/>
  <c r="CC52"/>
  <c r="CI52"/>
  <c r="CO52"/>
  <c r="Z53"/>
  <c r="AF53"/>
  <c r="AL53"/>
  <c r="AR53"/>
  <c r="AX53"/>
  <c r="BD53"/>
  <c r="BJ53"/>
  <c r="BP53"/>
  <c r="BV53"/>
  <c r="CC53"/>
  <c r="CI53"/>
  <c r="CO53"/>
  <c r="Z54"/>
  <c r="AF54"/>
  <c r="AL54"/>
  <c r="AR54"/>
  <c r="AX54"/>
  <c r="BD54"/>
  <c r="BJ54"/>
  <c r="BP54"/>
  <c r="BV54"/>
  <c r="CC54"/>
  <c r="CI54"/>
  <c r="CO54"/>
  <c r="Z55"/>
  <c r="AF55"/>
  <c r="AL55"/>
  <c r="AR55"/>
  <c r="AX55"/>
  <c r="BD55"/>
  <c r="BJ55"/>
  <c r="BP55"/>
  <c r="BV55"/>
  <c r="CC55"/>
  <c r="CI55"/>
  <c r="CO55"/>
  <c r="Z56"/>
  <c r="AF56"/>
  <c r="AL56"/>
  <c r="AR56"/>
  <c r="AX56"/>
  <c r="BD56"/>
  <c r="BJ56"/>
  <c r="BP56"/>
  <c r="BV56"/>
  <c r="CC56"/>
  <c r="CI56"/>
  <c r="CO56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1"/>
  <c r="I10"/>
  <c r="I9"/>
  <c r="I8"/>
  <c r="EP56"/>
  <c r="EO56"/>
  <c r="EN56"/>
  <c r="EM56"/>
  <c r="EL56"/>
  <c r="EK56"/>
  <c r="EJ56"/>
  <c r="EI56"/>
  <c r="EH56"/>
  <c r="EG56"/>
  <c r="EF56"/>
  <c r="EE56"/>
  <c r="ED56"/>
  <c r="EC56"/>
  <c r="EB56"/>
  <c r="EA56"/>
  <c r="DZ56"/>
  <c r="DY56"/>
  <c r="DX56"/>
  <c r="DW56"/>
  <c r="DV56"/>
  <c r="DU56"/>
  <c r="DT56"/>
  <c r="DS56"/>
  <c r="DR56"/>
  <c r="DQ56"/>
  <c r="DP56"/>
  <c r="DO56"/>
  <c r="DN56"/>
  <c r="DM56"/>
  <c r="DL56"/>
  <c r="DK56"/>
  <c r="DJ56"/>
  <c r="DI56"/>
  <c r="DH56"/>
  <c r="DG56"/>
  <c r="DF56"/>
  <c r="DE56"/>
  <c r="DD56"/>
  <c r="DC56"/>
  <c r="DB56"/>
  <c r="DA56"/>
  <c r="CZ56"/>
  <c r="CY56"/>
  <c r="CX56"/>
  <c r="CW56"/>
  <c r="CV56"/>
  <c r="CU56"/>
  <c r="CT56"/>
  <c r="CS56"/>
  <c r="CR56"/>
  <c r="CQ56"/>
  <c r="CP56"/>
  <c r="EP55"/>
  <c r="EO55"/>
  <c r="EN55"/>
  <c r="EM55"/>
  <c r="EL55"/>
  <c r="EK55"/>
  <c r="EJ55"/>
  <c r="EI55"/>
  <c r="EH55"/>
  <c r="EG55"/>
  <c r="EF55"/>
  <c r="EE55"/>
  <c r="ED55"/>
  <c r="EC55"/>
  <c r="EB55"/>
  <c r="EA55"/>
  <c r="DZ55"/>
  <c r="DY55"/>
  <c r="DX55"/>
  <c r="DW55"/>
  <c r="DV55"/>
  <c r="DU55"/>
  <c r="DT55"/>
  <c r="DS55"/>
  <c r="DR55"/>
  <c r="DQ55"/>
  <c r="DP55"/>
  <c r="DO55"/>
  <c r="DN55"/>
  <c r="DM55"/>
  <c r="DL55"/>
  <c r="DK55"/>
  <c r="DJ55"/>
  <c r="DI55"/>
  <c r="DH55"/>
  <c r="DG55"/>
  <c r="DF55"/>
  <c r="DE55"/>
  <c r="DD55"/>
  <c r="DC55"/>
  <c r="DB55"/>
  <c r="DA55"/>
  <c r="CZ55"/>
  <c r="CY55"/>
  <c r="CX55"/>
  <c r="CW55"/>
  <c r="CV55"/>
  <c r="CU55"/>
  <c r="CT55"/>
  <c r="CS55"/>
  <c r="CR55"/>
  <c r="CQ55"/>
  <c r="CP55"/>
  <c r="EP54"/>
  <c r="EO54"/>
  <c r="EN54"/>
  <c r="EM54"/>
  <c r="EL54"/>
  <c r="EK54"/>
  <c r="EJ54"/>
  <c r="EI54"/>
  <c r="EH54"/>
  <c r="EG54"/>
  <c r="EF54"/>
  <c r="EE54"/>
  <c r="ED54"/>
  <c r="EC54"/>
  <c r="EB54"/>
  <c r="EA54"/>
  <c r="DZ54"/>
  <c r="DY54"/>
  <c r="DX54"/>
  <c r="DW54"/>
  <c r="DV54"/>
  <c r="DU54"/>
  <c r="DT54"/>
  <c r="DS54"/>
  <c r="DR54"/>
  <c r="DQ54"/>
  <c r="DP54"/>
  <c r="DO54"/>
  <c r="DN54"/>
  <c r="DM54"/>
  <c r="DL54"/>
  <c r="DK54"/>
  <c r="DJ54"/>
  <c r="DI54"/>
  <c r="DH54"/>
  <c r="DG54"/>
  <c r="DF54"/>
  <c r="DE54"/>
  <c r="DD54"/>
  <c r="DC54"/>
  <c r="DB54"/>
  <c r="DA54"/>
  <c r="CZ54"/>
  <c r="CY54"/>
  <c r="CX54"/>
  <c r="CW54"/>
  <c r="CV54"/>
  <c r="CU54"/>
  <c r="CT54"/>
  <c r="CS54"/>
  <c r="CR54"/>
  <c r="CQ54"/>
  <c r="CP54"/>
  <c r="EP53"/>
  <c r="EO53"/>
  <c r="EN53"/>
  <c r="EM53"/>
  <c r="EL53"/>
  <c r="EK53"/>
  <c r="EJ53"/>
  <c r="EI53"/>
  <c r="EH53"/>
  <c r="EG53"/>
  <c r="EF53"/>
  <c r="EE53"/>
  <c r="ED53"/>
  <c r="EC53"/>
  <c r="EB53"/>
  <c r="EA53"/>
  <c r="DZ53"/>
  <c r="DY53"/>
  <c r="DX53"/>
  <c r="DW53"/>
  <c r="DV53"/>
  <c r="DU53"/>
  <c r="DT53"/>
  <c r="DS53"/>
  <c r="DR53"/>
  <c r="DQ53"/>
  <c r="DP53"/>
  <c r="DO53"/>
  <c r="DN53"/>
  <c r="DM53"/>
  <c r="DL53"/>
  <c r="DK53"/>
  <c r="DJ53"/>
  <c r="DI53"/>
  <c r="DH53"/>
  <c r="DG53"/>
  <c r="DF53"/>
  <c r="DE53"/>
  <c r="DD53"/>
  <c r="DC53"/>
  <c r="DB53"/>
  <c r="DA53"/>
  <c r="CZ53"/>
  <c r="CY53"/>
  <c r="CX53"/>
  <c r="CW53"/>
  <c r="CV53"/>
  <c r="CU53"/>
  <c r="CT53"/>
  <c r="CS53"/>
  <c r="CR53"/>
  <c r="CQ53"/>
  <c r="CP53"/>
  <c r="EP52"/>
  <c r="EO52"/>
  <c r="EN52"/>
  <c r="EM52"/>
  <c r="EL52"/>
  <c r="EK52"/>
  <c r="EJ52"/>
  <c r="EI52"/>
  <c r="EH52"/>
  <c r="EG52"/>
  <c r="EF52"/>
  <c r="EE52"/>
  <c r="ED52"/>
  <c r="EC52"/>
  <c r="EB52"/>
  <c r="EA52"/>
  <c r="DZ52"/>
  <c r="DY52"/>
  <c r="DX52"/>
  <c r="DW52"/>
  <c r="DV52"/>
  <c r="DU52"/>
  <c r="DT52"/>
  <c r="DS52"/>
  <c r="DR52"/>
  <c r="DQ52"/>
  <c r="DP52"/>
  <c r="DO52"/>
  <c r="DN52"/>
  <c r="DM52"/>
  <c r="DL52"/>
  <c r="DK52"/>
  <c r="DJ52"/>
  <c r="DI52"/>
  <c r="DH52"/>
  <c r="DG52"/>
  <c r="DF52"/>
  <c r="DE52"/>
  <c r="DD52"/>
  <c r="DC52"/>
  <c r="DB52"/>
  <c r="DA52"/>
  <c r="CZ52"/>
  <c r="CY52"/>
  <c r="CX52"/>
  <c r="CW52"/>
  <c r="CV52"/>
  <c r="CU52"/>
  <c r="CT52"/>
  <c r="CS52"/>
  <c r="CR52"/>
  <c r="CQ52"/>
  <c r="CP52"/>
  <c r="EP51"/>
  <c r="EO51"/>
  <c r="EN51"/>
  <c r="EM51"/>
  <c r="EL51"/>
  <c r="EK51"/>
  <c r="EJ51"/>
  <c r="EI51"/>
  <c r="EH51"/>
  <c r="EG51"/>
  <c r="EF51"/>
  <c r="EE51"/>
  <c r="ED51"/>
  <c r="EC51"/>
  <c r="EB51"/>
  <c r="EA51"/>
  <c r="DZ51"/>
  <c r="DY51"/>
  <c r="DX51"/>
  <c r="DW51"/>
  <c r="DV51"/>
  <c r="DU51"/>
  <c r="DT51"/>
  <c r="DS51"/>
  <c r="DR51"/>
  <c r="DQ51"/>
  <c r="DP51"/>
  <c r="DO51"/>
  <c r="DN51"/>
  <c r="DM51"/>
  <c r="DL51"/>
  <c r="DK51"/>
  <c r="DJ51"/>
  <c r="DI51"/>
  <c r="DH51"/>
  <c r="DG51"/>
  <c r="DF51"/>
  <c r="DE51"/>
  <c r="DD51"/>
  <c r="DC51"/>
  <c r="DB51"/>
  <c r="DA51"/>
  <c r="CZ51"/>
  <c r="CY51"/>
  <c r="CX51"/>
  <c r="CW51"/>
  <c r="CV51"/>
  <c r="CU51"/>
  <c r="CT51"/>
  <c r="CS51"/>
  <c r="CR51"/>
  <c r="CQ51"/>
  <c r="CP51"/>
  <c r="EP50"/>
  <c r="EO50"/>
  <c r="EN50"/>
  <c r="EM50"/>
  <c r="EL50"/>
  <c r="EK50"/>
  <c r="EJ50"/>
  <c r="EI50"/>
  <c r="EH50"/>
  <c r="EG50"/>
  <c r="EF50"/>
  <c r="EE50"/>
  <c r="ED50"/>
  <c r="EC50"/>
  <c r="EB50"/>
  <c r="EA50"/>
  <c r="DZ50"/>
  <c r="DY50"/>
  <c r="DX50"/>
  <c r="DW50"/>
  <c r="DV50"/>
  <c r="DU50"/>
  <c r="DT50"/>
  <c r="DS50"/>
  <c r="DR50"/>
  <c r="DQ50"/>
  <c r="DP50"/>
  <c r="DO50"/>
  <c r="DN50"/>
  <c r="DM50"/>
  <c r="DL50"/>
  <c r="DK50"/>
  <c r="DJ50"/>
  <c r="DI50"/>
  <c r="DH50"/>
  <c r="DG50"/>
  <c r="DF50"/>
  <c r="DE50"/>
  <c r="DD50"/>
  <c r="DC50"/>
  <c r="DB50"/>
  <c r="DA50"/>
  <c r="CZ50"/>
  <c r="CY50"/>
  <c r="CX50"/>
  <c r="CW50"/>
  <c r="CV50"/>
  <c r="CU50"/>
  <c r="CT50"/>
  <c r="CS50"/>
  <c r="CR50"/>
  <c r="CQ50"/>
  <c r="CP50"/>
  <c r="EP49"/>
  <c r="EO49"/>
  <c r="EN49"/>
  <c r="EM49"/>
  <c r="EL49"/>
  <c r="EK49"/>
  <c r="EJ49"/>
  <c r="EI49"/>
  <c r="EH49"/>
  <c r="EG49"/>
  <c r="EF49"/>
  <c r="EE49"/>
  <c r="ED49"/>
  <c r="EC49"/>
  <c r="EB49"/>
  <c r="EA49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DF49"/>
  <c r="DE49"/>
  <c r="DD49"/>
  <c r="DC49"/>
  <c r="DB49"/>
  <c r="DA49"/>
  <c r="CZ49"/>
  <c r="CY49"/>
  <c r="CX49"/>
  <c r="CW49"/>
  <c r="CV49"/>
  <c r="CU49"/>
  <c r="CT49"/>
  <c r="CS49"/>
  <c r="CR49"/>
  <c r="CQ49"/>
  <c r="CP49"/>
  <c r="EP48"/>
  <c r="EO48"/>
  <c r="EN48"/>
  <c r="EM48"/>
  <c r="EL48"/>
  <c r="EK48"/>
  <c r="EJ48"/>
  <c r="EI48"/>
  <c r="EH48"/>
  <c r="EG48"/>
  <c r="EF48"/>
  <c r="EE48"/>
  <c r="ED48"/>
  <c r="EC48"/>
  <c r="EB48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DF48"/>
  <c r="DE48"/>
  <c r="DD48"/>
  <c r="DC48"/>
  <c r="DB48"/>
  <c r="DA48"/>
  <c r="CZ48"/>
  <c r="CY48"/>
  <c r="CX48"/>
  <c r="CW48"/>
  <c r="CV48"/>
  <c r="CU48"/>
  <c r="CT48"/>
  <c r="CS48"/>
  <c r="CR48"/>
  <c r="CQ48"/>
  <c r="CP48"/>
  <c r="EP47"/>
  <c r="EO47"/>
  <c r="EN47"/>
  <c r="EM47"/>
  <c r="EL47"/>
  <c r="EK47"/>
  <c r="EJ47"/>
  <c r="EI47"/>
  <c r="EH47"/>
  <c r="EG47"/>
  <c r="EF47"/>
  <c r="EE47"/>
  <c r="ED47"/>
  <c r="EC47"/>
  <c r="EB47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DF47"/>
  <c r="DE47"/>
  <c r="DD47"/>
  <c r="DC47"/>
  <c r="DB47"/>
  <c r="DA47"/>
  <c r="CZ47"/>
  <c r="CY47"/>
  <c r="CX47"/>
  <c r="CW47"/>
  <c r="CV47"/>
  <c r="CU47"/>
  <c r="CT47"/>
  <c r="CS47"/>
  <c r="CR47"/>
  <c r="CQ47"/>
  <c r="CP47"/>
  <c r="EP46"/>
  <c r="EO46"/>
  <c r="EN46"/>
  <c r="EM46"/>
  <c r="EL46"/>
  <c r="EK46"/>
  <c r="EJ46"/>
  <c r="EI46"/>
  <c r="EH46"/>
  <c r="EG46"/>
  <c r="EF46"/>
  <c r="EE46"/>
  <c r="ED46"/>
  <c r="EC46"/>
  <c r="EB46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DF46"/>
  <c r="DE46"/>
  <c r="DD46"/>
  <c r="DC46"/>
  <c r="DB46"/>
  <c r="DA46"/>
  <c r="CZ46"/>
  <c r="CY46"/>
  <c r="CX46"/>
  <c r="CW46"/>
  <c r="CV46"/>
  <c r="CU46"/>
  <c r="CT46"/>
  <c r="CS46"/>
  <c r="CR46"/>
  <c r="CQ46"/>
  <c r="CP46"/>
  <c r="EP45"/>
  <c r="EO45"/>
  <c r="EN45"/>
  <c r="EM45"/>
  <c r="EL45"/>
  <c r="EK45"/>
  <c r="EJ45"/>
  <c r="EI45"/>
  <c r="EH45"/>
  <c r="EG45"/>
  <c r="EF45"/>
  <c r="EE45"/>
  <c r="ED45"/>
  <c r="EC45"/>
  <c r="EB45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DF45"/>
  <c r="DE45"/>
  <c r="DD45"/>
  <c r="DC45"/>
  <c r="DB45"/>
  <c r="DA45"/>
  <c r="CZ45"/>
  <c r="CY45"/>
  <c r="CX45"/>
  <c r="CW45"/>
  <c r="CV45"/>
  <c r="CU45"/>
  <c r="CT45"/>
  <c r="CS45"/>
  <c r="CR45"/>
  <c r="CQ45"/>
  <c r="CP45"/>
  <c r="EP44"/>
  <c r="EO44"/>
  <c r="EN44"/>
  <c r="EM44"/>
  <c r="EL44"/>
  <c r="EK44"/>
  <c r="EJ44"/>
  <c r="EI44"/>
  <c r="EH44"/>
  <c r="EG44"/>
  <c r="EF44"/>
  <c r="EE44"/>
  <c r="ED44"/>
  <c r="EC44"/>
  <c r="EB44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DF44"/>
  <c r="DE44"/>
  <c r="DD44"/>
  <c r="DC44"/>
  <c r="DB44"/>
  <c r="DA44"/>
  <c r="CZ44"/>
  <c r="CY44"/>
  <c r="CX44"/>
  <c r="CW44"/>
  <c r="CV44"/>
  <c r="CU44"/>
  <c r="CT44"/>
  <c r="CS44"/>
  <c r="CR44"/>
  <c r="CQ44"/>
  <c r="CP44"/>
  <c r="EP43"/>
  <c r="EO43"/>
  <c r="EN43"/>
  <c r="EM43"/>
  <c r="EL43"/>
  <c r="EK43"/>
  <c r="EJ43"/>
  <c r="EI43"/>
  <c r="EH43"/>
  <c r="EG43"/>
  <c r="EF43"/>
  <c r="EE43"/>
  <c r="ED43"/>
  <c r="EC43"/>
  <c r="EB43"/>
  <c r="EA43"/>
  <c r="DZ43"/>
  <c r="DY43"/>
  <c r="DX43"/>
  <c r="DW43"/>
  <c r="DV43"/>
  <c r="DU43"/>
  <c r="DT43"/>
  <c r="DS43"/>
  <c r="DR43"/>
  <c r="DQ43"/>
  <c r="DP43"/>
  <c r="DO43"/>
  <c r="DN43"/>
  <c r="DM43"/>
  <c r="DL43"/>
  <c r="DK43"/>
  <c r="DJ43"/>
  <c r="DI43"/>
  <c r="DH43"/>
  <c r="DG43"/>
  <c r="DF43"/>
  <c r="DE43"/>
  <c r="DD43"/>
  <c r="DC43"/>
  <c r="DB43"/>
  <c r="DA43"/>
  <c r="CZ43"/>
  <c r="CY43"/>
  <c r="CX43"/>
  <c r="CW43"/>
  <c r="CV43"/>
  <c r="CU43"/>
  <c r="CT43"/>
  <c r="CS43"/>
  <c r="CR43"/>
  <c r="CQ43"/>
  <c r="CP43"/>
  <c r="EP42"/>
  <c r="EO42"/>
  <c r="EN42"/>
  <c r="EM42"/>
  <c r="EL42"/>
  <c r="EK42"/>
  <c r="EJ42"/>
  <c r="EI42"/>
  <c r="EH42"/>
  <c r="EG42"/>
  <c r="EF42"/>
  <c r="EE42"/>
  <c r="ED42"/>
  <c r="EC42"/>
  <c r="EB42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DF42"/>
  <c r="DE42"/>
  <c r="DD42"/>
  <c r="DC42"/>
  <c r="DB42"/>
  <c r="DA42"/>
  <c r="CZ42"/>
  <c r="CY42"/>
  <c r="CX42"/>
  <c r="CW42"/>
  <c r="CV42"/>
  <c r="CU42"/>
  <c r="CT42"/>
  <c r="CS42"/>
  <c r="CR42"/>
  <c r="CQ42"/>
  <c r="CP42"/>
  <c r="EP41"/>
  <c r="EO41"/>
  <c r="EN41"/>
  <c r="EM41"/>
  <c r="EL41"/>
  <c r="EK41"/>
  <c r="EJ41"/>
  <c r="EI41"/>
  <c r="EH41"/>
  <c r="EG41"/>
  <c r="EF41"/>
  <c r="EE41"/>
  <c r="ED41"/>
  <c r="EC41"/>
  <c r="EB41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DF41"/>
  <c r="DE41"/>
  <c r="DD41"/>
  <c r="DC41"/>
  <c r="DB41"/>
  <c r="DA41"/>
  <c r="CZ41"/>
  <c r="CY41"/>
  <c r="CX41"/>
  <c r="CW41"/>
  <c r="CV41"/>
  <c r="CU41"/>
  <c r="CT41"/>
  <c r="CS41"/>
  <c r="CR41"/>
  <c r="CQ41"/>
  <c r="CP41"/>
  <c r="EP40"/>
  <c r="EO40"/>
  <c r="EN40"/>
  <c r="EM40"/>
  <c r="EL40"/>
  <c r="EK40"/>
  <c r="EJ40"/>
  <c r="EI40"/>
  <c r="EH40"/>
  <c r="EG40"/>
  <c r="EF40"/>
  <c r="EE40"/>
  <c r="ED40"/>
  <c r="EC40"/>
  <c r="EB40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DF40"/>
  <c r="DE40"/>
  <c r="DD40"/>
  <c r="DC40"/>
  <c r="DB40"/>
  <c r="DA40"/>
  <c r="CZ40"/>
  <c r="CY40"/>
  <c r="CX40"/>
  <c r="CW40"/>
  <c r="CV40"/>
  <c r="CU40"/>
  <c r="CT40"/>
  <c r="CS40"/>
  <c r="CR40"/>
  <c r="CQ40"/>
  <c r="CP40"/>
  <c r="EP39"/>
  <c r="EO39"/>
  <c r="EN39"/>
  <c r="EM39"/>
  <c r="EL39"/>
  <c r="EK39"/>
  <c r="EJ39"/>
  <c r="EI39"/>
  <c r="EH39"/>
  <c r="EG39"/>
  <c r="EF39"/>
  <c r="EE39"/>
  <c r="ED39"/>
  <c r="EC39"/>
  <c r="EB39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DF39"/>
  <c r="DE39"/>
  <c r="DD39"/>
  <c r="DC39"/>
  <c r="DB39"/>
  <c r="DA39"/>
  <c r="CZ39"/>
  <c r="CY39"/>
  <c r="CX39"/>
  <c r="CW39"/>
  <c r="CV39"/>
  <c r="CU39"/>
  <c r="CT39"/>
  <c r="CS39"/>
  <c r="CR39"/>
  <c r="CQ39"/>
  <c r="CP39"/>
  <c r="EP38"/>
  <c r="EO38"/>
  <c r="EN38"/>
  <c r="EM38"/>
  <c r="EL38"/>
  <c r="EK38"/>
  <c r="EJ38"/>
  <c r="EI38"/>
  <c r="EH38"/>
  <c r="EG38"/>
  <c r="EF38"/>
  <c r="EE38"/>
  <c r="ED38"/>
  <c r="EC38"/>
  <c r="EB38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DF38"/>
  <c r="DE38"/>
  <c r="DD38"/>
  <c r="DC38"/>
  <c r="DB38"/>
  <c r="DA38"/>
  <c r="CZ38"/>
  <c r="CY38"/>
  <c r="CX38"/>
  <c r="CW38"/>
  <c r="CV38"/>
  <c r="CU38"/>
  <c r="CT38"/>
  <c r="CS38"/>
  <c r="CR38"/>
  <c r="CQ38"/>
  <c r="CP38"/>
  <c r="EP37"/>
  <c r="EO37"/>
  <c r="EN37"/>
  <c r="EM37"/>
  <c r="EL37"/>
  <c r="EK37"/>
  <c r="EJ37"/>
  <c r="EI37"/>
  <c r="EH37"/>
  <c r="EG37"/>
  <c r="EF37"/>
  <c r="EE37"/>
  <c r="ED37"/>
  <c r="EC37"/>
  <c r="EB37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DF37"/>
  <c r="DE37"/>
  <c r="DD37"/>
  <c r="DC37"/>
  <c r="DB37"/>
  <c r="DA37"/>
  <c r="CZ37"/>
  <c r="CY37"/>
  <c r="CX37"/>
  <c r="CW37"/>
  <c r="CV37"/>
  <c r="CU37"/>
  <c r="CT37"/>
  <c r="CS37"/>
  <c r="CR37"/>
  <c r="CQ37"/>
  <c r="CP37"/>
  <c r="EP36"/>
  <c r="EO36"/>
  <c r="EN36"/>
  <c r="EM36"/>
  <c r="EL36"/>
  <c r="EK36"/>
  <c r="EJ36"/>
  <c r="EI36"/>
  <c r="EH36"/>
  <c r="EG36"/>
  <c r="EF36"/>
  <c r="EE36"/>
  <c r="ED36"/>
  <c r="EC36"/>
  <c r="EB36"/>
  <c r="EA36"/>
  <c r="DZ36"/>
  <c r="DY36"/>
  <c r="DX36"/>
  <c r="DW36"/>
  <c r="DV36"/>
  <c r="DU36"/>
  <c r="DT36"/>
  <c r="DS36"/>
  <c r="DR36"/>
  <c r="DQ36"/>
  <c r="DP36"/>
  <c r="DO36"/>
  <c r="DN36"/>
  <c r="DM36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EP35"/>
  <c r="EO35"/>
  <c r="EN35"/>
  <c r="EM35"/>
  <c r="EL35"/>
  <c r="EK35"/>
  <c r="EJ35"/>
  <c r="EI35"/>
  <c r="EH35"/>
  <c r="EG35"/>
  <c r="EF35"/>
  <c r="EE35"/>
  <c r="ED35"/>
  <c r="EC35"/>
  <c r="EB35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EP34"/>
  <c r="EO34"/>
  <c r="EN34"/>
  <c r="EM34"/>
  <c r="EL34"/>
  <c r="EK34"/>
  <c r="EJ34"/>
  <c r="EI34"/>
  <c r="EH34"/>
  <c r="EG34"/>
  <c r="EF34"/>
  <c r="EE34"/>
  <c r="ED34"/>
  <c r="EC34"/>
  <c r="EB34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EP33"/>
  <c r="EO33"/>
  <c r="EN33"/>
  <c r="EM33"/>
  <c r="EL33"/>
  <c r="EK33"/>
  <c r="EJ33"/>
  <c r="EI33"/>
  <c r="EH33"/>
  <c r="EG33"/>
  <c r="EF33"/>
  <c r="EE33"/>
  <c r="ED33"/>
  <c r="EC33"/>
  <c r="EB33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EP32"/>
  <c r="EO32"/>
  <c r="EN32"/>
  <c r="EM32"/>
  <c r="EL32"/>
  <c r="EK32"/>
  <c r="EJ32"/>
  <c r="EI32"/>
  <c r="EH32"/>
  <c r="EG32"/>
  <c r="EF32"/>
  <c r="EE32"/>
  <c r="ED32"/>
  <c r="EC32"/>
  <c r="EB32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EP31"/>
  <c r="EO31"/>
  <c r="EN31"/>
  <c r="EM31"/>
  <c r="EL31"/>
  <c r="EK31"/>
  <c r="EJ31"/>
  <c r="EI31"/>
  <c r="EH31"/>
  <c r="EG31"/>
  <c r="EF31"/>
  <c r="EE31"/>
  <c r="ED31"/>
  <c r="EC31"/>
  <c r="EB31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EP30"/>
  <c r="EO30"/>
  <c r="EN30"/>
  <c r="EM30"/>
  <c r="EL30"/>
  <c r="EK30"/>
  <c r="EJ30"/>
  <c r="EI30"/>
  <c r="EH30"/>
  <c r="EG30"/>
  <c r="EF30"/>
  <c r="EE30"/>
  <c r="ED30"/>
  <c r="EC30"/>
  <c r="EB30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EP29"/>
  <c r="EO29"/>
  <c r="EN29"/>
  <c r="EM29"/>
  <c r="EL29"/>
  <c r="EK29"/>
  <c r="EJ29"/>
  <c r="EI29"/>
  <c r="EH29"/>
  <c r="EG29"/>
  <c r="EF29"/>
  <c r="EE29"/>
  <c r="ED29"/>
  <c r="EC29"/>
  <c r="EB29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EP28"/>
  <c r="EO28"/>
  <c r="EN28"/>
  <c r="EM28"/>
  <c r="EL28"/>
  <c r="EK28"/>
  <c r="EJ28"/>
  <c r="EI28"/>
  <c r="EH28"/>
  <c r="EG28"/>
  <c r="EF28"/>
  <c r="EE28"/>
  <c r="ED28"/>
  <c r="EC28"/>
  <c r="EB28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EP27"/>
  <c r="EO27"/>
  <c r="EN27"/>
  <c r="EM27"/>
  <c r="EL27"/>
  <c r="EK27"/>
  <c r="EJ27"/>
  <c r="EI27"/>
  <c r="EH27"/>
  <c r="EG27"/>
  <c r="EF27"/>
  <c r="EE27"/>
  <c r="ED27"/>
  <c r="EC27"/>
  <c r="EB27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EP26"/>
  <c r="EO26"/>
  <c r="EN26"/>
  <c r="EM26"/>
  <c r="EL26"/>
  <c r="EK26"/>
  <c r="EJ26"/>
  <c r="EI26"/>
  <c r="EH26"/>
  <c r="EG26"/>
  <c r="EF26"/>
  <c r="EE26"/>
  <c r="ED26"/>
  <c r="EC26"/>
  <c r="EB26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EP25"/>
  <c r="EO25"/>
  <c r="EN25"/>
  <c r="EM25"/>
  <c r="EL25"/>
  <c r="EK25"/>
  <c r="EJ25"/>
  <c r="EI25"/>
  <c r="EH25"/>
  <c r="EG25"/>
  <c r="EF25"/>
  <c r="EE25"/>
  <c r="ED25"/>
  <c r="EC25"/>
  <c r="EB25"/>
  <c r="EA25"/>
  <c r="DZ25"/>
  <c r="DY25"/>
  <c r="DX25"/>
  <c r="DW25"/>
  <c r="DV25"/>
  <c r="DU25"/>
  <c r="DT25"/>
  <c r="DS25"/>
  <c r="DR25"/>
  <c r="DQ25"/>
  <c r="DP25"/>
  <c r="DO25"/>
  <c r="DN25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EP24"/>
  <c r="EO24"/>
  <c r="EN24"/>
  <c r="EM24"/>
  <c r="EL24"/>
  <c r="EK24"/>
  <c r="EJ24"/>
  <c r="EI24"/>
  <c r="EH24"/>
  <c r="EG24"/>
  <c r="EF24"/>
  <c r="EE24"/>
  <c r="ED24"/>
  <c r="EC24"/>
  <c r="EB24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EP23"/>
  <c r="EO23"/>
  <c r="EN23"/>
  <c r="EM23"/>
  <c r="EL23"/>
  <c r="EK23"/>
  <c r="EJ23"/>
  <c r="EI23"/>
  <c r="EH23"/>
  <c r="EG23"/>
  <c r="EF23"/>
  <c r="EE23"/>
  <c r="ED23"/>
  <c r="EC23"/>
  <c r="EB23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EP22"/>
  <c r="EO22"/>
  <c r="EN22"/>
  <c r="EM22"/>
  <c r="EL22"/>
  <c r="EK22"/>
  <c r="EJ22"/>
  <c r="EI22"/>
  <c r="EH22"/>
  <c r="EG22"/>
  <c r="EF22"/>
  <c r="EE22"/>
  <c r="ED22"/>
  <c r="EC22"/>
  <c r="EB22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EP21"/>
  <c r="EO21"/>
  <c r="EN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EP20"/>
  <c r="EO20"/>
  <c r="EN20"/>
  <c r="EM20"/>
  <c r="EL20"/>
  <c r="EK20"/>
  <c r="EJ20"/>
  <c r="EI20"/>
  <c r="EH20"/>
  <c r="EG20"/>
  <c r="EF20"/>
  <c r="EE20"/>
  <c r="ED20"/>
  <c r="EC20"/>
  <c r="EB20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EP19"/>
  <c r="EO19"/>
  <c r="EN19"/>
  <c r="EM19"/>
  <c r="EL19"/>
  <c r="EK19"/>
  <c r="EJ19"/>
  <c r="EI19"/>
  <c r="EH19"/>
  <c r="EG19"/>
  <c r="EF19"/>
  <c r="EE19"/>
  <c r="ED19"/>
  <c r="EC19"/>
  <c r="EB19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EP18"/>
  <c r="EO18"/>
  <c r="EN18"/>
  <c r="EM18"/>
  <c r="EL18"/>
  <c r="EK18"/>
  <c r="EJ18"/>
  <c r="EI18"/>
  <c r="EH18"/>
  <c r="EG18"/>
  <c r="EF18"/>
  <c r="EE18"/>
  <c r="ED18"/>
  <c r="EC18"/>
  <c r="EB18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EP17"/>
  <c r="EO17"/>
  <c r="EN17"/>
  <c r="EM17"/>
  <c r="EL17"/>
  <c r="EK17"/>
  <c r="EJ17"/>
  <c r="EI17"/>
  <c r="EH17"/>
  <c r="EG17"/>
  <c r="EF17"/>
  <c r="EE17"/>
  <c r="ED17"/>
  <c r="EC17"/>
  <c r="EB17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EP16"/>
  <c r="EO16"/>
  <c r="EN16"/>
  <c r="EM16"/>
  <c r="EL16"/>
  <c r="EK16"/>
  <c r="EJ16"/>
  <c r="EI16"/>
  <c r="EH16"/>
  <c r="EG16"/>
  <c r="EF16"/>
  <c r="EE16"/>
  <c r="ED16"/>
  <c r="EC16"/>
  <c r="EB16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EP15"/>
  <c r="EO15"/>
  <c r="EN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EP14"/>
  <c r="EO14"/>
  <c r="EN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EP10"/>
  <c r="EO10"/>
  <c r="EN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EP8"/>
  <c r="EO8"/>
  <c r="EN8"/>
  <c r="EM8"/>
  <c r="EL8"/>
  <c r="EK8"/>
  <c r="EJ8"/>
  <c r="EI8"/>
  <c r="EH8"/>
  <c r="EG8"/>
  <c r="EF8"/>
  <c r="EE8"/>
  <c r="ED8"/>
  <c r="EC8"/>
  <c r="EB8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EP7"/>
  <c r="EO7"/>
  <c r="EN7"/>
  <c r="EM7"/>
  <c r="EL7"/>
  <c r="EK7"/>
  <c r="EJ7"/>
  <c r="EI7"/>
  <c r="EH7"/>
  <c r="EG7"/>
  <c r="EF7"/>
  <c r="EE7"/>
  <c r="ED7"/>
  <c r="EC7"/>
  <c r="EB7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EP6"/>
  <c r="EM6"/>
  <c r="EN6"/>
  <c r="EO6"/>
  <c r="EL6"/>
  <c r="EI6"/>
  <c r="EJ6"/>
  <c r="EK6"/>
  <c r="EH6"/>
  <c r="ED6"/>
  <c r="EE6"/>
  <c r="EF6"/>
  <c r="EG6"/>
  <c r="EC6"/>
  <c r="DZ6"/>
  <c r="EA6"/>
  <c r="EB6"/>
  <c r="DY6"/>
  <c r="DV6"/>
  <c r="DW6"/>
  <c r="DX6"/>
  <c r="DU6"/>
  <c r="DQ6"/>
  <c r="DR6"/>
  <c r="DS6"/>
  <c r="DT6"/>
  <c r="DP6"/>
  <c r="DM6"/>
  <c r="DN6"/>
  <c r="DO6"/>
  <c r="DL6"/>
  <c r="DI6"/>
  <c r="DJ6"/>
  <c r="DK6"/>
  <c r="DH6"/>
  <c r="DE6"/>
  <c r="DF6"/>
  <c r="DG6"/>
  <c r="DD6"/>
  <c r="DC6"/>
  <c r="DB6"/>
  <c r="CP6"/>
  <c r="CQ6"/>
  <c r="CR6"/>
  <c r="CS6"/>
  <c r="CT6"/>
  <c r="CU6"/>
  <c r="CV6"/>
  <c r="CW6"/>
  <c r="CX6"/>
  <c r="CY6"/>
  <c r="CZ6"/>
  <c r="DA6"/>
  <c r="I6"/>
  <c r="CO6"/>
  <c r="CI6"/>
  <c r="CC6"/>
  <c r="BV6"/>
  <c r="BP6"/>
  <c r="BJ6"/>
  <c r="BD6"/>
  <c r="AX6"/>
  <c r="AR6"/>
  <c r="AL6"/>
  <c r="AF6"/>
  <c r="T3"/>
  <c r="S3"/>
  <c r="R3"/>
  <c r="Q3"/>
  <c r="P3"/>
  <c r="O3"/>
  <c r="N3"/>
  <c r="M3"/>
  <c r="L3"/>
  <c r="K3"/>
  <c r="EW56"/>
  <c r="EW55"/>
  <c r="EW54"/>
  <c r="EW53"/>
  <c r="EW52"/>
  <c r="EW51"/>
  <c r="EW50"/>
  <c r="EW49"/>
  <c r="EW48"/>
  <c r="EW47"/>
  <c r="EW46"/>
  <c r="EW45"/>
  <c r="EW44"/>
  <c r="EW43"/>
  <c r="EW42"/>
  <c r="EW41"/>
  <c r="EW40"/>
  <c r="EW39"/>
  <c r="EW38"/>
  <c r="EW37"/>
  <c r="EW36"/>
  <c r="EW35"/>
  <c r="EW34"/>
  <c r="EW33"/>
  <c r="EW32"/>
  <c r="EW31"/>
  <c r="EW30"/>
  <c r="EW29"/>
  <c r="EW28"/>
  <c r="EW27"/>
  <c r="EW26"/>
  <c r="EW25"/>
  <c r="EW24"/>
  <c r="EW23"/>
  <c r="EW22"/>
  <c r="EW21"/>
  <c r="EW20"/>
  <c r="EW19"/>
  <c r="EW18"/>
  <c r="EW17"/>
  <c r="EW16"/>
  <c r="EW15"/>
  <c r="EW14"/>
  <c r="EW13"/>
  <c r="EW11"/>
  <c r="EW10"/>
  <c r="EW9"/>
  <c r="EW8"/>
  <c r="EW7"/>
  <c r="EW6"/>
  <c r="FA12" l="1"/>
  <c r="EZ12"/>
  <c r="EY12"/>
  <c r="EX12"/>
  <c r="H12"/>
  <c r="EV12"/>
  <c r="J12" s="1"/>
  <c r="H31"/>
  <c r="H56"/>
  <c r="H48"/>
  <c r="H41"/>
  <c r="H32"/>
  <c r="H21"/>
  <c r="H55"/>
  <c r="H40"/>
  <c r="H7"/>
  <c r="H20"/>
  <c r="H14"/>
  <c r="H51"/>
  <c r="H45"/>
  <c r="H36"/>
  <c r="H27"/>
  <c r="H16"/>
  <c r="H10"/>
  <c r="H52"/>
  <c r="H44"/>
  <c r="H37"/>
  <c r="H33"/>
  <c r="H28"/>
  <c r="H25"/>
  <c r="H24"/>
  <c r="H17"/>
  <c r="H9"/>
  <c r="H54"/>
  <c r="H53"/>
  <c r="H50"/>
  <c r="H49"/>
  <c r="H47"/>
  <c r="H46"/>
  <c r="H43"/>
  <c r="H42"/>
  <c r="H39"/>
  <c r="H38"/>
  <c r="H35"/>
  <c r="H34"/>
  <c r="H30"/>
  <c r="H29"/>
  <c r="H26"/>
  <c r="H8"/>
  <c r="H11"/>
  <c r="H13"/>
  <c r="H15"/>
  <c r="H18"/>
  <c r="H19"/>
  <c r="H22"/>
  <c r="H23"/>
  <c r="Z6"/>
  <c r="E2"/>
  <c r="C3" s="1"/>
  <c r="B54" i="4"/>
  <c r="B55"/>
  <c r="B56"/>
  <c r="B57"/>
  <c r="B58"/>
  <c r="B59"/>
  <c r="B60"/>
  <c r="B61"/>
  <c r="B62"/>
  <c r="B63"/>
  <c r="B64"/>
  <c r="B65"/>
  <c r="B46"/>
  <c r="E3" i="5"/>
  <c r="E4" s="1"/>
  <c r="B6" i="4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39"/>
  <c r="B40"/>
  <c r="B41"/>
  <c r="B42"/>
  <c r="B43"/>
  <c r="B44"/>
  <c r="B45"/>
  <c r="A2"/>
  <c r="H6" i="5" l="1"/>
  <c r="EX26"/>
  <c r="EZ30"/>
  <c r="EZ38"/>
  <c r="EZ40"/>
  <c r="EX44"/>
  <c r="EV44"/>
  <c r="J44" s="1"/>
  <c r="L4"/>
  <c r="T4"/>
  <c r="R4"/>
  <c r="EV9"/>
  <c r="J9" s="1"/>
  <c r="R20" i="4"/>
  <c r="M4" i="5"/>
  <c r="EZ32"/>
  <c r="EX36"/>
  <c r="EZ36"/>
  <c r="R39" i="4"/>
  <c r="R26"/>
  <c r="R6"/>
  <c r="O4" i="5"/>
  <c r="N12" i="4"/>
  <c r="R45"/>
  <c r="F11"/>
  <c r="F10"/>
  <c r="J18"/>
  <c r="J14"/>
  <c r="J13"/>
  <c r="J10"/>
  <c r="N43"/>
  <c r="N24"/>
  <c r="N16"/>
  <c r="N8"/>
  <c r="R41"/>
  <c r="R14"/>
  <c r="R11"/>
  <c r="R7"/>
  <c r="N41"/>
  <c r="N40"/>
  <c r="N22"/>
  <c r="N14"/>
  <c r="R65"/>
  <c r="R61"/>
  <c r="R59"/>
  <c r="N25"/>
  <c r="N17"/>
  <c r="N11"/>
  <c r="R46"/>
  <c r="R44"/>
  <c r="R42"/>
  <c r="R40"/>
  <c r="R25"/>
  <c r="R24"/>
  <c r="R23"/>
  <c r="R21"/>
  <c r="R19"/>
  <c r="R16"/>
  <c r="R15"/>
  <c r="R9"/>
  <c r="R8"/>
  <c r="J19"/>
  <c r="J9"/>
  <c r="N42"/>
  <c r="F19"/>
  <c r="N39"/>
  <c r="N20"/>
  <c r="EV23" i="5"/>
  <c r="J23" s="1"/>
  <c r="EV15"/>
  <c r="J15" s="1"/>
  <c r="EZ46"/>
  <c r="EV11"/>
  <c r="J11" s="1"/>
  <c r="F40" i="4"/>
  <c r="F23"/>
  <c r="F22"/>
  <c r="J26"/>
  <c r="J12"/>
  <c r="N19"/>
  <c r="N15"/>
  <c r="N10"/>
  <c r="R55"/>
  <c r="R54"/>
  <c r="R43"/>
  <c r="R22"/>
  <c r="R18"/>
  <c r="R12"/>
  <c r="R10"/>
  <c r="EY27" i="5"/>
  <c r="FA27"/>
  <c r="EX29"/>
  <c r="FA29"/>
  <c r="FA35"/>
  <c r="FA46"/>
  <c r="EZ50"/>
  <c r="EY56"/>
  <c r="EX32"/>
  <c r="EY33"/>
  <c r="FA34"/>
  <c r="EY37"/>
  <c r="FA38"/>
  <c r="EV40"/>
  <c r="J40" s="1"/>
  <c r="EZ41"/>
  <c r="FA45"/>
  <c r="EY51"/>
  <c r="EX52"/>
  <c r="FA52"/>
  <c r="EY53"/>
  <c r="EY55"/>
  <c r="K4"/>
  <c r="S4"/>
  <c r="Q4"/>
  <c r="EX28"/>
  <c r="EY28"/>
  <c r="EV28"/>
  <c r="J28" s="1"/>
  <c r="EY41"/>
  <c r="EX42"/>
  <c r="EZ42"/>
  <c r="FA42"/>
  <c r="EX43"/>
  <c r="EV43"/>
  <c r="J43" s="1"/>
  <c r="EZ49"/>
  <c r="EY50"/>
  <c r="I66" i="4"/>
  <c r="P4" i="5"/>
  <c r="N4"/>
  <c r="M66" i="4"/>
  <c r="EV19" i="5"/>
  <c r="J19" s="1"/>
  <c r="EV7"/>
  <c r="J7" s="1"/>
  <c r="N65" i="4"/>
  <c r="N61"/>
  <c r="N59"/>
  <c r="F43"/>
  <c r="F41"/>
  <c r="F20"/>
  <c r="F16"/>
  <c r="F14"/>
  <c r="F8"/>
  <c r="J44"/>
  <c r="J43"/>
  <c r="J42"/>
  <c r="J40"/>
  <c r="J27"/>
  <c r="J25"/>
  <c r="J24"/>
  <c r="J23"/>
  <c r="J21"/>
  <c r="J20"/>
  <c r="J16"/>
  <c r="J15"/>
  <c r="J11"/>
  <c r="J8"/>
  <c r="J7"/>
  <c r="N46"/>
  <c r="N44"/>
  <c r="N27"/>
  <c r="N26"/>
  <c r="N23"/>
  <c r="N21"/>
  <c r="N18"/>
  <c r="N13"/>
  <c r="N9"/>
  <c r="N7"/>
  <c r="EZ31" i="5"/>
  <c r="EZ33"/>
  <c r="FA33"/>
  <c r="EV34"/>
  <c r="J34" s="1"/>
  <c r="FA43"/>
  <c r="EY44"/>
  <c r="EZ44"/>
  <c r="EX45"/>
  <c r="EZ47"/>
  <c r="FA49"/>
  <c r="EX55"/>
  <c r="F6" i="4"/>
  <c r="EV21" i="5"/>
  <c r="J21" s="1"/>
  <c r="EV20"/>
  <c r="J20" s="1"/>
  <c r="EV17"/>
  <c r="J17" s="1"/>
  <c r="EV16"/>
  <c r="J16" s="1"/>
  <c r="J65" i="4"/>
  <c r="J61"/>
  <c r="J59"/>
  <c r="EV6" i="5"/>
  <c r="EY6"/>
  <c r="EY7"/>
  <c r="EY8"/>
  <c r="EY9"/>
  <c r="EY10"/>
  <c r="EY11"/>
  <c r="EY13"/>
  <c r="EY14"/>
  <c r="EY15"/>
  <c r="EY16"/>
  <c r="EY17"/>
  <c r="EY18"/>
  <c r="EY19"/>
  <c r="EY20"/>
  <c r="EY21"/>
  <c r="EY22"/>
  <c r="EY23"/>
  <c r="EY24"/>
  <c r="EY25"/>
  <c r="EV25"/>
  <c r="J25" s="1"/>
  <c r="EV24"/>
  <c r="J24" s="1"/>
  <c r="F65" i="4"/>
  <c r="F61"/>
  <c r="F59"/>
  <c r="EZ6" i="5"/>
  <c r="EZ7"/>
  <c r="EZ8"/>
  <c r="EZ9"/>
  <c r="EZ10"/>
  <c r="EZ11"/>
  <c r="EZ13"/>
  <c r="EZ14"/>
  <c r="EZ15"/>
  <c r="EZ16"/>
  <c r="EZ17"/>
  <c r="EZ18"/>
  <c r="EZ19"/>
  <c r="EZ20"/>
  <c r="EZ21"/>
  <c r="EZ22"/>
  <c r="EZ23"/>
  <c r="EZ24"/>
  <c r="EZ25"/>
  <c r="EZ26"/>
  <c r="FA26"/>
  <c r="EX27"/>
  <c r="EV27"/>
  <c r="J27" s="1"/>
  <c r="EY35"/>
  <c r="EV35"/>
  <c r="J35" s="1"/>
  <c r="FA36"/>
  <c r="EX38"/>
  <c r="EV38"/>
  <c r="J38" s="1"/>
  <c r="EX41"/>
  <c r="FA41"/>
  <c r="EY43"/>
  <c r="EZ43"/>
  <c r="EV52"/>
  <c r="J52" s="1"/>
  <c r="EX54"/>
  <c r="EV54"/>
  <c r="J54" s="1"/>
  <c r="EZ55"/>
  <c r="R27" i="4"/>
  <c r="R17"/>
  <c r="R13"/>
  <c r="EZ27" i="5"/>
  <c r="EZ28"/>
  <c r="FA30"/>
  <c r="EV32"/>
  <c r="J32" s="1"/>
  <c r="EZ34"/>
  <c r="EZ35"/>
  <c r="EV36"/>
  <c r="J36" s="1"/>
  <c r="EX37"/>
  <c r="FA37"/>
  <c r="EY38"/>
  <c r="EV41"/>
  <c r="J41" s="1"/>
  <c r="EV42"/>
  <c r="J42" s="1"/>
  <c r="FA47"/>
  <c r="EZ48"/>
  <c r="EV49"/>
  <c r="J49" s="1"/>
  <c r="FA50"/>
  <c r="EX51"/>
  <c r="EZ51"/>
  <c r="EY52"/>
  <c r="FA53"/>
  <c r="EZ54"/>
  <c r="FA55"/>
  <c r="EZ56"/>
  <c r="EV26"/>
  <c r="J26" s="1"/>
  <c r="FA31"/>
  <c r="EY32"/>
  <c r="EY36"/>
  <c r="EZ39"/>
  <c r="FA48"/>
  <c r="EX50"/>
  <c r="EZ52"/>
  <c r="EZ53"/>
  <c r="EV53"/>
  <c r="J53" s="1"/>
  <c r="EV55"/>
  <c r="J55" s="1"/>
  <c r="EX56"/>
  <c r="FA56"/>
  <c r="EX30"/>
  <c r="EY39"/>
  <c r="EX40"/>
  <c r="EX46"/>
  <c r="EY29"/>
  <c r="EX34"/>
  <c r="EX35"/>
  <c r="EY45"/>
  <c r="EX48"/>
  <c r="N63" i="4"/>
  <c r="J62"/>
  <c r="J60"/>
  <c r="J58"/>
  <c r="J56"/>
  <c r="EV30" i="5"/>
  <c r="J30" s="1"/>
  <c r="EV31"/>
  <c r="J31" s="1"/>
  <c r="EY40"/>
  <c r="EV46"/>
  <c r="J46" s="1"/>
  <c r="EV47"/>
  <c r="J47" s="1"/>
  <c r="K66" i="4"/>
  <c r="F46"/>
  <c r="F15"/>
  <c r="J45"/>
  <c r="J41"/>
  <c r="J22"/>
  <c r="J17"/>
  <c r="N54"/>
  <c r="EY31" i="5"/>
  <c r="FA39"/>
  <c r="EY47"/>
  <c r="EX33"/>
  <c r="EV39"/>
  <c r="J39" s="1"/>
  <c r="EZ29"/>
  <c r="EX31"/>
  <c r="FA32"/>
  <c r="EY34"/>
  <c r="EV37"/>
  <c r="J37" s="1"/>
  <c r="EZ45"/>
  <c r="EX47"/>
  <c r="EV48"/>
  <c r="J48" s="1"/>
  <c r="EV50"/>
  <c r="J50" s="1"/>
  <c r="FA51"/>
  <c r="FA54"/>
  <c r="EY54"/>
  <c r="EX49"/>
  <c r="FA28"/>
  <c r="EY30"/>
  <c r="EV33"/>
  <c r="J33" s="1"/>
  <c r="FA44"/>
  <c r="EY46"/>
  <c r="EY48"/>
  <c r="EV51"/>
  <c r="J51" s="1"/>
  <c r="EX53"/>
  <c r="EY26"/>
  <c r="EV29"/>
  <c r="J29" s="1"/>
  <c r="EZ37"/>
  <c r="EX39"/>
  <c r="FA40"/>
  <c r="EY42"/>
  <c r="EV45"/>
  <c r="J45" s="1"/>
  <c r="EY49"/>
  <c r="EV56"/>
  <c r="J56" s="1"/>
  <c r="D66" i="4"/>
  <c r="N6"/>
  <c r="F64"/>
  <c r="F60"/>
  <c r="N55"/>
  <c r="J55"/>
  <c r="F45"/>
  <c r="P66"/>
  <c r="F58"/>
  <c r="H66"/>
  <c r="F57"/>
  <c r="F55"/>
  <c r="C66"/>
  <c r="F44"/>
  <c r="F42"/>
  <c r="F39"/>
  <c r="F27"/>
  <c r="F25"/>
  <c r="F24"/>
  <c r="F21"/>
  <c r="F17"/>
  <c r="F13"/>
  <c r="F12"/>
  <c r="F9"/>
  <c r="F7"/>
  <c r="J54"/>
  <c r="J39"/>
  <c r="N45"/>
  <c r="L66"/>
  <c r="J6"/>
  <c r="R64"/>
  <c r="F26"/>
  <c r="F18"/>
  <c r="Q66"/>
  <c r="J63"/>
  <c r="F63"/>
  <c r="R57"/>
  <c r="R63"/>
  <c r="N62"/>
  <c r="E66"/>
  <c r="N58"/>
  <c r="N57"/>
  <c r="N56"/>
  <c r="B66"/>
  <c r="EV14" i="5"/>
  <c r="J14" s="1"/>
  <c r="EV8"/>
  <c r="J8" s="1"/>
  <c r="EV22"/>
  <c r="J22" s="1"/>
  <c r="F62" i="4"/>
  <c r="O66"/>
  <c r="R58"/>
  <c r="EV18" i="5"/>
  <c r="J18" s="1"/>
  <c r="EV10"/>
  <c r="J10" s="1"/>
  <c r="G66" i="4"/>
  <c r="R62"/>
  <c r="J57"/>
  <c r="EV13" i="5"/>
  <c r="J13" s="1"/>
  <c r="J64" i="4"/>
  <c r="N60"/>
  <c r="R56"/>
  <c r="FA6" i="5"/>
  <c r="EX7"/>
  <c r="EX8"/>
  <c r="EX9"/>
  <c r="EX10"/>
  <c r="EX11"/>
  <c r="EX13"/>
  <c r="EX14"/>
  <c r="F54" i="4"/>
  <c r="J46"/>
  <c r="N64"/>
  <c r="R60"/>
  <c r="F56"/>
  <c r="FA7" i="5"/>
  <c r="FA8"/>
  <c r="FA9"/>
  <c r="FA10"/>
  <c r="FA11"/>
  <c r="FA13"/>
  <c r="FA14"/>
  <c r="EX15"/>
  <c r="EX16"/>
  <c r="EX17"/>
  <c r="EX18"/>
  <c r="EX19"/>
  <c r="EX20"/>
  <c r="EX21"/>
  <c r="EX22"/>
  <c r="EX23"/>
  <c r="EX24"/>
  <c r="EX25"/>
  <c r="EX6"/>
  <c r="FA15"/>
  <c r="FA16"/>
  <c r="FA17"/>
  <c r="FA18"/>
  <c r="FA19"/>
  <c r="FA20"/>
  <c r="FA21"/>
  <c r="FA22"/>
  <c r="FA23"/>
  <c r="FA24"/>
  <c r="FA25"/>
  <c r="J6" l="1"/>
  <c r="S41" i="4"/>
  <c r="S16"/>
  <c r="S14"/>
  <c r="S43"/>
  <c r="S8"/>
  <c r="S19"/>
  <c r="S11"/>
  <c r="S24"/>
  <c r="S10"/>
  <c r="S15"/>
  <c r="S23"/>
  <c r="S20"/>
  <c r="S45"/>
  <c r="S26"/>
  <c r="S7"/>
  <c r="S17"/>
  <c r="S27"/>
  <c r="S13"/>
  <c r="S44"/>
  <c r="S22"/>
  <c r="S61"/>
  <c r="S40"/>
  <c r="S42"/>
  <c r="S9"/>
  <c r="S21"/>
  <c r="S62"/>
  <c r="S18"/>
  <c r="S25"/>
  <c r="S12"/>
  <c r="S59"/>
  <c r="S65"/>
  <c r="S57"/>
  <c r="S55"/>
  <c r="S60"/>
  <c r="S39"/>
  <c r="S64"/>
  <c r="S6"/>
  <c r="F66"/>
  <c r="S58"/>
  <c r="S54"/>
  <c r="J66"/>
  <c r="R66"/>
  <c r="N66"/>
  <c r="S63"/>
  <c r="S56"/>
  <c r="S46"/>
  <c r="S66" l="1"/>
</calcChain>
</file>

<file path=xl/sharedStrings.xml><?xml version="1.0" encoding="utf-8"?>
<sst xmlns="http://schemas.openxmlformats.org/spreadsheetml/2006/main" count="693" uniqueCount="408">
  <si>
    <t>TOTAL
SECTEUR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</si>
  <si>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</si>
  <si>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</si>
  <si>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</si>
  <si>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</si>
  <si>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</si>
  <si>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</si>
  <si>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</si>
  <si>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</si>
  <si>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</si>
  <si>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</si>
  <si>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</si>
  <si>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</si>
  <si>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</si>
  <si>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</si>
  <si>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</si>
  <si>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</si>
  <si>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</si>
  <si>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</si>
  <si>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</si>
  <si>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</si>
  <si>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</si>
  <si>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</si>
  <si>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</si>
  <si>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</si>
  <si>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</si>
  <si>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</si>
  <si>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</si>
  <si>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</si>
  <si>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</si>
  <si>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</si>
  <si>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</si>
  <si>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</si>
  <si>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</si>
  <si>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</si>
  <si>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</si>
  <si>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</si>
  <si>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</si>
  <si>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</si>
  <si>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</si>
  <si>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</si>
  <si>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</si>
  <si>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</si>
  <si>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</si>
  <si>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</si>
  <si>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</si>
  <si>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</si>
  <si>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</si>
  <si>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</si>
  <si>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</si>
  <si>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</si>
  <si>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</si>
  <si>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</si>
  <si>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ANNEE</t>
  </si>
  <si>
    <t>1er trim</t>
  </si>
  <si>
    <t>2ème trim</t>
  </si>
  <si>
    <t>3ème trim</t>
  </si>
  <si>
    <t>4ème trim</t>
  </si>
  <si>
    <t>nombre</t>
  </si>
  <si>
    <t>magasins</t>
  </si>
  <si>
    <t>NEW
OUT
LOW PROFILE</t>
  </si>
  <si>
    <t>NEW</t>
  </si>
  <si>
    <t>OUT</t>
  </si>
  <si>
    <t>LOW
PROFIL</t>
  </si>
  <si>
    <t>JANVIER</t>
  </si>
  <si>
    <t>MARS</t>
  </si>
  <si>
    <t>MAI</t>
  </si>
  <si>
    <t>JUIN</t>
  </si>
  <si>
    <t>JUILLET</t>
  </si>
  <si>
    <t>FEVRIER</t>
  </si>
  <si>
    <t>AVRI</t>
  </si>
  <si>
    <t>AOUT</t>
  </si>
  <si>
    <t>SEPTEMBRE</t>
  </si>
  <si>
    <t>OCTOBRE</t>
  </si>
  <si>
    <t>NOVEMBRE</t>
  </si>
  <si>
    <t>DECEMBRE</t>
  </si>
  <si>
    <t>MAKRO</t>
  </si>
  <si>
    <t>INDEPENDANTS</t>
  </si>
  <si>
    <t>CACTUS</t>
  </si>
  <si>
    <t>TOTAAL</t>
  </si>
  <si>
    <t>MAAND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</si>
  <si>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</si>
  <si>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</si>
  <si>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</si>
  <si>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</si>
  <si>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</si>
  <si>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</si>
  <si>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</si>
  <si>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</si>
  <si>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</si>
  <si>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OCTOBER</t>
  </si>
  <si>
    <t>NOVEMBER</t>
  </si>
  <si>
    <t>DECEMBER</t>
  </si>
  <si>
    <t>1er TRIMESTER</t>
  </si>
  <si>
    <t>2e TRIMESTER</t>
  </si>
  <si>
    <t>3e TRIMESTER</t>
  </si>
  <si>
    <t>4e TRIMESTER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</si>
  <si>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</si>
  <si>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</si>
  <si>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</si>
  <si>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</si>
  <si>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</si>
  <si>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</si>
  <si>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</si>
  <si>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</si>
  <si>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</si>
  <si>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</si>
  <si>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</si>
  <si>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</si>
  <si>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</si>
  <si>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</si>
  <si>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</si>
  <si>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</si>
  <si>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</si>
  <si>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</si>
  <si>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</si>
  <si>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</si>
  <si>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</si>
  <si>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</si>
  <si>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</si>
  <si>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</si>
  <si>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</si>
  <si>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</si>
  <si>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</si>
  <si>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</si>
  <si>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</si>
  <si>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</si>
  <si>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</si>
  <si>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</si>
  <si>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</si>
  <si>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</si>
  <si>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</si>
  <si>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</si>
  <si>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</si>
  <si>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</si>
  <si>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</si>
  <si>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</si>
  <si>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</si>
  <si>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</si>
  <si>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</si>
  <si>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</si>
  <si>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</si>
  <si>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</si>
  <si>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</si>
  <si>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</si>
  <si>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</si>
  <si>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</si>
  <si>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</si>
  <si>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</si>
  <si>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SECTEUR</t>
  </si>
  <si>
    <t>CHAINE</t>
  </si>
  <si>
    <t>VILLE</t>
  </si>
  <si>
    <t>ADRESSE</t>
  </si>
  <si>
    <t>AUJOURD'HUI</t>
  </si>
  <si>
    <t>MODELE</t>
  </si>
  <si>
    <t>N° SEMAINE</t>
  </si>
  <si>
    <t>CP</t>
  </si>
  <si>
    <t>N°
CLIENT</t>
  </si>
  <si>
    <t>TOTAL VISITES REALISEES</t>
  </si>
  <si>
    <t>VISITES PREVUES ANNEES</t>
  </si>
  <si>
    <t>N° WEEK DERNIERE VISITE</t>
  </si>
  <si>
    <t>LUN avant midi</t>
  </si>
  <si>
    <t>LUN après midi</t>
  </si>
  <si>
    <t>MAR avant midi</t>
  </si>
  <si>
    <t>MAR après midi</t>
  </si>
  <si>
    <t>MER avant midi</t>
  </si>
  <si>
    <t>MER après midi</t>
  </si>
  <si>
    <t>JEU avant midi</t>
  </si>
  <si>
    <t>JEU après midi</t>
  </si>
  <si>
    <t>VEN avant midi</t>
  </si>
  <si>
    <t>VEN après midi</t>
  </si>
  <si>
    <t>POSSIBILITES DE VISITES</t>
  </si>
  <si>
    <t>LEV-GROEP</t>
  </si>
  <si>
    <t>GROEPNAAM</t>
  </si>
  <si>
    <t>GEWICHT</t>
  </si>
  <si>
    <t>Text6</t>
  </si>
  <si>
    <t>DRIVE</t>
  </si>
  <si>
    <t>CFR EXPRESS HIGH POT</t>
  </si>
  <si>
    <t>1 par an</t>
  </si>
  <si>
    <t>CFR EXPRESS LOW POT</t>
  </si>
  <si>
    <t/>
  </si>
  <si>
    <t>CFR HYPER</t>
  </si>
  <si>
    <t>14 par an</t>
  </si>
  <si>
    <t>CFR MARKET FILIALE</t>
  </si>
  <si>
    <t>5 par an</t>
  </si>
  <si>
    <t>CFR MARKET FRANCHISE</t>
  </si>
  <si>
    <t>CFR MARKET/MESTDAGH FILIALE</t>
  </si>
  <si>
    <t>CFR MARKET/MESTDAGH FRANCHISE</t>
  </si>
  <si>
    <t>CFR PLANET</t>
  </si>
  <si>
    <t>CHAMPION FILIALE</t>
  </si>
  <si>
    <t>4 par an</t>
  </si>
  <si>
    <t>CHAMPION FRANCHISE</t>
  </si>
  <si>
    <t>COLRUYT: ALVO</t>
  </si>
  <si>
    <t>COLRUYT: EUROSPAR</t>
  </si>
  <si>
    <t>COLRUYT: SPAR EXPRESS</t>
  </si>
  <si>
    <t>COLRUYT: SPAR MET FOLDER</t>
  </si>
  <si>
    <t>COLRUYT: SPAR ZONDER FOLDER</t>
  </si>
  <si>
    <t>DELHAIZE: AD</t>
  </si>
  <si>
    <t>DELHAIZE: PROXY HIGH POT</t>
  </si>
  <si>
    <t>3 par an</t>
  </si>
  <si>
    <t>DELHAIZE: PROXY LOW POT</t>
  </si>
  <si>
    <t>DELHAIZE: PROXY LUX</t>
  </si>
  <si>
    <t>DELHAIZE: SUPER</t>
  </si>
  <si>
    <t>F3: ARTIFREEZE HIGH POT</t>
  </si>
  <si>
    <t>F3: ARTIFREEZE LOW POT</t>
  </si>
  <si>
    <t>F3: BAM</t>
  </si>
  <si>
    <t>F3: CASH WELL</t>
  </si>
  <si>
    <t>2 par an</t>
  </si>
  <si>
    <t>F3: DIPRO HIGH POT</t>
  </si>
  <si>
    <t>F3: DIPRO LOW POT</t>
  </si>
  <si>
    <t>F3: HEMER HIGH POT</t>
  </si>
  <si>
    <t>F3: HEMER LOW POT</t>
  </si>
  <si>
    <t>F3: OTHERS HIGH POT</t>
  </si>
  <si>
    <t>F3: OTHERS LOW POT</t>
  </si>
  <si>
    <t>F3: PRIMA 1 &amp; 2 HIGH POT</t>
  </si>
  <si>
    <t>F3: PRIMA 1 &amp; 2 LOW POT</t>
  </si>
  <si>
    <t>F3: PRIMA 3 &amp; 4 HIGH POT</t>
  </si>
  <si>
    <t>F3: PRIMA 3 &amp; 4 LOW POT</t>
  </si>
  <si>
    <t>o par an</t>
  </si>
  <si>
    <t>F3: ROMECK HIGH POT</t>
  </si>
  <si>
    <t>F3: ROMECK LOW POT</t>
  </si>
  <si>
    <t>F3: SPAR LAMBRECHTS HIGH POT</t>
  </si>
  <si>
    <t>F3: SPAR LAMBRECHTS: LOW POT</t>
  </si>
  <si>
    <t>F3: SUPRA HIGH POT</t>
  </si>
  <si>
    <t>F3: SUPRA LOW POT</t>
  </si>
  <si>
    <t>GROSSIST</t>
  </si>
  <si>
    <t>INTERMARCHE CONTACT</t>
  </si>
  <si>
    <t>INTERMARCHE SUPER</t>
  </si>
  <si>
    <t>10 par an</t>
  </si>
  <si>
    <t>PROVERA: CORA</t>
  </si>
  <si>
    <t>PROVERA: DELFOOD DELI-TRAITEUR</t>
  </si>
  <si>
    <t>0 par an</t>
  </si>
  <si>
    <t>PROVERA: DELFOOD LOUIS DELHAIZE FILIALE</t>
  </si>
  <si>
    <t>PROVERA: DELFOOD LOUIS DELHAIZE FRANCHISE</t>
  </si>
  <si>
    <t>PROVERA: MATCH FILIALE</t>
  </si>
  <si>
    <t>PROVERA: MATCH FOOD &amp; MORE</t>
  </si>
  <si>
    <t>PROVERA: MATCH FRANCHISE</t>
  </si>
  <si>
    <t>PROVERA: MATCH Luxemburg</t>
  </si>
  <si>
    <t>PROVERA: SMATCH FILIALE</t>
  </si>
  <si>
    <t>PROVERA: SMATCH FRANCHISE</t>
  </si>
  <si>
    <t>PROVERA: SMATCH Luxemburg</t>
  </si>
  <si>
    <t>REGIONR</t>
  </si>
  <si>
    <t>RAENAAM</t>
  </si>
  <si>
    <t>Lieve Ferdinande</t>
  </si>
  <si>
    <t>Bert Van Langenhove</t>
  </si>
  <si>
    <t>Katrin Sano</t>
  </si>
  <si>
    <t>François Goguin</t>
  </si>
  <si>
    <t>Luc Aubanelle</t>
  </si>
  <si>
    <t>Stephanie Duterme</t>
  </si>
  <si>
    <t>RAES</t>
  </si>
  <si>
    <t xml:space="preserve">            NOMBRE </t>
  </si>
  <si>
    <t xml:space="preserve">            MAGASINS</t>
  </si>
  <si>
    <t>WEEK 53</t>
  </si>
  <si>
    <t>W53</t>
  </si>
  <si>
    <t xml:space="preserve">             SYNOPTIQUE  
            CLIENTS  2012</t>
  </si>
  <si>
    <t>AD DELHAIZE</t>
  </si>
  <si>
    <t>AALST</t>
  </si>
  <si>
    <t>GENTSESTEENWEG 410</t>
  </si>
  <si>
    <t>9300</t>
  </si>
  <si>
    <t>DOMPELSTRAAT 2</t>
  </si>
  <si>
    <t>AALTER</t>
  </si>
  <si>
    <t>STATIONSPLEIN 1</t>
  </si>
  <si>
    <t>9880</t>
  </si>
  <si>
    <t>AARSELE</t>
  </si>
  <si>
    <t>BAUDELOOSTRAAT 17</t>
  </si>
  <si>
    <t>8700</t>
  </si>
  <si>
    <t>AARTSELAAR</t>
  </si>
  <si>
    <t>KAPELLESTRAAT  89</t>
  </si>
  <si>
    <t>2630</t>
  </si>
  <si>
    <t>ADINKERKE</t>
  </si>
  <si>
    <t>DUINHOEKSTRAAT 9</t>
  </si>
  <si>
    <t>8660</t>
  </si>
  <si>
    <t>ANZEGEM</t>
  </si>
  <si>
    <t>KERKSTRAAT 50</t>
  </si>
  <si>
    <t>8570</t>
  </si>
  <si>
    <t>ARDOOIE</t>
  </si>
  <si>
    <t>WATERVALSTRAAT 22A</t>
  </si>
  <si>
    <t>8850</t>
  </si>
  <si>
    <t>ARENDONK</t>
  </si>
  <si>
    <t>WEZENSTRAAT 4</t>
  </si>
  <si>
    <t>2370</t>
  </si>
  <si>
    <t>BERTRIX</t>
  </si>
  <si>
    <t>BRAINE-LE-COMTE</t>
  </si>
  <si>
    <t>7090</t>
  </si>
  <si>
    <t>4000</t>
  </si>
  <si>
    <t>ROCOURT</t>
  </si>
  <si>
    <t>4100</t>
  </si>
  <si>
    <t>ZEDELGEM</t>
  </si>
  <si>
    <t>8210</t>
  </si>
  <si>
    <t>ZELE</t>
  </si>
  <si>
    <t>9240</t>
  </si>
  <si>
    <t>ZOERSEL</t>
  </si>
  <si>
    <t>2980</t>
  </si>
  <si>
    <t>ZOTTEGEM</t>
  </si>
  <si>
    <t>9620</t>
  </si>
  <si>
    <t>ZWEVEGEM</t>
  </si>
  <si>
    <t>8550</t>
  </si>
  <si>
    <t>ROUTE D'ARLON</t>
  </si>
  <si>
    <t>CARREFOUR</t>
  </si>
  <si>
    <t>ANS</t>
  </si>
  <si>
    <t>AVENUE JEAN JAURES</t>
  </si>
  <si>
    <t>4430</t>
  </si>
  <si>
    <t>ARLON</t>
  </si>
  <si>
    <t>RUE DE CLAIRFONTAINE,</t>
  </si>
  <si>
    <t>6700</t>
  </si>
  <si>
    <t>AUDERGHEM</t>
  </si>
  <si>
    <t>BD. DU SOUVERAIN  240</t>
  </si>
  <si>
    <t>1160</t>
  </si>
  <si>
    <t>BERGHEM ST-AGHATE</t>
  </si>
  <si>
    <t>AV CHARLES QUINT, 560</t>
  </si>
  <si>
    <t>1082</t>
  </si>
  <si>
    <t>BIERGES</t>
  </si>
  <si>
    <t>BOULEVARD DE L'EUROPE</t>
  </si>
  <si>
    <t>1301</t>
  </si>
  <si>
    <t>BONCELLES</t>
  </si>
  <si>
    <t>RUE DE LIEGE  16</t>
  </si>
  <si>
    <t>BORSBEEK</t>
  </si>
  <si>
    <t>DE ROBIANOSTRAAT  155</t>
  </si>
  <si>
    <t>2150</t>
  </si>
  <si>
    <t>BRUGGE BLAUWE TOREN</t>
  </si>
  <si>
    <t>BLANKENBERGSESTEENWEG 420/002</t>
  </si>
  <si>
    <t>8000</t>
  </si>
  <si>
    <t>BURCHT</t>
  </si>
  <si>
    <t>ZWIJNDRECHTSTRAAT</t>
  </si>
  <si>
    <t>2070</t>
  </si>
  <si>
    <t>DIEST</t>
  </si>
  <si>
    <t>LEUVENSESTEENWEG  31A</t>
  </si>
  <si>
    <t>3290</t>
  </si>
  <si>
    <t>DROGENBOS</t>
  </si>
  <si>
    <t>GILSONLAAN 455</t>
  </si>
  <si>
    <t>1620</t>
  </si>
  <si>
    <t>7100</t>
  </si>
  <si>
    <t>CFR MARKET</t>
  </si>
  <si>
    <t>AARSCHOT</t>
  </si>
  <si>
    <t>3200</t>
  </si>
  <si>
    <t>ANDERLECHT</t>
  </si>
  <si>
    <t>1070</t>
  </si>
  <si>
    <t>1420</t>
  </si>
  <si>
    <t>6000</t>
  </si>
  <si>
    <t>HORNU</t>
  </si>
  <si>
    <t>LA LOUVIERE</t>
  </si>
  <si>
    <t>WOLUWE ST LAMBERT</t>
  </si>
  <si>
    <t>1200</t>
  </si>
  <si>
    <t>ZAVENTEM</t>
  </si>
  <si>
    <t>STATIONSTRAAT 68</t>
  </si>
  <si>
    <t>1930</t>
  </si>
  <si>
    <t>TORHOUTSESTEENWEG 211</t>
  </si>
  <si>
    <t>ZEEBRUGGE</t>
  </si>
  <si>
    <t>KUSTLAAN 85</t>
  </si>
  <si>
    <t>8380</t>
  </si>
  <si>
    <t>MARKT 17</t>
  </si>
  <si>
    <t>SMISSESTRAAT 4</t>
  </si>
  <si>
    <t>HELDENLAAN 21-23</t>
  </si>
  <si>
    <t>ZULTE</t>
  </si>
  <si>
    <t>NACHTEGAALSTRAAT 5</t>
  </si>
  <si>
    <t>9870</t>
  </si>
  <si>
    <t>OMMEGANGSTRAAT 26</t>
  </si>
  <si>
    <t>ZWEVEZELE</t>
  </si>
  <si>
    <t>TRAMSTRAAT 4</t>
  </si>
  <si>
    <t>8750</t>
  </si>
  <si>
    <t>ZWIJNAARDE</t>
  </si>
  <si>
    <t>HEIRWEG ZUID 133</t>
  </si>
  <si>
    <t>9052</t>
  </si>
  <si>
    <t>CHAMPION</t>
  </si>
  <si>
    <t>GASTHUISSTRAAT 65</t>
  </si>
  <si>
    <t>ANDENNE</t>
  </si>
  <si>
    <t>AVENUE DE BELLE MINE 7</t>
  </si>
  <si>
    <t>5300</t>
  </si>
  <si>
    <t>AUVELAIS</t>
  </si>
  <si>
    <t>PLACE COMMUNALE 5</t>
  </si>
  <si>
    <t>5060</t>
  </si>
  <si>
    <t>BEAUVECHAIN HAMME MILLE</t>
  </si>
  <si>
    <t>CHAUSSEE DE LOUVAIN 27</t>
  </si>
  <si>
    <t>1320</t>
  </si>
  <si>
    <t>RUE DE LA JONCTION 28</t>
  </si>
  <si>
    <t>6680</t>
  </si>
  <si>
    <t>BRAINE-L'ALLEUD</t>
  </si>
  <si>
    <t>PLACE ST-SEBASTIEN 15</t>
  </si>
  <si>
    <t>RUE DES DIGUES, 60</t>
  </si>
  <si>
    <t>CERFONTAINE</t>
  </si>
  <si>
    <t>RUE DU MOULIN 23C</t>
  </si>
  <si>
    <t>5630</t>
  </si>
  <si>
    <t>CHAPELLE-LEZ-HERLAIMONT</t>
  </si>
  <si>
    <t>CHEE DE LA HESTRE  93</t>
  </si>
  <si>
    <t>7160</t>
  </si>
  <si>
    <t>CHARLERLOI</t>
  </si>
  <si>
    <t>GRAND'RUE 143</t>
  </si>
  <si>
    <t>CHATELET</t>
  </si>
  <si>
    <t>RUE DE LA STATION 55</t>
  </si>
  <si>
    <t>6200</t>
  </si>
  <si>
    <t>CHATELINEAU</t>
  </si>
  <si>
    <t>RUE JULES DES ESSART 35</t>
  </si>
  <si>
    <t>CORA</t>
  </si>
  <si>
    <t>OLYMPISCHE DREEF 15</t>
  </si>
  <si>
    <t>BERTRANGE (LUXEMBOURG)</t>
  </si>
  <si>
    <t>ROUTE DE LONGWY 80</t>
  </si>
  <si>
    <t>8080</t>
  </si>
  <si>
    <t>RUE TRIEU KAISIN 1</t>
  </si>
  <si>
    <t>FOETZ</t>
  </si>
  <si>
    <t>RUE DU BRILL 11</t>
  </si>
  <si>
    <t>3598</t>
  </si>
  <si>
    <t>ROUTE DE MONS 163</t>
  </si>
  <si>
    <t>7301</t>
  </si>
  <si>
    <t>RUE PARMENTIER 128</t>
  </si>
  <si>
    <t>MESSANCY</t>
  </si>
  <si>
    <t>6780</t>
  </si>
  <si>
    <t>CHEE DE TONGRES 269-2</t>
  </si>
  <si>
    <t>AV. DES COMMUNAUTES 10</t>
  </si>
</sst>
</file>

<file path=xl/styles.xml><?xml version="1.0" encoding="utf-8"?>
<styleSheet xmlns="http://schemas.openxmlformats.org/spreadsheetml/2006/main">
  <numFmts count="3">
    <numFmt numFmtId="164" formatCode="d/m/yy"/>
    <numFmt numFmtId="165" formatCode="d/mm/yy;@"/>
    <numFmt numFmtId="166" formatCode="#,##0\ _€"/>
  </numFmts>
  <fonts count="35">
    <font>
      <sz val="10"/>
      <name val="Arial"/>
    </font>
    <font>
      <sz val="10"/>
      <name val="Arial"/>
      <family val="2"/>
    </font>
    <font>
      <sz val="10"/>
      <color indexed="8"/>
      <name val="MS Sans Serif"/>
      <family val="2"/>
    </font>
    <font>
      <b/>
      <sz val="24"/>
      <name val="Impact"/>
      <family val="2"/>
    </font>
    <font>
      <b/>
      <sz val="18"/>
      <color indexed="10"/>
      <name val="MS Sans Serif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48"/>
      <name val="Arial"/>
      <family val="2"/>
    </font>
    <font>
      <b/>
      <sz val="20"/>
      <name val="Arial"/>
      <family val="2"/>
    </font>
    <font>
      <b/>
      <u/>
      <sz val="2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8"/>
      <color indexed="9"/>
      <name val="Arial"/>
      <family val="2"/>
    </font>
    <font>
      <b/>
      <sz val="12"/>
      <name val="Cambria"/>
      <family val="1"/>
    </font>
    <font>
      <b/>
      <sz val="16"/>
      <color indexed="9"/>
      <name val="Arial"/>
      <family val="2"/>
    </font>
    <font>
      <b/>
      <sz val="10"/>
      <name val="MS Sans Serif"/>
      <family val="2"/>
    </font>
    <font>
      <sz val="10"/>
      <name val="MS Sans Serif"/>
      <family val="2"/>
    </font>
    <font>
      <b/>
      <sz val="12"/>
      <name val="MS Sans Serif"/>
      <family val="2"/>
    </font>
    <font>
      <b/>
      <sz val="36"/>
      <name val="Arial"/>
      <family val="2"/>
    </font>
    <font>
      <b/>
      <sz val="10"/>
      <color indexed="9"/>
      <name val="Arial"/>
      <family val="2"/>
    </font>
    <font>
      <b/>
      <sz val="13.5"/>
      <color indexed="8"/>
      <name val="MS Sans Serif"/>
      <family val="2"/>
    </font>
    <font>
      <b/>
      <sz val="14"/>
      <color indexed="8"/>
      <name val="Arial"/>
      <family val="2"/>
    </font>
    <font>
      <b/>
      <sz val="26"/>
      <name val="Arial"/>
      <family val="2"/>
    </font>
    <font>
      <b/>
      <sz val="16"/>
      <color indexed="8"/>
      <name val="Arial"/>
      <family val="2"/>
    </font>
    <font>
      <b/>
      <sz val="10"/>
      <color rgb="FF000000"/>
      <name val="Arial"/>
      <family val="2"/>
    </font>
    <font>
      <sz val="8"/>
      <color rgb="FF000000"/>
      <name val="Century Gothic"/>
      <family val="2"/>
    </font>
    <font>
      <b/>
      <sz val="10"/>
      <color rgb="FFFF0000"/>
      <name val="Arial"/>
      <family val="2"/>
    </font>
    <font>
      <b/>
      <sz val="24"/>
      <name val="Arial"/>
      <family val="2"/>
    </font>
    <font>
      <sz val="10"/>
      <color theme="0"/>
      <name val="Arial"/>
      <family val="2"/>
    </font>
    <font>
      <b/>
      <sz val="16"/>
      <color rgb="FF000000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Protection="1"/>
    <xf numFmtId="0" fontId="11" fillId="0" borderId="0" xfId="0" applyFont="1" applyAlignment="1" applyProtection="1">
      <alignment horizontal="centerContinuous" vertical="center"/>
    </xf>
    <xf numFmtId="0" fontId="10" fillId="0" borderId="0" xfId="0" applyFont="1" applyAlignment="1" applyProtection="1">
      <alignment horizontal="centerContinuous" vertical="center"/>
    </xf>
    <xf numFmtId="0" fontId="10" fillId="0" borderId="0" xfId="0" applyFont="1" applyAlignment="1" applyProtection="1">
      <alignment vertical="center"/>
    </xf>
    <xf numFmtId="0" fontId="0" fillId="0" borderId="5" xfId="0" applyBorder="1" applyAlignment="1" applyProtection="1">
      <alignment horizontal="center"/>
    </xf>
    <xf numFmtId="0" fontId="0" fillId="0" borderId="2" xfId="0" applyFill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left"/>
    </xf>
    <xf numFmtId="0" fontId="9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4" fontId="12" fillId="0" borderId="6" xfId="0" applyNumberFormat="1" applyFont="1" applyBorder="1" applyAlignment="1" applyProtection="1">
      <alignment horizontal="center"/>
    </xf>
    <xf numFmtId="14" fontId="1" fillId="4" borderId="6" xfId="0" applyNumberFormat="1" applyFont="1" applyFill="1" applyBorder="1" applyAlignment="1" applyProtection="1">
      <alignment horizontal="center"/>
    </xf>
    <xf numFmtId="14" fontId="1" fillId="4" borderId="5" xfId="0" applyNumberFormat="1" applyFont="1" applyFill="1" applyBorder="1" applyAlignment="1" applyProtection="1">
      <alignment horizontal="center"/>
    </xf>
    <xf numFmtId="0" fontId="13" fillId="4" borderId="1" xfId="0" applyFont="1" applyFill="1" applyBorder="1" applyAlignment="1" applyProtection="1">
      <alignment horizontal="center"/>
    </xf>
    <xf numFmtId="0" fontId="13" fillId="4" borderId="1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7" fillId="4" borderId="1" xfId="0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/>
    </xf>
    <xf numFmtId="1" fontId="5" fillId="2" borderId="6" xfId="0" applyNumberFormat="1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/>
    </xf>
    <xf numFmtId="164" fontId="0" fillId="0" borderId="6" xfId="0" applyNumberFormat="1" applyFill="1" applyBorder="1" applyAlignment="1" applyProtection="1">
      <alignment horizontal="center"/>
    </xf>
    <xf numFmtId="164" fontId="5" fillId="0" borderId="12" xfId="0" applyNumberFormat="1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0" fillId="0" borderId="17" xfId="0" applyFont="1" applyFill="1" applyBorder="1" applyAlignment="1" applyProtection="1">
      <alignment horizontal="center" vertical="center"/>
    </xf>
    <xf numFmtId="0" fontId="28" fillId="5" borderId="24" xfId="0" applyFont="1" applyFill="1" applyBorder="1" applyAlignment="1" applyProtection="1">
      <alignment horizontal="center" vertical="center"/>
    </xf>
    <xf numFmtId="0" fontId="29" fillId="6" borderId="24" xfId="0" applyFont="1" applyFill="1" applyBorder="1" applyAlignment="1" applyProtection="1">
      <alignment vertical="center" wrapText="1"/>
    </xf>
    <xf numFmtId="4" fontId="29" fillId="6" borderId="24" xfId="0" applyNumberFormat="1" applyFont="1" applyFill="1" applyBorder="1" applyAlignment="1" applyProtection="1">
      <alignment horizontal="center" vertical="center" wrapText="1"/>
    </xf>
    <xf numFmtId="0" fontId="29" fillId="6" borderId="24" xfId="0" applyFont="1" applyFill="1" applyBorder="1" applyAlignment="1" applyProtection="1">
      <alignment horizontal="left" vertical="center" wrapText="1"/>
    </xf>
    <xf numFmtId="0" fontId="29" fillId="6" borderId="24" xfId="0" applyFont="1" applyFill="1" applyBorder="1" applyAlignment="1" applyProtection="1">
      <alignment horizontal="center" vertical="center" wrapText="1"/>
    </xf>
    <xf numFmtId="0" fontId="0" fillId="0" borderId="25" xfId="0" applyFill="1" applyBorder="1" applyAlignment="1">
      <alignment horizontal="left"/>
    </xf>
    <xf numFmtId="0" fontId="0" fillId="0" borderId="27" xfId="0" applyFill="1" applyBorder="1"/>
    <xf numFmtId="0" fontId="0" fillId="0" borderId="28" xfId="0" applyFill="1" applyBorder="1" applyAlignment="1">
      <alignment horizontal="left"/>
    </xf>
    <xf numFmtId="0" fontId="0" fillId="0" borderId="30" xfId="0" applyFill="1" applyBorder="1"/>
    <xf numFmtId="0" fontId="0" fillId="0" borderId="28" xfId="0" applyBorder="1" applyAlignment="1">
      <alignment horizontal="left"/>
    </xf>
    <xf numFmtId="0" fontId="0" fillId="0" borderId="30" xfId="0" applyBorder="1"/>
    <xf numFmtId="0" fontId="0" fillId="0" borderId="28" xfId="0" applyBorder="1"/>
    <xf numFmtId="0" fontId="0" fillId="0" borderId="31" xfId="0" applyBorder="1"/>
    <xf numFmtId="0" fontId="0" fillId="0" borderId="33" xfId="0" applyBorder="1"/>
    <xf numFmtId="0" fontId="0" fillId="0" borderId="26" xfId="0" applyFill="1" applyBorder="1" applyAlignment="1" applyProtection="1">
      <alignment horizontal="center"/>
      <protection locked="0"/>
    </xf>
    <xf numFmtId="0" fontId="0" fillId="0" borderId="29" xfId="0" applyFill="1" applyBorder="1" applyAlignment="1" applyProtection="1">
      <alignment horizontal="center"/>
      <protection locked="0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30" fillId="0" borderId="26" xfId="0" applyFont="1" applyFill="1" applyBorder="1" applyAlignment="1">
      <alignment horizontal="center"/>
    </xf>
    <xf numFmtId="0" fontId="30" fillId="0" borderId="29" xfId="0" applyFont="1" applyFill="1" applyBorder="1" applyAlignment="1">
      <alignment horizontal="center"/>
    </xf>
    <xf numFmtId="0" fontId="30" fillId="0" borderId="29" xfId="0" applyFont="1" applyBorder="1" applyAlignment="1">
      <alignment horizontal="center"/>
    </xf>
    <xf numFmtId="164" fontId="0" fillId="0" borderId="6" xfId="0" applyNumberFormat="1" applyFill="1" applyBorder="1" applyAlignment="1" applyProtection="1">
      <alignment horizontal="center"/>
      <protection locked="0"/>
    </xf>
    <xf numFmtId="164" fontId="5" fillId="0" borderId="12" xfId="0" applyNumberFormat="1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Alignment="1" applyProtection="1">
      <alignment horizontal="center" vertical="center"/>
      <protection locked="0"/>
    </xf>
    <xf numFmtId="165" fontId="6" fillId="0" borderId="18" xfId="0" applyNumberFormat="1" applyFont="1" applyFill="1" applyBorder="1" applyAlignment="1" applyProtection="1">
      <alignment horizontal="center" vertical="center"/>
      <protection locked="0"/>
    </xf>
    <xf numFmtId="1" fontId="5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/>
    </xf>
    <xf numFmtId="0" fontId="27" fillId="0" borderId="14" xfId="0" applyFont="1" applyFill="1" applyBorder="1" applyAlignment="1" applyProtection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Alignment="1">
      <alignment horizontal="centerContinuous" vertical="center"/>
    </xf>
    <xf numFmtId="0" fontId="4" fillId="0" borderId="0" xfId="1" applyFont="1" applyFill="1" applyAlignment="1">
      <alignment horizontal="centerContinuous" vertical="center"/>
    </xf>
    <xf numFmtId="0" fontId="5" fillId="0" borderId="0" xfId="0" applyFont="1" applyFill="1" applyAlignment="1">
      <alignment horizontal="center"/>
    </xf>
    <xf numFmtId="0" fontId="0" fillId="0" borderId="7" xfId="0" applyFill="1" applyBorder="1" applyAlignment="1">
      <alignment horizontal="left"/>
    </xf>
    <xf numFmtId="0" fontId="26" fillId="0" borderId="9" xfId="0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0" fontId="3" fillId="0" borderId="0" xfId="1" applyFont="1" applyFill="1" applyAlignment="1">
      <alignment horizontal="centerContinuous" vertical="center" wrapText="1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horizontal="centerContinuous"/>
    </xf>
    <xf numFmtId="0" fontId="10" fillId="0" borderId="7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0" fontId="10" fillId="0" borderId="9" xfId="0" applyFont="1" applyFill="1" applyBorder="1" applyAlignment="1">
      <alignment horizontal="centerContinuous" vertical="center"/>
    </xf>
    <xf numFmtId="0" fontId="0" fillId="0" borderId="8" xfId="0" applyFill="1" applyBorder="1" applyAlignment="1">
      <alignment horizontal="centerContinuous"/>
    </xf>
    <xf numFmtId="0" fontId="0" fillId="0" borderId="9" xfId="0" applyFill="1" applyBorder="1" applyAlignment="1">
      <alignment horizontal="centerContinuous"/>
    </xf>
    <xf numFmtId="0" fontId="0" fillId="0" borderId="8" xfId="0" applyFill="1" applyBorder="1" applyAlignment="1">
      <alignment horizontal="centerContinuous" vertical="center"/>
    </xf>
    <xf numFmtId="0" fontId="0" fillId="0" borderId="9" xfId="0" applyFill="1" applyBorder="1" applyAlignment="1">
      <alignment horizontal="centerContinuous" vertical="center"/>
    </xf>
    <xf numFmtId="0" fontId="32" fillId="0" borderId="0" xfId="0" applyFont="1" applyFill="1"/>
    <xf numFmtId="0" fontId="0" fillId="0" borderId="34" xfId="0" applyFill="1" applyBorder="1"/>
    <xf numFmtId="0" fontId="14" fillId="0" borderId="10" xfId="0" applyFont="1" applyFill="1" applyBorder="1" applyAlignment="1">
      <alignment horizontal="left" vertical="center" wrapText="1"/>
    </xf>
    <xf numFmtId="14" fontId="17" fillId="0" borderId="1" xfId="1" applyNumberFormat="1" applyFont="1" applyFill="1" applyBorder="1" applyAlignment="1">
      <alignment horizontal="center"/>
    </xf>
    <xf numFmtId="14" fontId="19" fillId="0" borderId="7" xfId="1" applyNumberFormat="1" applyFont="1" applyFill="1" applyBorder="1" applyAlignment="1">
      <alignment horizontal="centerContinuous"/>
    </xf>
    <xf numFmtId="0" fontId="20" fillId="0" borderId="9" xfId="1" applyFont="1" applyFill="1" applyBorder="1" applyAlignment="1">
      <alignment horizontal="centerContinuous"/>
    </xf>
    <xf numFmtId="0" fontId="2" fillId="0" borderId="0" xfId="1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11" xfId="0" applyFill="1" applyBorder="1"/>
    <xf numFmtId="0" fontId="14" fillId="0" borderId="21" xfId="0" applyFont="1" applyFill="1" applyBorder="1" applyAlignment="1">
      <alignment horizontal="left" vertical="center"/>
    </xf>
    <xf numFmtId="14" fontId="17" fillId="0" borderId="1" xfId="1" applyNumberFormat="1" applyFont="1" applyFill="1" applyBorder="1" applyAlignment="1">
      <alignment horizontal="center" vertical="center"/>
    </xf>
    <xf numFmtId="166" fontId="21" fillId="0" borderId="7" xfId="1" applyNumberFormat="1" applyFont="1" applyFill="1" applyBorder="1" applyAlignment="1">
      <alignment horizontal="centerContinuous" vertical="center"/>
    </xf>
    <xf numFmtId="9" fontId="5" fillId="0" borderId="1" xfId="0" applyNumberFormat="1" applyFont="1" applyFill="1" applyBorder="1" applyAlignment="1">
      <alignment horizontal="center"/>
    </xf>
    <xf numFmtId="9" fontId="8" fillId="0" borderId="1" xfId="0" applyNumberFormat="1" applyFon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32" fillId="0" borderId="0" xfId="0" applyFont="1" applyFill="1" applyAlignment="1">
      <alignment wrapText="1"/>
    </xf>
    <xf numFmtId="0" fontId="25" fillId="0" borderId="12" xfId="1" applyFont="1" applyFill="1" applyBorder="1" applyAlignment="1">
      <alignment horizontal="center" vertical="center"/>
    </xf>
    <xf numFmtId="0" fontId="25" fillId="0" borderId="5" xfId="1" applyFont="1" applyFill="1" applyBorder="1" applyAlignment="1">
      <alignment horizontal="center" vertical="center"/>
    </xf>
    <xf numFmtId="0" fontId="25" fillId="0" borderId="9" xfId="1" applyFont="1" applyFill="1" applyBorder="1" applyAlignment="1">
      <alignment horizontal="center" vertical="center"/>
    </xf>
    <xf numFmtId="0" fontId="25" fillId="0" borderId="9" xfId="1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23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24" fillId="0" borderId="10" xfId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24" xfId="0" applyFont="1" applyFill="1" applyBorder="1" applyAlignment="1" applyProtection="1">
      <alignment horizontal="center" vertical="center"/>
      <protection locked="0"/>
    </xf>
    <xf numFmtId="0" fontId="8" fillId="0" borderId="14" xfId="0" applyFont="1" applyFill="1" applyBorder="1" applyAlignment="1" applyProtection="1">
      <alignment horizontal="center" vertical="center"/>
    </xf>
    <xf numFmtId="0" fontId="18" fillId="0" borderId="14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  <protection locked="0"/>
    </xf>
    <xf numFmtId="0" fontId="10" fillId="0" borderId="14" xfId="0" applyFont="1" applyFill="1" applyBorder="1" applyAlignment="1" applyProtection="1">
      <alignment horizontal="center" vertical="center"/>
      <protection locked="0"/>
    </xf>
    <xf numFmtId="0" fontId="10" fillId="0" borderId="16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15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5" fillId="0" borderId="14" xfId="0" applyFont="1" applyFill="1" applyBorder="1" applyAlignment="1">
      <alignment horizontal="center" vertical="center" textRotation="90"/>
    </xf>
    <xf numFmtId="0" fontId="5" fillId="0" borderId="20" xfId="0" applyFont="1" applyFill="1" applyBorder="1" applyAlignment="1">
      <alignment horizontal="center" vertical="center" textRotation="90"/>
    </xf>
    <xf numFmtId="0" fontId="31" fillId="0" borderId="10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</cellXfs>
  <cellStyles count="2">
    <cellStyle name="Normal" xfId="0" builtinId="0"/>
    <cellStyle name="Normal_SECTEUR LUC AUBANELLE 18.2.2003" xfId="1"/>
  </cellStyles>
  <dxfs count="37">
    <dxf>
      <font>
        <b/>
        <i val="0"/>
        <condense val="0"/>
        <extend val="0"/>
        <color auto="1"/>
      </font>
      <fill>
        <patternFill patternType="none">
          <bgColor indexed="65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ont>
        <color auto="1"/>
      </font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theme="1"/>
      </font>
    </dxf>
    <dxf>
      <font>
        <condense val="0"/>
        <extend val="0"/>
        <color indexed="40"/>
      </font>
    </dxf>
    <dxf>
      <font>
        <condense val="0"/>
        <extend val="0"/>
        <color indexed="42"/>
      </font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0" noThreeD="1" sel="0" val="0"/>
</file>

<file path=xl/ctrlProps/ctrlProp2.xml><?xml version="1.0" encoding="utf-8"?>
<formControlPr xmlns="http://schemas.microsoft.com/office/spreadsheetml/2009/9/main" objectType="Drop" dropStyle="combo" dx="20" noThreeD="1" sel="0" val="0"/>
</file>

<file path=xl/ctrlProps/ctrlProp3.xml><?xml version="1.0" encoding="utf-8"?>
<formControlPr xmlns="http://schemas.microsoft.com/office/spreadsheetml/2009/9/main" objectType="Drop" dropStyle="combo" dx="20" noThreeD="1" sel="0" val="0"/>
</file>

<file path=xl/ctrlProps/ctrlProp4.xml><?xml version="1.0" encoding="utf-8"?>
<formControlPr xmlns="http://schemas.microsoft.com/office/spreadsheetml/2009/9/main" objectType="Drop" dropStyle="combo" dx="20" noThreeD="1" sel="0" val="0"/>
</file>

<file path=xl/ctrlProps/ctrlProp5.xml><?xml version="1.0" encoding="utf-8"?>
<formControlPr xmlns="http://schemas.microsoft.com/office/spreadsheetml/2009/9/main" objectType="Drop" dropStyle="combo" dx="20" noThreeD="1" sel="0" val="0"/>
</file>

<file path=xl/ctrlProps/ctrlProp6.xml><?xml version="1.0" encoding="utf-8"?>
<formControlPr xmlns="http://schemas.microsoft.com/office/spreadsheetml/2009/9/main" objectType="Drop" dropStyle="combo" dx="20" noThreeD="1" sel="0" val="0"/>
</file>

<file path=xl/ctrlProps/ctrlProp7.xml><?xml version="1.0" encoding="utf-8"?>
<formControlPr xmlns="http://schemas.microsoft.com/office/spreadsheetml/2009/9/main" objectType="Drop" dropStyle="combo" dx="20" noThreeD="1" sel="0" val="0"/>
</file>

<file path=xl/ctrlProps/ctrlProp8.xml><?xml version="1.0" encoding="utf-8"?>
<formControlPr xmlns="http://schemas.microsoft.com/office/spreadsheetml/2009/9/main" objectType="Drop" dropStyle="combo" dx="20" noThreeD="1" sel="0" val="0"/>
</file>

<file path=xl/ctrlProps/ctrlProp9.xml><?xml version="1.0" encoding="utf-8"?>
<formControlPr xmlns="http://schemas.microsoft.com/office/spreadsheetml/2009/9/main" objectType="Drop" dropStyle="combo" dx="20" noThreeD="1" sel="0" val="0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banelle/My%20Documents/MCCAIN/fiche%20client/D%20.%20F%20.%20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EGE quai rome"/>
      <sheetName val="LIEGE longdoz"/>
      <sheetName val="LIEGE burenville"/>
      <sheetName val="GRIVEGNE"/>
      <sheetName val="EMBOURG"/>
      <sheetName val="SERAING"/>
      <sheetName val="BONCELLES"/>
      <sheetName val="AMAY"/>
      <sheetName val="EUPEN"/>
      <sheetName val="VERVIERS"/>
      <sheetName val="HEUSY"/>
      <sheetName val="AYWAILLE"/>
      <sheetName val="LIEGE st lambert"/>
      <sheetName val="HACCOURT"/>
      <sheetName val="HERSTAL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F26"/>
      <sheetName val="F27"/>
      <sheetName val="F28"/>
      <sheetName val="F29"/>
      <sheetName val="F30"/>
      <sheetName val="F31"/>
      <sheetName val="F32"/>
      <sheetName val="F33"/>
      <sheetName val="F34"/>
      <sheetName val="F35"/>
      <sheetName val="F36"/>
      <sheetName val="F37"/>
      <sheetName val="F38"/>
      <sheetName val="F39"/>
      <sheetName val="F40"/>
      <sheetName val="SYNOPTIQUE  CH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0</v>
          </cell>
          <cell r="B38">
            <v>0</v>
          </cell>
          <cell r="C38" t="str">
            <v>MY PUREE</v>
          </cell>
          <cell r="D38" t="str">
            <v>MY PUREE</v>
          </cell>
          <cell r="E38" t="str">
            <v>MY PUREE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>
            <v>0</v>
          </cell>
          <cell r="B39">
            <v>120120</v>
          </cell>
          <cell r="C39" t="str">
            <v>My Purée  nature</v>
          </cell>
          <cell r="D39" t="str">
            <v>My Purée  nature</v>
          </cell>
          <cell r="E39" t="str">
            <v>My Purée  nature</v>
          </cell>
          <cell r="F39" t="str">
            <v>1500 gr</v>
          </cell>
          <cell r="G39">
            <v>6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47294420</v>
          </cell>
          <cell r="B40">
            <v>120100</v>
          </cell>
          <cell r="C40" t="str">
            <v>My Purée  nature</v>
          </cell>
          <cell r="D40" t="str">
            <v>My Purée  nature</v>
          </cell>
          <cell r="E40" t="str">
            <v>My Purée  nature</v>
          </cell>
          <cell r="F40" t="str">
            <v>750 gr</v>
          </cell>
          <cell r="G40">
            <v>12</v>
          </cell>
          <cell r="H40">
            <v>1</v>
          </cell>
          <cell r="I40">
            <v>1</v>
          </cell>
          <cell r="J40">
            <v>1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>
            <v>0</v>
          </cell>
          <cell r="B42">
            <v>120200</v>
          </cell>
          <cell r="C42" t="str">
            <v>My Purée  Fijne Kruiden</v>
          </cell>
          <cell r="D42" t="str">
            <v>My Purée aux Fines Herbes</v>
          </cell>
          <cell r="E42" t="str">
            <v>My Purée aux Fines Herbes</v>
          </cell>
          <cell r="F42" t="str">
            <v>750 gr</v>
          </cell>
          <cell r="G42">
            <v>12</v>
          </cell>
          <cell r="H42">
            <v>1</v>
          </cell>
          <cell r="I42">
            <v>1</v>
          </cell>
          <cell r="J42">
            <v>1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FB56"/>
  <sheetViews>
    <sheetView showGridLines="0" showZeros="0" tabSelected="1" topLeftCell="A2" zoomScale="55" zoomScaleNormal="55" workbookViewId="0">
      <pane xSplit="10" ySplit="4" topLeftCell="K6" activePane="bottomRight" state="frozen"/>
      <selection activeCell="A2" sqref="A2"/>
      <selection pane="topRight" activeCell="J2" sqref="J2"/>
      <selection pane="bottomLeft" activeCell="A6" sqref="A6"/>
      <selection pane="bottomRight" activeCell="B10" sqref="B10"/>
    </sheetView>
  </sheetViews>
  <sheetFormatPr baseColWidth="10" defaultRowHeight="12.75"/>
  <cols>
    <col min="1" max="1" width="7.7109375" style="2" customWidth="1"/>
    <col min="2" max="2" width="38.28515625" style="2" bestFit="1" customWidth="1"/>
    <col min="3" max="3" width="30.7109375" style="125" customWidth="1"/>
    <col min="4" max="4" width="49.5703125" style="2" customWidth="1"/>
    <col min="5" max="9" width="11.7109375" style="2" customWidth="1"/>
    <col min="10" max="10" width="11.7109375" style="71" customWidth="1"/>
    <col min="11" max="20" width="11.7109375" style="2" customWidth="1"/>
    <col min="21" max="21" width="11.28515625" style="2" customWidth="1"/>
    <col min="22" max="72" width="11.5703125" style="2" bestFit="1" customWidth="1"/>
    <col min="73" max="73" width="11.5703125" style="2" customWidth="1"/>
    <col min="74" max="93" width="11.5703125" style="2" bestFit="1" customWidth="1"/>
    <col min="94" max="145" width="11.5703125" style="2" hidden="1" customWidth="1"/>
    <col min="146" max="151" width="0" style="2" hidden="1" customWidth="1"/>
    <col min="152" max="152" width="12.140625" style="2" hidden="1" customWidth="1"/>
    <col min="153" max="153" width="11.5703125" style="2" hidden="1" customWidth="1"/>
    <col min="154" max="157" width="11.5703125" style="2" bestFit="1" customWidth="1"/>
    <col min="158" max="16384" width="11.42578125" style="2"/>
  </cols>
  <sheetData>
    <row r="1" spans="1:158" ht="30.75" hidden="1" thickBot="1">
      <c r="B1" s="69"/>
      <c r="C1" s="70"/>
      <c r="D1" s="70"/>
      <c r="E1" s="70"/>
      <c r="F1" s="70"/>
      <c r="G1" s="70"/>
      <c r="H1" s="70"/>
      <c r="I1" s="70"/>
      <c r="K1" s="70"/>
      <c r="L1" s="70"/>
      <c r="M1" s="70"/>
      <c r="N1" s="70"/>
      <c r="O1" s="70"/>
      <c r="P1" s="70"/>
      <c r="Q1" s="70"/>
      <c r="R1" s="70"/>
      <c r="S1" s="70"/>
      <c r="T1" s="70"/>
    </row>
    <row r="2" spans="1:158" ht="72" customHeight="1" thickBot="1">
      <c r="A2" s="72"/>
      <c r="B2" s="73" t="s">
        <v>149</v>
      </c>
      <c r="C2" s="74" t="s">
        <v>154</v>
      </c>
      <c r="D2" s="75" t="s">
        <v>254</v>
      </c>
      <c r="E2" s="76">
        <f>COUNTIF(G6:G25,"out")</f>
        <v>0</v>
      </c>
      <c r="F2" s="76"/>
      <c r="G2" s="77"/>
      <c r="H2" s="77"/>
      <c r="I2" s="77"/>
      <c r="J2" s="77"/>
      <c r="K2" s="130" t="s">
        <v>171</v>
      </c>
      <c r="L2" s="131"/>
      <c r="M2" s="131"/>
      <c r="N2" s="131"/>
      <c r="O2" s="131"/>
      <c r="P2" s="131"/>
      <c r="Q2" s="131"/>
      <c r="R2" s="131"/>
      <c r="S2" s="131"/>
      <c r="T2" s="132"/>
      <c r="U2" s="78" t="s">
        <v>81</v>
      </c>
      <c r="V2" s="79"/>
      <c r="W2" s="79"/>
      <c r="X2" s="80"/>
      <c r="Y2" s="80"/>
      <c r="Z2" s="79"/>
      <c r="AA2" s="78" t="s">
        <v>82</v>
      </c>
      <c r="AB2" s="79"/>
      <c r="AC2" s="79"/>
      <c r="AD2" s="80"/>
      <c r="AE2" s="80"/>
      <c r="AF2" s="79"/>
      <c r="AG2" s="78" t="s">
        <v>83</v>
      </c>
      <c r="AH2" s="81"/>
      <c r="AI2" s="81"/>
      <c r="AJ2" s="81"/>
      <c r="AK2" s="82"/>
      <c r="AL2" s="79"/>
      <c r="AM2" s="78" t="s">
        <v>84</v>
      </c>
      <c r="AN2" s="81"/>
      <c r="AO2" s="81"/>
      <c r="AP2" s="81"/>
      <c r="AQ2" s="82"/>
      <c r="AR2" s="79"/>
      <c r="AS2" s="78" t="s">
        <v>85</v>
      </c>
      <c r="AT2" s="81"/>
      <c r="AU2" s="81"/>
      <c r="AV2" s="81"/>
      <c r="AW2" s="82"/>
      <c r="AX2" s="79"/>
      <c r="AY2" s="78" t="s">
        <v>86</v>
      </c>
      <c r="AZ2" s="81"/>
      <c r="BA2" s="81"/>
      <c r="BB2" s="81"/>
      <c r="BC2" s="82"/>
      <c r="BD2" s="79"/>
      <c r="BE2" s="78" t="s">
        <v>87</v>
      </c>
      <c r="BF2" s="81"/>
      <c r="BG2" s="81"/>
      <c r="BH2" s="81"/>
      <c r="BI2" s="82"/>
      <c r="BJ2" s="79"/>
      <c r="BK2" s="78" t="s">
        <v>88</v>
      </c>
      <c r="BL2" s="81"/>
      <c r="BM2" s="81"/>
      <c r="BN2" s="81"/>
      <c r="BO2" s="82"/>
      <c r="BP2" s="79"/>
      <c r="BQ2" s="78" t="s">
        <v>89</v>
      </c>
      <c r="BR2" s="83"/>
      <c r="BS2" s="83"/>
      <c r="BT2" s="83"/>
      <c r="BU2" s="84"/>
      <c r="BV2" s="79"/>
      <c r="BW2" s="78" t="s">
        <v>90</v>
      </c>
      <c r="BX2" s="81"/>
      <c r="BY2" s="81"/>
      <c r="BZ2" s="81"/>
      <c r="CA2" s="82"/>
      <c r="CB2" s="81"/>
      <c r="CC2" s="79"/>
      <c r="CD2" s="78" t="s">
        <v>91</v>
      </c>
      <c r="CE2" s="81"/>
      <c r="CF2" s="81"/>
      <c r="CG2" s="81"/>
      <c r="CH2" s="82"/>
      <c r="CI2" s="79"/>
      <c r="CJ2" s="78" t="s">
        <v>92</v>
      </c>
      <c r="CK2" s="81"/>
      <c r="CL2" s="81"/>
      <c r="CM2" s="81"/>
      <c r="CN2" s="82"/>
      <c r="CO2" s="79"/>
      <c r="EX2" s="126" t="s">
        <v>93</v>
      </c>
      <c r="EY2" s="126" t="s">
        <v>94</v>
      </c>
      <c r="EZ2" s="126" t="s">
        <v>95</v>
      </c>
      <c r="FA2" s="126" t="s">
        <v>96</v>
      </c>
      <c r="FB2" s="85" t="s">
        <v>61</v>
      </c>
    </row>
    <row r="3" spans="1:158" ht="16.5" customHeight="1" thickBot="1">
      <c r="A3" s="86"/>
      <c r="B3" s="87" t="s">
        <v>250</v>
      </c>
      <c r="C3" s="128">
        <f>SUBTOTAL(3,B6:B56)-(E2)</f>
        <v>9</v>
      </c>
      <c r="D3" s="88" t="s">
        <v>153</v>
      </c>
      <c r="E3" s="89">
        <f ca="1">TODAY()</f>
        <v>40884</v>
      </c>
      <c r="F3" s="90"/>
      <c r="G3" s="91">
        <v>0</v>
      </c>
      <c r="H3" s="91"/>
      <c r="I3" s="91"/>
      <c r="J3" s="91"/>
      <c r="K3" s="92">
        <f t="shared" ref="K3:T3" si="0">SUBTOTAL(3,K$6:K$56)</f>
        <v>0</v>
      </c>
      <c r="L3" s="92">
        <f t="shared" si="0"/>
        <v>0</v>
      </c>
      <c r="M3" s="92">
        <f t="shared" si="0"/>
        <v>0</v>
      </c>
      <c r="N3" s="92">
        <f t="shared" si="0"/>
        <v>0</v>
      </c>
      <c r="O3" s="92">
        <f t="shared" si="0"/>
        <v>0</v>
      </c>
      <c r="P3" s="92">
        <f t="shared" si="0"/>
        <v>0</v>
      </c>
      <c r="Q3" s="92">
        <f t="shared" si="0"/>
        <v>0</v>
      </c>
      <c r="R3" s="92">
        <f t="shared" si="0"/>
        <v>0</v>
      </c>
      <c r="S3" s="92">
        <f t="shared" si="0"/>
        <v>0</v>
      </c>
      <c r="T3" s="92">
        <f t="shared" si="0"/>
        <v>0</v>
      </c>
      <c r="U3" s="93">
        <v>40910</v>
      </c>
      <c r="V3" s="93">
        <v>40917</v>
      </c>
      <c r="W3" s="93">
        <v>40924</v>
      </c>
      <c r="X3" s="93">
        <v>40931</v>
      </c>
      <c r="Y3" s="93">
        <v>40938</v>
      </c>
      <c r="Z3" s="58"/>
      <c r="AA3" s="93">
        <v>40940</v>
      </c>
      <c r="AB3" s="93">
        <v>40945</v>
      </c>
      <c r="AC3" s="93">
        <v>40952</v>
      </c>
      <c r="AD3" s="93">
        <v>40959</v>
      </c>
      <c r="AE3" s="93">
        <v>40966</v>
      </c>
      <c r="AF3" s="58"/>
      <c r="AG3" s="93">
        <v>40969</v>
      </c>
      <c r="AH3" s="93">
        <v>40973</v>
      </c>
      <c r="AI3" s="93">
        <v>40980</v>
      </c>
      <c r="AJ3" s="93">
        <v>40987</v>
      </c>
      <c r="AK3" s="93">
        <v>40994</v>
      </c>
      <c r="AL3" s="58"/>
      <c r="AM3" s="93">
        <v>41001</v>
      </c>
      <c r="AN3" s="93">
        <v>41008</v>
      </c>
      <c r="AO3" s="93">
        <v>41015</v>
      </c>
      <c r="AP3" s="93">
        <v>41022</v>
      </c>
      <c r="AQ3" s="93">
        <v>41029</v>
      </c>
      <c r="AR3" s="58"/>
      <c r="AS3" s="93">
        <v>41030</v>
      </c>
      <c r="AT3" s="93">
        <v>41036</v>
      </c>
      <c r="AU3" s="93">
        <v>41043</v>
      </c>
      <c r="AV3" s="93">
        <v>41050</v>
      </c>
      <c r="AW3" s="93">
        <v>41057</v>
      </c>
      <c r="AX3" s="58"/>
      <c r="AY3" s="93">
        <v>41061</v>
      </c>
      <c r="AZ3" s="93">
        <v>41064</v>
      </c>
      <c r="BA3" s="93">
        <v>41071</v>
      </c>
      <c r="BB3" s="93">
        <v>41078</v>
      </c>
      <c r="BC3" s="93">
        <v>41085</v>
      </c>
      <c r="BD3" s="32"/>
      <c r="BE3" s="93">
        <v>41092</v>
      </c>
      <c r="BF3" s="93">
        <v>41099</v>
      </c>
      <c r="BG3" s="93">
        <v>41106</v>
      </c>
      <c r="BH3" s="93">
        <v>41113</v>
      </c>
      <c r="BI3" s="93">
        <v>41120</v>
      </c>
      <c r="BJ3" s="32"/>
      <c r="BK3" s="93">
        <v>41122</v>
      </c>
      <c r="BL3" s="93">
        <v>41127</v>
      </c>
      <c r="BM3" s="93">
        <v>41134</v>
      </c>
      <c r="BN3" s="93">
        <v>41141</v>
      </c>
      <c r="BO3" s="93">
        <v>41148</v>
      </c>
      <c r="BP3" s="32"/>
      <c r="BQ3" s="93">
        <v>41155</v>
      </c>
      <c r="BR3" s="93">
        <v>41162</v>
      </c>
      <c r="BS3" s="93">
        <v>41169</v>
      </c>
      <c r="BT3" s="93">
        <v>41176</v>
      </c>
      <c r="BU3" s="93"/>
      <c r="BV3" s="32"/>
      <c r="BW3" s="93">
        <v>41183</v>
      </c>
      <c r="BX3" s="93">
        <v>41190</v>
      </c>
      <c r="BY3" s="93">
        <v>41197</v>
      </c>
      <c r="BZ3" s="93">
        <v>41204</v>
      </c>
      <c r="CA3" s="93">
        <v>41211</v>
      </c>
      <c r="CB3" s="93"/>
      <c r="CC3" s="58"/>
      <c r="CD3" s="93">
        <v>41214</v>
      </c>
      <c r="CE3" s="93">
        <v>41218</v>
      </c>
      <c r="CF3" s="93">
        <v>41225</v>
      </c>
      <c r="CG3" s="93">
        <v>41232</v>
      </c>
      <c r="CH3" s="93">
        <v>41239</v>
      </c>
      <c r="CI3" s="58"/>
      <c r="CJ3" s="93">
        <v>41246</v>
      </c>
      <c r="CK3" s="93">
        <v>41253</v>
      </c>
      <c r="CL3" s="93">
        <v>41260</v>
      </c>
      <c r="CM3" s="93">
        <v>41267</v>
      </c>
      <c r="CN3" s="93">
        <v>41274</v>
      </c>
      <c r="CO3" s="29"/>
      <c r="EX3" s="126"/>
      <c r="EY3" s="126"/>
      <c r="EZ3" s="126"/>
      <c r="FA3" s="126"/>
      <c r="FB3" s="85" t="s">
        <v>62</v>
      </c>
    </row>
    <row r="4" spans="1:158" ht="26.25" thickBot="1">
      <c r="A4" s="94"/>
      <c r="B4" s="95" t="s">
        <v>251</v>
      </c>
      <c r="C4" s="129"/>
      <c r="D4" s="96" t="s">
        <v>155</v>
      </c>
      <c r="E4" s="97">
        <f ca="1">INT((E3-SUM(MOD(DATE(YEAR(E3-MOD(E3,7)+3),1,2),{1E+99;7})*{1;-1})+5)/7)</f>
        <v>49</v>
      </c>
      <c r="F4" s="90"/>
      <c r="G4" s="91">
        <v>0</v>
      </c>
      <c r="H4" s="91"/>
      <c r="I4" s="91"/>
      <c r="J4" s="91"/>
      <c r="K4" s="98">
        <f t="shared" ref="K4:T4" si="1">K3/$C$3</f>
        <v>0</v>
      </c>
      <c r="L4" s="98">
        <f t="shared" si="1"/>
        <v>0</v>
      </c>
      <c r="M4" s="99">
        <f t="shared" si="1"/>
        <v>0</v>
      </c>
      <c r="N4" s="99">
        <f t="shared" si="1"/>
        <v>0</v>
      </c>
      <c r="O4" s="98">
        <f t="shared" si="1"/>
        <v>0</v>
      </c>
      <c r="P4" s="98">
        <f t="shared" si="1"/>
        <v>0</v>
      </c>
      <c r="Q4" s="99">
        <f t="shared" si="1"/>
        <v>0</v>
      </c>
      <c r="R4" s="99">
        <f t="shared" si="1"/>
        <v>0</v>
      </c>
      <c r="S4" s="98">
        <f t="shared" si="1"/>
        <v>0</v>
      </c>
      <c r="T4" s="98">
        <f t="shared" si="1"/>
        <v>0</v>
      </c>
      <c r="U4" s="100">
        <v>40916</v>
      </c>
      <c r="V4" s="100">
        <v>40923</v>
      </c>
      <c r="W4" s="100">
        <v>40930</v>
      </c>
      <c r="X4" s="100">
        <v>40937</v>
      </c>
      <c r="Y4" s="100">
        <v>40939</v>
      </c>
      <c r="Z4" s="59"/>
      <c r="AA4" s="100">
        <v>40944</v>
      </c>
      <c r="AB4" s="100">
        <v>40951</v>
      </c>
      <c r="AC4" s="100">
        <v>40958</v>
      </c>
      <c r="AD4" s="100">
        <v>40965</v>
      </c>
      <c r="AE4" s="100">
        <v>40968</v>
      </c>
      <c r="AF4" s="59"/>
      <c r="AG4" s="100">
        <v>40972</v>
      </c>
      <c r="AH4" s="100">
        <v>40979</v>
      </c>
      <c r="AI4" s="100">
        <v>40986</v>
      </c>
      <c r="AJ4" s="100">
        <v>40993</v>
      </c>
      <c r="AK4" s="100">
        <v>40999</v>
      </c>
      <c r="AL4" s="59"/>
      <c r="AM4" s="100">
        <v>41007</v>
      </c>
      <c r="AN4" s="100">
        <v>41014</v>
      </c>
      <c r="AO4" s="100">
        <v>41021</v>
      </c>
      <c r="AP4" s="100">
        <v>41028</v>
      </c>
      <c r="AQ4" s="93">
        <v>41029</v>
      </c>
      <c r="AR4" s="59"/>
      <c r="AS4" s="100">
        <v>41035</v>
      </c>
      <c r="AT4" s="100">
        <v>41042</v>
      </c>
      <c r="AU4" s="100">
        <v>41049</v>
      </c>
      <c r="AV4" s="100">
        <v>41056</v>
      </c>
      <c r="AW4" s="93">
        <v>41060</v>
      </c>
      <c r="AX4" s="59"/>
      <c r="AY4" s="100">
        <v>41063</v>
      </c>
      <c r="AZ4" s="100">
        <v>41070</v>
      </c>
      <c r="BA4" s="100">
        <v>41077</v>
      </c>
      <c r="BB4" s="100">
        <v>41084</v>
      </c>
      <c r="BC4" s="100">
        <v>41090</v>
      </c>
      <c r="BD4" s="33"/>
      <c r="BE4" s="100">
        <v>41098</v>
      </c>
      <c r="BF4" s="100">
        <v>41105</v>
      </c>
      <c r="BG4" s="100">
        <v>41112</v>
      </c>
      <c r="BH4" s="100">
        <v>41119</v>
      </c>
      <c r="BI4" s="100">
        <v>41121</v>
      </c>
      <c r="BJ4" s="33"/>
      <c r="BK4" s="100">
        <v>41126</v>
      </c>
      <c r="BL4" s="100">
        <v>41133</v>
      </c>
      <c r="BM4" s="100">
        <v>41140</v>
      </c>
      <c r="BN4" s="100">
        <v>41147</v>
      </c>
      <c r="BO4" s="100">
        <v>41152</v>
      </c>
      <c r="BP4" s="33"/>
      <c r="BQ4" s="100">
        <v>41161</v>
      </c>
      <c r="BR4" s="100">
        <v>41168</v>
      </c>
      <c r="BS4" s="100">
        <v>41175</v>
      </c>
      <c r="BT4" s="100">
        <v>41182</v>
      </c>
      <c r="BU4" s="100"/>
      <c r="BV4" s="33"/>
      <c r="BW4" s="93">
        <v>41189</v>
      </c>
      <c r="BX4" s="100">
        <v>41196</v>
      </c>
      <c r="BY4" s="100">
        <v>41203</v>
      </c>
      <c r="BZ4" s="100">
        <v>41210</v>
      </c>
      <c r="CA4" s="100">
        <v>41213</v>
      </c>
      <c r="CB4" s="100"/>
      <c r="CC4" s="59"/>
      <c r="CD4" s="100">
        <v>41217</v>
      </c>
      <c r="CE4" s="100">
        <v>41224</v>
      </c>
      <c r="CF4" s="100">
        <v>41231</v>
      </c>
      <c r="CG4" s="100">
        <v>41238</v>
      </c>
      <c r="CH4" s="100">
        <v>41243</v>
      </c>
      <c r="CI4" s="59"/>
      <c r="CJ4" s="100">
        <v>41252</v>
      </c>
      <c r="CK4" s="100">
        <v>41259</v>
      </c>
      <c r="CL4" s="100">
        <v>41266</v>
      </c>
      <c r="CM4" s="100">
        <v>41273</v>
      </c>
      <c r="CN4" s="93">
        <v>41274</v>
      </c>
      <c r="CO4" s="31" t="s">
        <v>79</v>
      </c>
      <c r="EX4" s="126"/>
      <c r="EY4" s="126"/>
      <c r="EZ4" s="126"/>
      <c r="FA4" s="126"/>
      <c r="FB4" s="101" t="s">
        <v>63</v>
      </c>
    </row>
    <row r="5" spans="1:158" ht="54.75" customHeight="1" thickBot="1">
      <c r="A5" s="102" t="s">
        <v>249</v>
      </c>
      <c r="B5" s="103" t="s">
        <v>150</v>
      </c>
      <c r="C5" s="104" t="s">
        <v>151</v>
      </c>
      <c r="D5" s="104" t="s">
        <v>152</v>
      </c>
      <c r="E5" s="105" t="s">
        <v>156</v>
      </c>
      <c r="F5" s="106" t="s">
        <v>157</v>
      </c>
      <c r="G5" s="107" t="s">
        <v>60</v>
      </c>
      <c r="H5" s="108" t="s">
        <v>158</v>
      </c>
      <c r="I5" s="109" t="s">
        <v>159</v>
      </c>
      <c r="J5" s="110" t="s">
        <v>160</v>
      </c>
      <c r="K5" s="111" t="s">
        <v>161</v>
      </c>
      <c r="L5" s="111" t="s">
        <v>162</v>
      </c>
      <c r="M5" s="111" t="s">
        <v>163</v>
      </c>
      <c r="N5" s="111" t="s">
        <v>164</v>
      </c>
      <c r="O5" s="111" t="s">
        <v>165</v>
      </c>
      <c r="P5" s="111" t="s">
        <v>166</v>
      </c>
      <c r="Q5" s="111" t="s">
        <v>167</v>
      </c>
      <c r="R5" s="111" t="s">
        <v>168</v>
      </c>
      <c r="S5" s="111" t="s">
        <v>169</v>
      </c>
      <c r="T5" s="111" t="s">
        <v>170</v>
      </c>
      <c r="U5" s="112" t="s">
        <v>1</v>
      </c>
      <c r="V5" s="112" t="s">
        <v>2</v>
      </c>
      <c r="W5" s="112" t="s">
        <v>3</v>
      </c>
      <c r="X5" s="112" t="s">
        <v>4</v>
      </c>
      <c r="Y5" s="112" t="s">
        <v>5</v>
      </c>
      <c r="Z5" s="60" t="s">
        <v>80</v>
      </c>
      <c r="AA5" s="112" t="s">
        <v>5</v>
      </c>
      <c r="AB5" s="112" t="s">
        <v>6</v>
      </c>
      <c r="AC5" s="112" t="s">
        <v>7</v>
      </c>
      <c r="AD5" s="112" t="s">
        <v>8</v>
      </c>
      <c r="AE5" s="112" t="s">
        <v>9</v>
      </c>
      <c r="AF5" s="60" t="s">
        <v>80</v>
      </c>
      <c r="AG5" s="112" t="s">
        <v>9</v>
      </c>
      <c r="AH5" s="112" t="s">
        <v>10</v>
      </c>
      <c r="AI5" s="112" t="s">
        <v>11</v>
      </c>
      <c r="AJ5" s="112" t="s">
        <v>12</v>
      </c>
      <c r="AK5" s="112" t="s">
        <v>13</v>
      </c>
      <c r="AL5" s="60" t="s">
        <v>80</v>
      </c>
      <c r="AM5" s="112" t="s">
        <v>14</v>
      </c>
      <c r="AN5" s="112" t="s">
        <v>15</v>
      </c>
      <c r="AO5" s="112" t="s">
        <v>16</v>
      </c>
      <c r="AP5" s="112" t="s">
        <v>17</v>
      </c>
      <c r="AQ5" s="112" t="s">
        <v>18</v>
      </c>
      <c r="AR5" s="60" t="s">
        <v>80</v>
      </c>
      <c r="AS5" s="112" t="s">
        <v>18</v>
      </c>
      <c r="AT5" s="112" t="s">
        <v>19</v>
      </c>
      <c r="AU5" s="112" t="s">
        <v>20</v>
      </c>
      <c r="AV5" s="112" t="s">
        <v>21</v>
      </c>
      <c r="AW5" s="112" t="s">
        <v>22</v>
      </c>
      <c r="AX5" s="60" t="s">
        <v>80</v>
      </c>
      <c r="AY5" s="112" t="s">
        <v>22</v>
      </c>
      <c r="AZ5" s="112" t="s">
        <v>23</v>
      </c>
      <c r="BA5" s="112" t="s">
        <v>24</v>
      </c>
      <c r="BB5" s="112" t="s">
        <v>25</v>
      </c>
      <c r="BC5" s="112" t="s">
        <v>26</v>
      </c>
      <c r="BD5" s="34" t="s">
        <v>80</v>
      </c>
      <c r="BE5" s="112" t="s">
        <v>27</v>
      </c>
      <c r="BF5" s="112" t="s">
        <v>28</v>
      </c>
      <c r="BG5" s="112" t="s">
        <v>29</v>
      </c>
      <c r="BH5" s="112" t="s">
        <v>30</v>
      </c>
      <c r="BI5" s="112" t="s">
        <v>31</v>
      </c>
      <c r="BJ5" s="34" t="s">
        <v>80</v>
      </c>
      <c r="BK5" s="112" t="s">
        <v>31</v>
      </c>
      <c r="BL5" s="112" t="s">
        <v>32</v>
      </c>
      <c r="BM5" s="112" t="s">
        <v>33</v>
      </c>
      <c r="BN5" s="112" t="s">
        <v>34</v>
      </c>
      <c r="BO5" s="112" t="s">
        <v>35</v>
      </c>
      <c r="BP5" s="34" t="s">
        <v>80</v>
      </c>
      <c r="BQ5" s="112" t="s">
        <v>36</v>
      </c>
      <c r="BR5" s="112" t="s">
        <v>37</v>
      </c>
      <c r="BS5" s="112" t="s">
        <v>38</v>
      </c>
      <c r="BT5" s="112" t="s">
        <v>39</v>
      </c>
      <c r="BU5" s="112"/>
      <c r="BV5" s="34" t="s">
        <v>80</v>
      </c>
      <c r="BW5" s="112" t="s">
        <v>40</v>
      </c>
      <c r="BX5" s="112" t="s">
        <v>41</v>
      </c>
      <c r="BY5" s="112" t="s">
        <v>42</v>
      </c>
      <c r="BZ5" s="112" t="s">
        <v>43</v>
      </c>
      <c r="CA5" s="112" t="s">
        <v>44</v>
      </c>
      <c r="CB5" s="112"/>
      <c r="CC5" s="60" t="s">
        <v>80</v>
      </c>
      <c r="CD5" s="112" t="s">
        <v>44</v>
      </c>
      <c r="CE5" s="112" t="s">
        <v>45</v>
      </c>
      <c r="CF5" s="112" t="s">
        <v>46</v>
      </c>
      <c r="CG5" s="112" t="s">
        <v>47</v>
      </c>
      <c r="CH5" s="112" t="s">
        <v>48</v>
      </c>
      <c r="CI5" s="60" t="s">
        <v>80</v>
      </c>
      <c r="CJ5" s="112" t="s">
        <v>49</v>
      </c>
      <c r="CK5" s="112" t="s">
        <v>50</v>
      </c>
      <c r="CL5" s="112" t="s">
        <v>51</v>
      </c>
      <c r="CM5" s="112" t="s">
        <v>52</v>
      </c>
      <c r="CN5" s="112" t="s">
        <v>252</v>
      </c>
      <c r="CO5" s="30" t="s">
        <v>80</v>
      </c>
      <c r="CP5" s="113" t="s">
        <v>97</v>
      </c>
      <c r="CQ5" s="113" t="s">
        <v>98</v>
      </c>
      <c r="CR5" s="113" t="s">
        <v>99</v>
      </c>
      <c r="CS5" s="113" t="s">
        <v>100</v>
      </c>
      <c r="CT5" s="113" t="s">
        <v>101</v>
      </c>
      <c r="CU5" s="113" t="s">
        <v>102</v>
      </c>
      <c r="CV5" s="113" t="s">
        <v>103</v>
      </c>
      <c r="CW5" s="113" t="s">
        <v>104</v>
      </c>
      <c r="CX5" s="113" t="s">
        <v>105</v>
      </c>
      <c r="CY5" s="113" t="s">
        <v>106</v>
      </c>
      <c r="CZ5" s="113" t="s">
        <v>107</v>
      </c>
      <c r="DA5" s="113" t="s">
        <v>108</v>
      </c>
      <c r="DB5" s="113" t="s">
        <v>109</v>
      </c>
      <c r="DC5" s="113" t="s">
        <v>110</v>
      </c>
      <c r="DD5" s="113" t="s">
        <v>111</v>
      </c>
      <c r="DE5" s="113" t="s">
        <v>112</v>
      </c>
      <c r="DF5" s="113" t="s">
        <v>113</v>
      </c>
      <c r="DG5" s="113" t="s">
        <v>114</v>
      </c>
      <c r="DH5" s="113" t="s">
        <v>115</v>
      </c>
      <c r="DI5" s="113" t="s">
        <v>116</v>
      </c>
      <c r="DJ5" s="113" t="s">
        <v>117</v>
      </c>
      <c r="DK5" s="113" t="s">
        <v>118</v>
      </c>
      <c r="DL5" s="113" t="s">
        <v>119</v>
      </c>
      <c r="DM5" s="113" t="s">
        <v>120</v>
      </c>
      <c r="DN5" s="113" t="s">
        <v>121</v>
      </c>
      <c r="DO5" s="113" t="s">
        <v>122</v>
      </c>
      <c r="DP5" s="113" t="s">
        <v>123</v>
      </c>
      <c r="DQ5" s="113" t="s">
        <v>124</v>
      </c>
      <c r="DR5" s="113" t="s">
        <v>125</v>
      </c>
      <c r="DS5" s="113" t="s">
        <v>126</v>
      </c>
      <c r="DT5" s="113" t="s">
        <v>127</v>
      </c>
      <c r="DU5" s="113" t="s">
        <v>128</v>
      </c>
      <c r="DV5" s="113" t="s">
        <v>129</v>
      </c>
      <c r="DW5" s="113" t="s">
        <v>130</v>
      </c>
      <c r="DX5" s="113" t="s">
        <v>131</v>
      </c>
      <c r="DY5" s="113" t="s">
        <v>132</v>
      </c>
      <c r="DZ5" s="113" t="s">
        <v>133</v>
      </c>
      <c r="EA5" s="113" t="s">
        <v>134</v>
      </c>
      <c r="EB5" s="113" t="s">
        <v>135</v>
      </c>
      <c r="EC5" s="113" t="s">
        <v>136</v>
      </c>
      <c r="ED5" s="113" t="s">
        <v>137</v>
      </c>
      <c r="EE5" s="113" t="s">
        <v>138</v>
      </c>
      <c r="EF5" s="113" t="s">
        <v>139</v>
      </c>
      <c r="EG5" s="113" t="s">
        <v>140</v>
      </c>
      <c r="EH5" s="113" t="s">
        <v>141</v>
      </c>
      <c r="EI5" s="113" t="s">
        <v>142</v>
      </c>
      <c r="EJ5" s="113" t="s">
        <v>143</v>
      </c>
      <c r="EK5" s="113" t="s">
        <v>144</v>
      </c>
      <c r="EL5" s="113" t="s">
        <v>145</v>
      </c>
      <c r="EM5" s="113" t="s">
        <v>146</v>
      </c>
      <c r="EN5" s="113" t="s">
        <v>147</v>
      </c>
      <c r="EO5" s="113" t="s">
        <v>148</v>
      </c>
      <c r="EP5" s="113" t="s">
        <v>253</v>
      </c>
      <c r="EQ5" s="113"/>
      <c r="ER5" s="113"/>
      <c r="ES5" s="113"/>
      <c r="ET5" s="113"/>
      <c r="EU5" s="113"/>
      <c r="EX5" s="127"/>
      <c r="EY5" s="127"/>
      <c r="EZ5" s="127"/>
      <c r="FA5" s="127"/>
      <c r="FB5" s="114"/>
    </row>
    <row r="6" spans="1:158" ht="30" customHeight="1" thickBot="1">
      <c r="A6" s="115"/>
      <c r="B6" s="68" t="s">
        <v>255</v>
      </c>
      <c r="C6" s="68" t="s">
        <v>256</v>
      </c>
      <c r="D6" s="68" t="s">
        <v>257</v>
      </c>
      <c r="E6" s="68" t="s">
        <v>258</v>
      </c>
      <c r="F6" s="68">
        <v>309313</v>
      </c>
      <c r="G6" s="116"/>
      <c r="H6" s="67">
        <f t="shared" ref="H6" si="2">SUM(Z6,AF6,AL6,AR6,AX6,BD6,BJ6,BP6,BV6,CC6,CI6,CO6)</f>
        <v>0</v>
      </c>
      <c r="I6" s="117" t="e">
        <f>VLOOKUP(B6,DONNEES!$A$1:$D$66,3,FALSE)</f>
        <v>#N/A</v>
      </c>
      <c r="J6" s="67">
        <f>INT(($EV6-SUM(MOD(DATE(YEAR($EV6-MOD($EV6,7)+3),1,2),{1E+99;7})*{1;-1})+5)/7)</f>
        <v>0</v>
      </c>
      <c r="K6" s="68"/>
      <c r="L6" s="68"/>
      <c r="M6" s="68"/>
      <c r="N6" s="68"/>
      <c r="O6" s="68"/>
      <c r="P6" s="68"/>
      <c r="Q6" s="68"/>
      <c r="R6" s="68"/>
      <c r="S6" s="68"/>
      <c r="T6" s="68"/>
      <c r="U6" s="118"/>
      <c r="V6" s="119"/>
      <c r="W6" s="119"/>
      <c r="X6" s="120"/>
      <c r="Y6" s="121"/>
      <c r="Z6" s="61">
        <f>SUM(U6:Y6)</f>
        <v>0</v>
      </c>
      <c r="AA6" s="118"/>
      <c r="AB6" s="119"/>
      <c r="AC6" s="119"/>
      <c r="AD6" s="120"/>
      <c r="AE6" s="121"/>
      <c r="AF6" s="61">
        <f>SUM(AA6:AE6)</f>
        <v>0</v>
      </c>
      <c r="AG6" s="118"/>
      <c r="AH6" s="119"/>
      <c r="AI6" s="119"/>
      <c r="AJ6" s="119"/>
      <c r="AK6" s="122"/>
      <c r="AL6" s="61">
        <f>SUM(AG6:AK6)</f>
        <v>0</v>
      </c>
      <c r="AM6" s="118"/>
      <c r="AN6" s="119"/>
      <c r="AO6" s="119"/>
      <c r="AP6" s="119"/>
      <c r="AQ6" s="122"/>
      <c r="AR6" s="61">
        <f>SUM(AM6:AQ6)</f>
        <v>0</v>
      </c>
      <c r="AS6" s="118"/>
      <c r="AT6" s="119"/>
      <c r="AU6" s="119"/>
      <c r="AV6" s="119"/>
      <c r="AW6" s="122"/>
      <c r="AX6" s="61">
        <f>SUM(AS6:AW6)</f>
        <v>0</v>
      </c>
      <c r="AY6" s="118"/>
      <c r="AZ6" s="119"/>
      <c r="BA6" s="119"/>
      <c r="BB6" s="119"/>
      <c r="BC6" s="122"/>
      <c r="BD6" s="36">
        <f>SUM(AY6:BC6)</f>
        <v>0</v>
      </c>
      <c r="BE6" s="118"/>
      <c r="BF6" s="119"/>
      <c r="BG6" s="119"/>
      <c r="BH6" s="119"/>
      <c r="BI6" s="122"/>
      <c r="BJ6" s="36">
        <f>SUM(BE6:BI6)</f>
        <v>0</v>
      </c>
      <c r="BK6" s="118"/>
      <c r="BL6" s="119"/>
      <c r="BM6" s="119"/>
      <c r="BN6" s="119"/>
      <c r="BO6" s="122"/>
      <c r="BP6" s="36">
        <f>SUM(BK6:BO6)</f>
        <v>0</v>
      </c>
      <c r="BQ6" s="118"/>
      <c r="BR6" s="119"/>
      <c r="BS6" s="119"/>
      <c r="BT6" s="119"/>
      <c r="BU6" s="122"/>
      <c r="BV6" s="36">
        <f>SUM(BQ6:BU6)</f>
        <v>0</v>
      </c>
      <c r="BW6" s="118"/>
      <c r="BX6" s="119"/>
      <c r="BY6" s="119"/>
      <c r="BZ6" s="119"/>
      <c r="CA6" s="120"/>
      <c r="CB6" s="120"/>
      <c r="CC6" s="61">
        <f>SUM(BX6:CB6)</f>
        <v>0</v>
      </c>
      <c r="CD6" s="118"/>
      <c r="CE6" s="119"/>
      <c r="CF6" s="119"/>
      <c r="CG6" s="119"/>
      <c r="CH6" s="122"/>
      <c r="CI6" s="61">
        <f>SUM(CD6:CH6)</f>
        <v>0</v>
      </c>
      <c r="CJ6" s="118"/>
      <c r="CK6" s="119"/>
      <c r="CL6" s="119"/>
      <c r="CM6" s="119"/>
      <c r="CN6" s="122"/>
      <c r="CO6" s="62">
        <f>SUM(CJ6:CN6)</f>
        <v>0</v>
      </c>
      <c r="CP6" s="63" t="b">
        <f>IF(U6&gt;0,U$4)</f>
        <v>0</v>
      </c>
      <c r="CQ6" s="63" t="b">
        <f>IF(V6&gt;0,V$4)</f>
        <v>0</v>
      </c>
      <c r="CR6" s="63" t="b">
        <f>IF(W6&gt;0,W$4)</f>
        <v>0</v>
      </c>
      <c r="CS6" s="63" t="b">
        <f>IF(X6&gt;0,X$4)</f>
        <v>0</v>
      </c>
      <c r="CT6" s="63" t="b">
        <f>IF(AA6&gt;0,AA$4)</f>
        <v>0</v>
      </c>
      <c r="CU6" s="63" t="b">
        <f>IF(AB6&gt;0,AB$4)</f>
        <v>0</v>
      </c>
      <c r="CV6" s="63" t="b">
        <f>IF(AC6&gt;0,AC$4)</f>
        <v>0</v>
      </c>
      <c r="CW6" s="63" t="b">
        <f>IF(AD6&gt;0,AD$4)</f>
        <v>0</v>
      </c>
      <c r="CX6" s="63" t="b">
        <f>IF(AG6&gt;0,AG$4)</f>
        <v>0</v>
      </c>
      <c r="CY6" s="63" t="b">
        <f>IF(AH6&gt;0,AH$4)</f>
        <v>0</v>
      </c>
      <c r="CZ6" s="63" t="b">
        <f>IF(AI6&gt;0,AI$4)</f>
        <v>0</v>
      </c>
      <c r="DA6" s="63" t="b">
        <f>IF(AJ6&gt;0,AJ$4)</f>
        <v>0</v>
      </c>
      <c r="DB6" s="63" t="b">
        <f>IF((AK6)&gt;0,AK$4)</f>
        <v>0</v>
      </c>
      <c r="DC6" s="63" t="b">
        <f>IF(AM6&gt;0,AM$4)</f>
        <v>0</v>
      </c>
      <c r="DD6" s="63" t="b">
        <f>IF(AN6&gt;0,AN$4)</f>
        <v>0</v>
      </c>
      <c r="DE6" s="63" t="b">
        <f t="shared" ref="DE6:DG6" si="3">IF(AO6&gt;0,AO$4)</f>
        <v>0</v>
      </c>
      <c r="DF6" s="63" t="b">
        <f t="shared" si="3"/>
        <v>0</v>
      </c>
      <c r="DG6" s="63" t="b">
        <f t="shared" si="3"/>
        <v>0</v>
      </c>
      <c r="DH6" s="63" t="b">
        <f>IF(AT6&gt;0,AT$4)</f>
        <v>0</v>
      </c>
      <c r="DI6" s="63" t="b">
        <f t="shared" ref="DI6:DK6" si="4">IF(AU6&gt;0,AU$4)</f>
        <v>0</v>
      </c>
      <c r="DJ6" s="63" t="b">
        <f t="shared" si="4"/>
        <v>0</v>
      </c>
      <c r="DK6" s="63" t="b">
        <f t="shared" si="4"/>
        <v>0</v>
      </c>
      <c r="DL6" s="63" t="b">
        <f>IF(AZ6&gt;0,AZ$4)</f>
        <v>0</v>
      </c>
      <c r="DM6" s="63" t="b">
        <f t="shared" ref="DM6:DO6" si="5">IF(BA6&gt;0,BA$4)</f>
        <v>0</v>
      </c>
      <c r="DN6" s="63" t="b">
        <f t="shared" si="5"/>
        <v>0</v>
      </c>
      <c r="DO6" s="63" t="b">
        <f t="shared" si="5"/>
        <v>0</v>
      </c>
      <c r="DP6" s="63" t="b">
        <f>IF(BE6&gt;0,BE$4)</f>
        <v>0</v>
      </c>
      <c r="DQ6" s="63" t="b">
        <f t="shared" ref="DQ6:DT6" si="6">IF(BF6&gt;0,BF$4)</f>
        <v>0</v>
      </c>
      <c r="DR6" s="63" t="b">
        <f t="shared" si="6"/>
        <v>0</v>
      </c>
      <c r="DS6" s="63" t="b">
        <f t="shared" si="6"/>
        <v>0</v>
      </c>
      <c r="DT6" s="63" t="b">
        <f t="shared" si="6"/>
        <v>0</v>
      </c>
      <c r="DU6" s="63" t="b">
        <f>IF(BL6&gt;0,BL$4)</f>
        <v>0</v>
      </c>
      <c r="DV6" s="63" t="b">
        <f t="shared" ref="DV6:DX6" si="7">IF(BM6&gt;0,BM$4)</f>
        <v>0</v>
      </c>
      <c r="DW6" s="63" t="b">
        <f t="shared" si="7"/>
        <v>0</v>
      </c>
      <c r="DX6" s="63" t="b">
        <f t="shared" si="7"/>
        <v>0</v>
      </c>
      <c r="DY6" s="63" t="b">
        <f>IF(BQ6&gt;0,BQ$4)</f>
        <v>0</v>
      </c>
      <c r="DZ6" s="63" t="b">
        <f t="shared" ref="DZ6:EB6" si="8">IF(BR6&gt;0,BR$4)</f>
        <v>0</v>
      </c>
      <c r="EA6" s="63" t="b">
        <f t="shared" si="8"/>
        <v>0</v>
      </c>
      <c r="EB6" s="63" t="b">
        <f t="shared" si="8"/>
        <v>0</v>
      </c>
      <c r="EC6" s="63" t="b">
        <f>IF(BW6&gt;0,BW$4)</f>
        <v>0</v>
      </c>
      <c r="ED6" s="63" t="b">
        <f t="shared" ref="ED6:EG6" si="9">IF(BX6&gt;0,BX$4)</f>
        <v>0</v>
      </c>
      <c r="EE6" s="63" t="b">
        <f t="shared" si="9"/>
        <v>0</v>
      </c>
      <c r="EF6" s="63" t="b">
        <f t="shared" si="9"/>
        <v>0</v>
      </c>
      <c r="EG6" s="63" t="b">
        <f t="shared" si="9"/>
        <v>0</v>
      </c>
      <c r="EH6" s="63" t="b">
        <f>IF(CE6&gt;0,CE$4)</f>
        <v>0</v>
      </c>
      <c r="EI6" s="63" t="b">
        <f t="shared" ref="EI6:EK6" si="10">IF(CF6&gt;0,CF$4)</f>
        <v>0</v>
      </c>
      <c r="EJ6" s="63" t="b">
        <f t="shared" si="10"/>
        <v>0</v>
      </c>
      <c r="EK6" s="63" t="b">
        <f t="shared" si="10"/>
        <v>0</v>
      </c>
      <c r="EL6" s="63" t="b">
        <f>IF(CJ6&gt;0,CJ$4)</f>
        <v>0</v>
      </c>
      <c r="EM6" s="63" t="b">
        <f t="shared" ref="EM6:EP6" si="11">IF(CK6&gt;0,CK$4)</f>
        <v>0</v>
      </c>
      <c r="EN6" s="63" t="b">
        <f t="shared" si="11"/>
        <v>0</v>
      </c>
      <c r="EO6" s="63" t="b">
        <f t="shared" si="11"/>
        <v>0</v>
      </c>
      <c r="EP6" s="63" t="b">
        <f t="shared" si="11"/>
        <v>0</v>
      </c>
      <c r="EQ6" s="63"/>
      <c r="ER6" s="63"/>
      <c r="ES6" s="63"/>
      <c r="ET6" s="63"/>
      <c r="EU6" s="63"/>
      <c r="EV6" s="64">
        <f t="shared" ref="EV6:EV14" si="12">MAX(CP6:EU6)</f>
        <v>0</v>
      </c>
      <c r="EW6" s="65" t="e">
        <f>VLOOKUP($B6,DONNEES!$A$1:$D$57,3,FALSE)</f>
        <v>#N/A</v>
      </c>
      <c r="EX6" s="123">
        <f>SUM(Z6,AF6,AL6)</f>
        <v>0</v>
      </c>
      <c r="EY6" s="123">
        <f>SUM(AR6,AX6,BD6)</f>
        <v>0</v>
      </c>
      <c r="EZ6" s="123">
        <f>SUM(BJ6,BP6,BV6)</f>
        <v>0</v>
      </c>
      <c r="FA6" s="123">
        <f>SUM(CC6,CI6,CO6)</f>
        <v>0</v>
      </c>
    </row>
    <row r="7" spans="1:158" ht="30" customHeight="1" thickBot="1">
      <c r="A7" s="124"/>
      <c r="B7" s="68" t="s">
        <v>255</v>
      </c>
      <c r="C7" s="68" t="s">
        <v>256</v>
      </c>
      <c r="D7" s="68" t="s">
        <v>259</v>
      </c>
      <c r="E7" s="68" t="s">
        <v>258</v>
      </c>
      <c r="F7" s="68">
        <v>549561</v>
      </c>
      <c r="G7" s="116"/>
      <c r="H7" s="67">
        <f t="shared" ref="H7:H14" si="13">SUM(Z7,AF7,AL7,AR7,AX7,BD7,BJ7,BP7,BV7,CC7,CI7,CO7)</f>
        <v>0</v>
      </c>
      <c r="I7" s="117" t="e">
        <f>VLOOKUP(B7,DONNEES!$A$1:$D$66,3,FALSE)</f>
        <v>#N/A</v>
      </c>
      <c r="J7" s="67">
        <f>INT(($EV7-SUM(MOD(DATE(YEAR($EV7-MOD($EV7,7)+3),1,2),{1E+99;7})*{1;-1})+5)/7)</f>
        <v>0</v>
      </c>
      <c r="K7" s="68"/>
      <c r="L7" s="68"/>
      <c r="M7" s="68"/>
      <c r="N7" s="68"/>
      <c r="O7" s="68"/>
      <c r="P7" s="68"/>
      <c r="Q7" s="68"/>
      <c r="R7" s="68"/>
      <c r="S7" s="68"/>
      <c r="T7" s="68"/>
      <c r="U7" s="118"/>
      <c r="V7" s="119"/>
      <c r="W7" s="119"/>
      <c r="X7" s="119"/>
      <c r="Y7" s="122"/>
      <c r="Z7" s="61">
        <f t="shared" ref="Z7:Z14" si="14">SUM(U7:Y7)</f>
        <v>0</v>
      </c>
      <c r="AA7" s="118"/>
      <c r="AB7" s="119"/>
      <c r="AC7" s="119"/>
      <c r="AD7" s="119"/>
      <c r="AE7" s="122"/>
      <c r="AF7" s="61">
        <f t="shared" ref="AF7:AF14" si="15">SUM(AA7:AE7)</f>
        <v>0</v>
      </c>
      <c r="AG7" s="118"/>
      <c r="AH7" s="119"/>
      <c r="AI7" s="119"/>
      <c r="AJ7" s="119"/>
      <c r="AK7" s="122"/>
      <c r="AL7" s="61">
        <f t="shared" ref="AL7:AL14" si="16">SUM(AG7:AK7)</f>
        <v>0</v>
      </c>
      <c r="AM7" s="118"/>
      <c r="AN7" s="119"/>
      <c r="AO7" s="119"/>
      <c r="AP7" s="119"/>
      <c r="AQ7" s="122"/>
      <c r="AR7" s="61">
        <f t="shared" ref="AR7:AR14" si="17">SUM(AM7:AQ7)</f>
        <v>0</v>
      </c>
      <c r="AS7" s="118"/>
      <c r="AT7" s="119"/>
      <c r="AU7" s="119"/>
      <c r="AV7" s="119"/>
      <c r="AW7" s="122"/>
      <c r="AX7" s="61">
        <f t="shared" ref="AX7:AX14" si="18">SUM(AS7:AW7)</f>
        <v>0</v>
      </c>
      <c r="AY7" s="118"/>
      <c r="AZ7" s="119"/>
      <c r="BA7" s="119"/>
      <c r="BB7" s="119"/>
      <c r="BC7" s="122"/>
      <c r="BD7" s="36">
        <f t="shared" ref="BD7:BD14" si="19">SUM(AY7:BC7)</f>
        <v>0</v>
      </c>
      <c r="BE7" s="118"/>
      <c r="BF7" s="119"/>
      <c r="BG7" s="119"/>
      <c r="BH7" s="119"/>
      <c r="BI7" s="122"/>
      <c r="BJ7" s="36">
        <f t="shared" ref="BJ7:BJ14" si="20">SUM(BE7:BI7)</f>
        <v>0</v>
      </c>
      <c r="BK7" s="118"/>
      <c r="BL7" s="119"/>
      <c r="BM7" s="119"/>
      <c r="BN7" s="119"/>
      <c r="BO7" s="122"/>
      <c r="BP7" s="36">
        <f t="shared" ref="BP7:BP14" si="21">SUM(BK7:BO7)</f>
        <v>0</v>
      </c>
      <c r="BQ7" s="118"/>
      <c r="BR7" s="119"/>
      <c r="BS7" s="119"/>
      <c r="BT7" s="119"/>
      <c r="BU7" s="122"/>
      <c r="BV7" s="36">
        <f t="shared" ref="BV7:BV14" si="22">SUM(BQ7:BU7)</f>
        <v>0</v>
      </c>
      <c r="BW7" s="118"/>
      <c r="BX7" s="119"/>
      <c r="BY7" s="119"/>
      <c r="BZ7" s="119"/>
      <c r="CA7" s="119"/>
      <c r="CB7" s="119"/>
      <c r="CC7" s="61">
        <f t="shared" ref="CC7:CC14" si="23">SUM(BX7:CB7)</f>
        <v>0</v>
      </c>
      <c r="CD7" s="118"/>
      <c r="CE7" s="119"/>
      <c r="CF7" s="119"/>
      <c r="CG7" s="119"/>
      <c r="CH7" s="122"/>
      <c r="CI7" s="61">
        <f t="shared" ref="CI7:CI14" si="24">SUM(CD7:CH7)</f>
        <v>0</v>
      </c>
      <c r="CJ7" s="118"/>
      <c r="CK7" s="119"/>
      <c r="CL7" s="119"/>
      <c r="CM7" s="119"/>
      <c r="CN7" s="122"/>
      <c r="CO7" s="62">
        <f t="shared" ref="CO7:CO14" si="25">SUM(CJ7:CN7)</f>
        <v>0</v>
      </c>
      <c r="CP7" s="63" t="b">
        <f t="shared" ref="CP7:CP14" si="26">IF(U7&gt;0,U$4)</f>
        <v>0</v>
      </c>
      <c r="CQ7" s="63" t="b">
        <f t="shared" ref="CQ7:CQ14" si="27">IF(V7&gt;0,V$4)</f>
        <v>0</v>
      </c>
      <c r="CR7" s="63" t="b">
        <f t="shared" ref="CR7:CR14" si="28">IF(W7&gt;0,W$4)</f>
        <v>0</v>
      </c>
      <c r="CS7" s="63" t="b">
        <f t="shared" ref="CS7:CS14" si="29">IF(X7&gt;0,X$4)</f>
        <v>0</v>
      </c>
      <c r="CT7" s="63" t="b">
        <f t="shared" ref="CT7:CT14" si="30">IF(AA7&gt;0,AA$4)</f>
        <v>0</v>
      </c>
      <c r="CU7" s="63" t="b">
        <f t="shared" ref="CU7:CU14" si="31">IF(AB7&gt;0,AB$4)</f>
        <v>0</v>
      </c>
      <c r="CV7" s="63" t="b">
        <f t="shared" ref="CV7:CV14" si="32">IF(AC7&gt;0,AC$4)</f>
        <v>0</v>
      </c>
      <c r="CW7" s="63" t="b">
        <f t="shared" ref="CW7:CW14" si="33">IF(AD7&gt;0,AD$4)</f>
        <v>0</v>
      </c>
      <c r="CX7" s="63" t="b">
        <f t="shared" ref="CX7:CX14" si="34">IF(AG7&gt;0,AG$4)</f>
        <v>0</v>
      </c>
      <c r="CY7" s="63" t="b">
        <f t="shared" ref="CY7:CY14" si="35">IF(AH7&gt;0,AH$4)</f>
        <v>0</v>
      </c>
      <c r="CZ7" s="63" t="b">
        <f t="shared" ref="CZ7:CZ14" si="36">IF(AI7&gt;0,AI$4)</f>
        <v>0</v>
      </c>
      <c r="DA7" s="63" t="b">
        <f t="shared" ref="DA7:DA14" si="37">IF(AJ7&gt;0,AJ$4)</f>
        <v>0</v>
      </c>
      <c r="DB7" s="63" t="b">
        <f t="shared" ref="DB7:DB14" si="38">IF((AK7)&gt;0,AK$4)</f>
        <v>0</v>
      </c>
      <c r="DC7" s="63" t="b">
        <f t="shared" ref="DC7:DC14" si="39">IF(AM7&gt;0,AM$4)</f>
        <v>0</v>
      </c>
      <c r="DD7" s="63" t="b">
        <f t="shared" ref="DD7:DD14" si="40">IF(AN7&gt;0,AN$4)</f>
        <v>0</v>
      </c>
      <c r="DE7" s="63" t="b">
        <f t="shared" ref="DE7:DE14" si="41">IF(AO7&gt;0,AO$4)</f>
        <v>0</v>
      </c>
      <c r="DF7" s="63" t="b">
        <f t="shared" ref="DF7:DF14" si="42">IF(AP7&gt;0,AP$4)</f>
        <v>0</v>
      </c>
      <c r="DG7" s="63" t="b">
        <f t="shared" ref="DG7:DG14" si="43">IF(AQ7&gt;0,AQ$4)</f>
        <v>0</v>
      </c>
      <c r="DH7" s="63" t="b">
        <f t="shared" ref="DH7:DH14" si="44">IF(AT7&gt;0,AT$4)</f>
        <v>0</v>
      </c>
      <c r="DI7" s="63" t="b">
        <f t="shared" ref="DI7:DI14" si="45">IF(AU7&gt;0,AU$4)</f>
        <v>0</v>
      </c>
      <c r="DJ7" s="63" t="b">
        <f t="shared" ref="DJ7:DJ14" si="46">IF(AV7&gt;0,AV$4)</f>
        <v>0</v>
      </c>
      <c r="DK7" s="63" t="b">
        <f t="shared" ref="DK7:DK14" si="47">IF(AW7&gt;0,AW$4)</f>
        <v>0</v>
      </c>
      <c r="DL7" s="63" t="b">
        <f t="shared" ref="DL7:DL14" si="48">IF(AZ7&gt;0,AZ$4)</f>
        <v>0</v>
      </c>
      <c r="DM7" s="63" t="b">
        <f t="shared" ref="DM7:DM14" si="49">IF(BA7&gt;0,BA$4)</f>
        <v>0</v>
      </c>
      <c r="DN7" s="63" t="b">
        <f t="shared" ref="DN7:DN14" si="50">IF(BB7&gt;0,BB$4)</f>
        <v>0</v>
      </c>
      <c r="DO7" s="63" t="b">
        <f t="shared" ref="DO7:DO14" si="51">IF(BC7&gt;0,BC$4)</f>
        <v>0</v>
      </c>
      <c r="DP7" s="63" t="b">
        <f t="shared" ref="DP7:DP14" si="52">IF(BE7&gt;0,BE$4)</f>
        <v>0</v>
      </c>
      <c r="DQ7" s="63" t="b">
        <f t="shared" ref="DQ7:DQ14" si="53">IF(BF7&gt;0,BF$4)</f>
        <v>0</v>
      </c>
      <c r="DR7" s="63" t="b">
        <f t="shared" ref="DR7:DR14" si="54">IF(BG7&gt;0,BG$4)</f>
        <v>0</v>
      </c>
      <c r="DS7" s="63" t="b">
        <f t="shared" ref="DS7:DS14" si="55">IF(BH7&gt;0,BH$4)</f>
        <v>0</v>
      </c>
      <c r="DT7" s="63" t="b">
        <f t="shared" ref="DT7:DT14" si="56">IF(BI7&gt;0,BI$4)</f>
        <v>0</v>
      </c>
      <c r="DU7" s="63" t="b">
        <f t="shared" ref="DU7:DU14" si="57">IF(BL7&gt;0,BL$4)</f>
        <v>0</v>
      </c>
      <c r="DV7" s="63" t="b">
        <f t="shared" ref="DV7:DV14" si="58">IF(BM7&gt;0,BM$4)</f>
        <v>0</v>
      </c>
      <c r="DW7" s="63" t="b">
        <f t="shared" ref="DW7:DW14" si="59">IF(BN7&gt;0,BN$4)</f>
        <v>0</v>
      </c>
      <c r="DX7" s="63" t="b">
        <f t="shared" ref="DX7:DX14" si="60">IF(BO7&gt;0,BO$4)</f>
        <v>0</v>
      </c>
      <c r="DY7" s="63" t="b">
        <f t="shared" ref="DY7:DY14" si="61">IF(BQ7&gt;0,BQ$4)</f>
        <v>0</v>
      </c>
      <c r="DZ7" s="63" t="b">
        <f t="shared" ref="DZ7:DZ14" si="62">IF(BR7&gt;0,BR$4)</f>
        <v>0</v>
      </c>
      <c r="EA7" s="63" t="b">
        <f t="shared" ref="EA7:EA14" si="63">IF(BS7&gt;0,BS$4)</f>
        <v>0</v>
      </c>
      <c r="EB7" s="63" t="b">
        <f t="shared" ref="EB7:EB14" si="64">IF(BT7&gt;0,BT$4)</f>
        <v>0</v>
      </c>
      <c r="EC7" s="63" t="b">
        <f t="shared" ref="EC7:EC14" si="65">IF(BW7&gt;0,BW$4)</f>
        <v>0</v>
      </c>
      <c r="ED7" s="63" t="b">
        <f t="shared" ref="ED7:ED14" si="66">IF(BX7&gt;0,BX$4)</f>
        <v>0</v>
      </c>
      <c r="EE7" s="63" t="b">
        <f t="shared" ref="EE7:EE14" si="67">IF(BY7&gt;0,BY$4)</f>
        <v>0</v>
      </c>
      <c r="EF7" s="63" t="b">
        <f t="shared" ref="EF7:EF14" si="68">IF(BZ7&gt;0,BZ$4)</f>
        <v>0</v>
      </c>
      <c r="EG7" s="63" t="b">
        <f t="shared" ref="EG7:EG14" si="69">IF(CA7&gt;0,CA$4)</f>
        <v>0</v>
      </c>
      <c r="EH7" s="63" t="b">
        <f t="shared" ref="EH7:EH14" si="70">IF(CE7&gt;0,CE$4)</f>
        <v>0</v>
      </c>
      <c r="EI7" s="63" t="b">
        <f t="shared" ref="EI7:EI14" si="71">IF(CF7&gt;0,CF$4)</f>
        <v>0</v>
      </c>
      <c r="EJ7" s="63" t="b">
        <f t="shared" ref="EJ7:EJ14" si="72">IF(CG7&gt;0,CG$4)</f>
        <v>0</v>
      </c>
      <c r="EK7" s="63" t="b">
        <f t="shared" ref="EK7:EK14" si="73">IF(CH7&gt;0,CH$4)</f>
        <v>0</v>
      </c>
      <c r="EL7" s="63" t="b">
        <f t="shared" ref="EL7:EL14" si="74">IF(CJ7&gt;0,CJ$4)</f>
        <v>0</v>
      </c>
      <c r="EM7" s="63" t="b">
        <f t="shared" ref="EM7:EM14" si="75">IF(CK7&gt;0,CK$4)</f>
        <v>0</v>
      </c>
      <c r="EN7" s="63" t="b">
        <f t="shared" ref="EN7:EN14" si="76">IF(CL7&gt;0,CL$4)</f>
        <v>0</v>
      </c>
      <c r="EO7" s="63" t="b">
        <f t="shared" ref="EO7:EO14" si="77">IF(CM7&gt;0,CM$4)</f>
        <v>0</v>
      </c>
      <c r="EP7" s="63" t="b">
        <f t="shared" ref="EP7:EP14" si="78">IF(CN7&gt;0,CN$4)</f>
        <v>0</v>
      </c>
      <c r="EQ7" s="63"/>
      <c r="ER7" s="63"/>
      <c r="ES7" s="63"/>
      <c r="ET7" s="63"/>
      <c r="EU7" s="63"/>
      <c r="EV7" s="64">
        <f t="shared" si="12"/>
        <v>0</v>
      </c>
      <c r="EW7" s="65" t="e">
        <f>VLOOKUP($B7,DONNEES!$A$1:$D$57,3,FALSE)</f>
        <v>#N/A</v>
      </c>
      <c r="EX7" s="123">
        <f t="shared" ref="EX7:EX14" si="79">SUM(Z7,AF7,AL7)</f>
        <v>0</v>
      </c>
      <c r="EY7" s="123">
        <f t="shared" ref="EY7:EY14" si="80">SUM(AR7,AX7,BD7)</f>
        <v>0</v>
      </c>
      <c r="EZ7" s="123">
        <f t="shared" ref="EZ7:EZ14" si="81">SUM(BJ7,BP7,BV7)</f>
        <v>0</v>
      </c>
      <c r="FA7" s="123">
        <f t="shared" ref="FA7:FA14" si="82">SUM(CC7,CI7,CO7)</f>
        <v>0</v>
      </c>
    </row>
    <row r="8" spans="1:158" ht="30" customHeight="1" thickBot="1">
      <c r="A8" s="124"/>
      <c r="B8" s="68" t="s">
        <v>255</v>
      </c>
      <c r="C8" s="68" t="s">
        <v>260</v>
      </c>
      <c r="D8" s="68" t="s">
        <v>261</v>
      </c>
      <c r="E8" s="68" t="s">
        <v>262</v>
      </c>
      <c r="F8" s="68">
        <v>540100</v>
      </c>
      <c r="G8" s="116"/>
      <c r="H8" s="67">
        <f t="shared" si="13"/>
        <v>0</v>
      </c>
      <c r="I8" s="117" t="e">
        <f>VLOOKUP(B8,DONNEES!$A$1:$D$66,3,FALSE)</f>
        <v>#N/A</v>
      </c>
      <c r="J8" s="67">
        <f>INT(($EV8-SUM(MOD(DATE(YEAR($EV8-MOD($EV8,7)+3),1,2),{1E+99;7})*{1;-1})+5)/7)</f>
        <v>0</v>
      </c>
      <c r="K8" s="68"/>
      <c r="L8" s="68"/>
      <c r="M8" s="68"/>
      <c r="N8" s="68"/>
      <c r="O8" s="68"/>
      <c r="P8" s="68"/>
      <c r="Q8" s="68"/>
      <c r="R8" s="68"/>
      <c r="S8" s="68"/>
      <c r="T8" s="68"/>
      <c r="U8" s="118"/>
      <c r="V8" s="119"/>
      <c r="W8" s="119"/>
      <c r="X8" s="119"/>
      <c r="Y8" s="122"/>
      <c r="Z8" s="61">
        <f t="shared" si="14"/>
        <v>0</v>
      </c>
      <c r="AA8" s="118"/>
      <c r="AB8" s="119"/>
      <c r="AC8" s="119"/>
      <c r="AD8" s="119"/>
      <c r="AE8" s="122"/>
      <c r="AF8" s="61">
        <f t="shared" si="15"/>
        <v>0</v>
      </c>
      <c r="AG8" s="118"/>
      <c r="AH8" s="119"/>
      <c r="AI8" s="119"/>
      <c r="AJ8" s="119"/>
      <c r="AK8" s="122"/>
      <c r="AL8" s="61">
        <f t="shared" si="16"/>
        <v>0</v>
      </c>
      <c r="AM8" s="118"/>
      <c r="AN8" s="119"/>
      <c r="AO8" s="119"/>
      <c r="AP8" s="119"/>
      <c r="AQ8" s="122"/>
      <c r="AR8" s="61">
        <f t="shared" si="17"/>
        <v>0</v>
      </c>
      <c r="AS8" s="118"/>
      <c r="AT8" s="119"/>
      <c r="AU8" s="119"/>
      <c r="AV8" s="119"/>
      <c r="AW8" s="122"/>
      <c r="AX8" s="61">
        <f t="shared" si="18"/>
        <v>0</v>
      </c>
      <c r="AY8" s="118"/>
      <c r="AZ8" s="119"/>
      <c r="BA8" s="119"/>
      <c r="BB8" s="119"/>
      <c r="BC8" s="122"/>
      <c r="BD8" s="36">
        <f t="shared" si="19"/>
        <v>0</v>
      </c>
      <c r="BE8" s="118"/>
      <c r="BF8" s="119"/>
      <c r="BG8" s="119"/>
      <c r="BH8" s="119"/>
      <c r="BI8" s="122"/>
      <c r="BJ8" s="36">
        <f t="shared" si="20"/>
        <v>0</v>
      </c>
      <c r="BK8" s="118"/>
      <c r="BL8" s="119"/>
      <c r="BM8" s="119"/>
      <c r="BN8" s="119"/>
      <c r="BO8" s="122"/>
      <c r="BP8" s="36">
        <f t="shared" si="21"/>
        <v>0</v>
      </c>
      <c r="BQ8" s="118"/>
      <c r="BR8" s="119"/>
      <c r="BS8" s="119"/>
      <c r="BT8" s="119"/>
      <c r="BU8" s="122"/>
      <c r="BV8" s="36">
        <f t="shared" si="22"/>
        <v>0</v>
      </c>
      <c r="BW8" s="118"/>
      <c r="BX8" s="119"/>
      <c r="BY8" s="119"/>
      <c r="BZ8" s="119"/>
      <c r="CA8" s="119"/>
      <c r="CB8" s="119"/>
      <c r="CC8" s="61">
        <f t="shared" si="23"/>
        <v>0</v>
      </c>
      <c r="CD8" s="118"/>
      <c r="CE8" s="119"/>
      <c r="CF8" s="119"/>
      <c r="CG8" s="119"/>
      <c r="CH8" s="122"/>
      <c r="CI8" s="61">
        <f t="shared" si="24"/>
        <v>0</v>
      </c>
      <c r="CJ8" s="118"/>
      <c r="CK8" s="119"/>
      <c r="CL8" s="119"/>
      <c r="CM8" s="119"/>
      <c r="CN8" s="122"/>
      <c r="CO8" s="62">
        <f t="shared" si="25"/>
        <v>0</v>
      </c>
      <c r="CP8" s="63" t="b">
        <f t="shared" si="26"/>
        <v>0</v>
      </c>
      <c r="CQ8" s="63" t="b">
        <f t="shared" si="27"/>
        <v>0</v>
      </c>
      <c r="CR8" s="63" t="b">
        <f t="shared" si="28"/>
        <v>0</v>
      </c>
      <c r="CS8" s="63" t="b">
        <f t="shared" si="29"/>
        <v>0</v>
      </c>
      <c r="CT8" s="63" t="b">
        <f t="shared" si="30"/>
        <v>0</v>
      </c>
      <c r="CU8" s="63" t="b">
        <f t="shared" si="31"/>
        <v>0</v>
      </c>
      <c r="CV8" s="63" t="b">
        <f t="shared" si="32"/>
        <v>0</v>
      </c>
      <c r="CW8" s="63" t="b">
        <f t="shared" si="33"/>
        <v>0</v>
      </c>
      <c r="CX8" s="63" t="b">
        <f t="shared" si="34"/>
        <v>0</v>
      </c>
      <c r="CY8" s="63" t="b">
        <f t="shared" si="35"/>
        <v>0</v>
      </c>
      <c r="CZ8" s="63" t="b">
        <f t="shared" si="36"/>
        <v>0</v>
      </c>
      <c r="DA8" s="63" t="b">
        <f t="shared" si="37"/>
        <v>0</v>
      </c>
      <c r="DB8" s="63" t="b">
        <f t="shared" si="38"/>
        <v>0</v>
      </c>
      <c r="DC8" s="63" t="b">
        <f t="shared" si="39"/>
        <v>0</v>
      </c>
      <c r="DD8" s="63" t="b">
        <f t="shared" si="40"/>
        <v>0</v>
      </c>
      <c r="DE8" s="63" t="b">
        <f t="shared" si="41"/>
        <v>0</v>
      </c>
      <c r="DF8" s="63" t="b">
        <f t="shared" si="42"/>
        <v>0</v>
      </c>
      <c r="DG8" s="63" t="b">
        <f t="shared" si="43"/>
        <v>0</v>
      </c>
      <c r="DH8" s="63" t="b">
        <f t="shared" si="44"/>
        <v>0</v>
      </c>
      <c r="DI8" s="63" t="b">
        <f t="shared" si="45"/>
        <v>0</v>
      </c>
      <c r="DJ8" s="63" t="b">
        <f t="shared" si="46"/>
        <v>0</v>
      </c>
      <c r="DK8" s="63" t="b">
        <f t="shared" si="47"/>
        <v>0</v>
      </c>
      <c r="DL8" s="63" t="b">
        <f t="shared" si="48"/>
        <v>0</v>
      </c>
      <c r="DM8" s="63" t="b">
        <f t="shared" si="49"/>
        <v>0</v>
      </c>
      <c r="DN8" s="63" t="b">
        <f t="shared" si="50"/>
        <v>0</v>
      </c>
      <c r="DO8" s="63" t="b">
        <f t="shared" si="51"/>
        <v>0</v>
      </c>
      <c r="DP8" s="63" t="b">
        <f t="shared" si="52"/>
        <v>0</v>
      </c>
      <c r="DQ8" s="63" t="b">
        <f t="shared" si="53"/>
        <v>0</v>
      </c>
      <c r="DR8" s="63" t="b">
        <f t="shared" si="54"/>
        <v>0</v>
      </c>
      <c r="DS8" s="63" t="b">
        <f t="shared" si="55"/>
        <v>0</v>
      </c>
      <c r="DT8" s="63" t="b">
        <f t="shared" si="56"/>
        <v>0</v>
      </c>
      <c r="DU8" s="63" t="b">
        <f t="shared" si="57"/>
        <v>0</v>
      </c>
      <c r="DV8" s="63" t="b">
        <f t="shared" si="58"/>
        <v>0</v>
      </c>
      <c r="DW8" s="63" t="b">
        <f t="shared" si="59"/>
        <v>0</v>
      </c>
      <c r="DX8" s="63" t="b">
        <f t="shared" si="60"/>
        <v>0</v>
      </c>
      <c r="DY8" s="63" t="b">
        <f t="shared" si="61"/>
        <v>0</v>
      </c>
      <c r="DZ8" s="63" t="b">
        <f t="shared" si="62"/>
        <v>0</v>
      </c>
      <c r="EA8" s="63" t="b">
        <f t="shared" si="63"/>
        <v>0</v>
      </c>
      <c r="EB8" s="63" t="b">
        <f t="shared" si="64"/>
        <v>0</v>
      </c>
      <c r="EC8" s="63" t="b">
        <f t="shared" si="65"/>
        <v>0</v>
      </c>
      <c r="ED8" s="63" t="b">
        <f t="shared" si="66"/>
        <v>0</v>
      </c>
      <c r="EE8" s="63" t="b">
        <f t="shared" si="67"/>
        <v>0</v>
      </c>
      <c r="EF8" s="63" t="b">
        <f t="shared" si="68"/>
        <v>0</v>
      </c>
      <c r="EG8" s="63" t="b">
        <f t="shared" si="69"/>
        <v>0</v>
      </c>
      <c r="EH8" s="63" t="b">
        <f t="shared" si="70"/>
        <v>0</v>
      </c>
      <c r="EI8" s="63" t="b">
        <f t="shared" si="71"/>
        <v>0</v>
      </c>
      <c r="EJ8" s="63" t="b">
        <f t="shared" si="72"/>
        <v>0</v>
      </c>
      <c r="EK8" s="63" t="b">
        <f t="shared" si="73"/>
        <v>0</v>
      </c>
      <c r="EL8" s="63" t="b">
        <f t="shared" si="74"/>
        <v>0</v>
      </c>
      <c r="EM8" s="63" t="b">
        <f t="shared" si="75"/>
        <v>0</v>
      </c>
      <c r="EN8" s="63" t="b">
        <f t="shared" si="76"/>
        <v>0</v>
      </c>
      <c r="EO8" s="63" t="b">
        <f t="shared" si="77"/>
        <v>0</v>
      </c>
      <c r="EP8" s="63" t="b">
        <f t="shared" si="78"/>
        <v>0</v>
      </c>
      <c r="EQ8" s="63"/>
      <c r="ER8" s="63"/>
      <c r="ES8" s="63"/>
      <c r="ET8" s="63"/>
      <c r="EU8" s="63"/>
      <c r="EV8" s="64">
        <f t="shared" si="12"/>
        <v>0</v>
      </c>
      <c r="EW8" s="65" t="e">
        <f>VLOOKUP($B8,DONNEES!$A$1:$D$57,3,FALSE)</f>
        <v>#N/A</v>
      </c>
      <c r="EX8" s="123">
        <f t="shared" si="79"/>
        <v>0</v>
      </c>
      <c r="EY8" s="123">
        <f t="shared" si="80"/>
        <v>0</v>
      </c>
      <c r="EZ8" s="123">
        <f t="shared" si="81"/>
        <v>0</v>
      </c>
      <c r="FA8" s="123">
        <f t="shared" si="82"/>
        <v>0</v>
      </c>
    </row>
    <row r="9" spans="1:158" ht="30" customHeight="1" thickBot="1">
      <c r="A9" s="124"/>
      <c r="B9" s="68" t="s">
        <v>255</v>
      </c>
      <c r="C9" s="68" t="s">
        <v>263</v>
      </c>
      <c r="D9" s="68" t="s">
        <v>264</v>
      </c>
      <c r="E9" s="68" t="s">
        <v>265</v>
      </c>
      <c r="F9" s="68">
        <v>540200</v>
      </c>
      <c r="G9" s="116"/>
      <c r="H9" s="67">
        <f t="shared" si="13"/>
        <v>0</v>
      </c>
      <c r="I9" s="117" t="e">
        <f>VLOOKUP(B9,DONNEES!$A$1:$D$66,3,FALSE)</f>
        <v>#N/A</v>
      </c>
      <c r="J9" s="67">
        <f>INT(($EV9-SUM(MOD(DATE(YEAR($EV9-MOD($EV9,7)+3),1,2),{1E+99;7})*{1;-1})+5)/7)</f>
        <v>0</v>
      </c>
      <c r="K9" s="68"/>
      <c r="L9" s="68"/>
      <c r="M9" s="68"/>
      <c r="N9" s="68"/>
      <c r="O9" s="68"/>
      <c r="P9" s="68"/>
      <c r="Q9" s="68"/>
      <c r="R9" s="68"/>
      <c r="S9" s="68"/>
      <c r="T9" s="68"/>
      <c r="U9" s="118"/>
      <c r="V9" s="119"/>
      <c r="W9" s="119"/>
      <c r="X9" s="119"/>
      <c r="Y9" s="122"/>
      <c r="Z9" s="61">
        <f t="shared" si="14"/>
        <v>0</v>
      </c>
      <c r="AA9" s="118"/>
      <c r="AB9" s="119"/>
      <c r="AC9" s="119"/>
      <c r="AD9" s="119"/>
      <c r="AE9" s="122"/>
      <c r="AF9" s="61">
        <f t="shared" si="15"/>
        <v>0</v>
      </c>
      <c r="AG9" s="118"/>
      <c r="AH9" s="119"/>
      <c r="AI9" s="119"/>
      <c r="AJ9" s="119"/>
      <c r="AK9" s="122"/>
      <c r="AL9" s="61">
        <f t="shared" si="16"/>
        <v>0</v>
      </c>
      <c r="AM9" s="118"/>
      <c r="AN9" s="119"/>
      <c r="AO9" s="119"/>
      <c r="AP9" s="119"/>
      <c r="AQ9" s="122"/>
      <c r="AR9" s="61">
        <f t="shared" si="17"/>
        <v>0</v>
      </c>
      <c r="AS9" s="118"/>
      <c r="AT9" s="119"/>
      <c r="AU9" s="119"/>
      <c r="AV9" s="119"/>
      <c r="AW9" s="122"/>
      <c r="AX9" s="61">
        <f t="shared" si="18"/>
        <v>0</v>
      </c>
      <c r="AY9" s="118"/>
      <c r="AZ9" s="119"/>
      <c r="BA9" s="119"/>
      <c r="BB9" s="119"/>
      <c r="BC9" s="122"/>
      <c r="BD9" s="36">
        <f t="shared" si="19"/>
        <v>0</v>
      </c>
      <c r="BE9" s="118"/>
      <c r="BF9" s="119"/>
      <c r="BG9" s="119"/>
      <c r="BH9" s="119"/>
      <c r="BI9" s="122"/>
      <c r="BJ9" s="36">
        <f t="shared" si="20"/>
        <v>0</v>
      </c>
      <c r="BK9" s="118"/>
      <c r="BL9" s="119"/>
      <c r="BM9" s="119"/>
      <c r="BN9" s="119"/>
      <c r="BO9" s="122"/>
      <c r="BP9" s="36">
        <f t="shared" si="21"/>
        <v>0</v>
      </c>
      <c r="BQ9" s="118"/>
      <c r="BR9" s="119"/>
      <c r="BS9" s="119"/>
      <c r="BT9" s="119"/>
      <c r="BU9" s="122"/>
      <c r="BV9" s="36">
        <f t="shared" si="22"/>
        <v>0</v>
      </c>
      <c r="BW9" s="118"/>
      <c r="BX9" s="119"/>
      <c r="BY9" s="119"/>
      <c r="BZ9" s="119"/>
      <c r="CA9" s="119"/>
      <c r="CB9" s="119"/>
      <c r="CC9" s="61">
        <f t="shared" si="23"/>
        <v>0</v>
      </c>
      <c r="CD9" s="118"/>
      <c r="CE9" s="119"/>
      <c r="CF9" s="119"/>
      <c r="CG9" s="119"/>
      <c r="CH9" s="122"/>
      <c r="CI9" s="61">
        <f t="shared" si="24"/>
        <v>0</v>
      </c>
      <c r="CJ9" s="118"/>
      <c r="CK9" s="119"/>
      <c r="CL9" s="119"/>
      <c r="CM9" s="119"/>
      <c r="CN9" s="122"/>
      <c r="CO9" s="62">
        <f t="shared" si="25"/>
        <v>0</v>
      </c>
      <c r="CP9" s="63" t="b">
        <f t="shared" si="26"/>
        <v>0</v>
      </c>
      <c r="CQ9" s="63" t="b">
        <f t="shared" si="27"/>
        <v>0</v>
      </c>
      <c r="CR9" s="63" t="b">
        <f t="shared" si="28"/>
        <v>0</v>
      </c>
      <c r="CS9" s="63" t="b">
        <f t="shared" si="29"/>
        <v>0</v>
      </c>
      <c r="CT9" s="63" t="b">
        <f t="shared" si="30"/>
        <v>0</v>
      </c>
      <c r="CU9" s="63" t="b">
        <f t="shared" si="31"/>
        <v>0</v>
      </c>
      <c r="CV9" s="63" t="b">
        <f t="shared" si="32"/>
        <v>0</v>
      </c>
      <c r="CW9" s="63" t="b">
        <f t="shared" si="33"/>
        <v>0</v>
      </c>
      <c r="CX9" s="63" t="b">
        <f t="shared" si="34"/>
        <v>0</v>
      </c>
      <c r="CY9" s="63" t="b">
        <f t="shared" si="35"/>
        <v>0</v>
      </c>
      <c r="CZ9" s="63" t="b">
        <f t="shared" si="36"/>
        <v>0</v>
      </c>
      <c r="DA9" s="63" t="b">
        <f t="shared" si="37"/>
        <v>0</v>
      </c>
      <c r="DB9" s="63" t="b">
        <f t="shared" si="38"/>
        <v>0</v>
      </c>
      <c r="DC9" s="63" t="b">
        <f t="shared" si="39"/>
        <v>0</v>
      </c>
      <c r="DD9" s="63" t="b">
        <f t="shared" si="40"/>
        <v>0</v>
      </c>
      <c r="DE9" s="63" t="b">
        <f t="shared" si="41"/>
        <v>0</v>
      </c>
      <c r="DF9" s="63" t="b">
        <f t="shared" si="42"/>
        <v>0</v>
      </c>
      <c r="DG9" s="63" t="b">
        <f t="shared" si="43"/>
        <v>0</v>
      </c>
      <c r="DH9" s="63" t="b">
        <f t="shared" si="44"/>
        <v>0</v>
      </c>
      <c r="DI9" s="63" t="b">
        <f t="shared" si="45"/>
        <v>0</v>
      </c>
      <c r="DJ9" s="63" t="b">
        <f t="shared" si="46"/>
        <v>0</v>
      </c>
      <c r="DK9" s="63" t="b">
        <f t="shared" si="47"/>
        <v>0</v>
      </c>
      <c r="DL9" s="63" t="b">
        <f t="shared" si="48"/>
        <v>0</v>
      </c>
      <c r="DM9" s="63" t="b">
        <f t="shared" si="49"/>
        <v>0</v>
      </c>
      <c r="DN9" s="63" t="b">
        <f t="shared" si="50"/>
        <v>0</v>
      </c>
      <c r="DO9" s="63" t="b">
        <f t="shared" si="51"/>
        <v>0</v>
      </c>
      <c r="DP9" s="63" t="b">
        <f t="shared" si="52"/>
        <v>0</v>
      </c>
      <c r="DQ9" s="63" t="b">
        <f t="shared" si="53"/>
        <v>0</v>
      </c>
      <c r="DR9" s="63" t="b">
        <f t="shared" si="54"/>
        <v>0</v>
      </c>
      <c r="DS9" s="63" t="b">
        <f t="shared" si="55"/>
        <v>0</v>
      </c>
      <c r="DT9" s="63" t="b">
        <f t="shared" si="56"/>
        <v>0</v>
      </c>
      <c r="DU9" s="63" t="b">
        <f t="shared" si="57"/>
        <v>0</v>
      </c>
      <c r="DV9" s="63" t="b">
        <f t="shared" si="58"/>
        <v>0</v>
      </c>
      <c r="DW9" s="63" t="b">
        <f t="shared" si="59"/>
        <v>0</v>
      </c>
      <c r="DX9" s="63" t="b">
        <f t="shared" si="60"/>
        <v>0</v>
      </c>
      <c r="DY9" s="63" t="b">
        <f t="shared" si="61"/>
        <v>0</v>
      </c>
      <c r="DZ9" s="63" t="b">
        <f t="shared" si="62"/>
        <v>0</v>
      </c>
      <c r="EA9" s="63" t="b">
        <f t="shared" si="63"/>
        <v>0</v>
      </c>
      <c r="EB9" s="63" t="b">
        <f t="shared" si="64"/>
        <v>0</v>
      </c>
      <c r="EC9" s="63" t="b">
        <f t="shared" si="65"/>
        <v>0</v>
      </c>
      <c r="ED9" s="63" t="b">
        <f t="shared" si="66"/>
        <v>0</v>
      </c>
      <c r="EE9" s="63" t="b">
        <f t="shared" si="67"/>
        <v>0</v>
      </c>
      <c r="EF9" s="63" t="b">
        <f t="shared" si="68"/>
        <v>0</v>
      </c>
      <c r="EG9" s="63" t="b">
        <f t="shared" si="69"/>
        <v>0</v>
      </c>
      <c r="EH9" s="63" t="b">
        <f t="shared" si="70"/>
        <v>0</v>
      </c>
      <c r="EI9" s="63" t="b">
        <f t="shared" si="71"/>
        <v>0</v>
      </c>
      <c r="EJ9" s="63" t="b">
        <f t="shared" si="72"/>
        <v>0</v>
      </c>
      <c r="EK9" s="63" t="b">
        <f t="shared" si="73"/>
        <v>0</v>
      </c>
      <c r="EL9" s="63" t="b">
        <f t="shared" si="74"/>
        <v>0</v>
      </c>
      <c r="EM9" s="63" t="b">
        <f t="shared" si="75"/>
        <v>0</v>
      </c>
      <c r="EN9" s="63" t="b">
        <f t="shared" si="76"/>
        <v>0</v>
      </c>
      <c r="EO9" s="63" t="b">
        <f t="shared" si="77"/>
        <v>0</v>
      </c>
      <c r="EP9" s="63" t="b">
        <f t="shared" si="78"/>
        <v>0</v>
      </c>
      <c r="EQ9" s="63"/>
      <c r="ER9" s="63"/>
      <c r="ES9" s="63"/>
      <c r="ET9" s="63"/>
      <c r="EU9" s="63"/>
      <c r="EV9" s="64">
        <f t="shared" si="12"/>
        <v>0</v>
      </c>
      <c r="EW9" s="65" t="e">
        <f>VLOOKUP($B9,DONNEES!$A$1:$D$57,3,FALSE)</f>
        <v>#N/A</v>
      </c>
      <c r="EX9" s="123">
        <f t="shared" si="79"/>
        <v>0</v>
      </c>
      <c r="EY9" s="123">
        <f t="shared" si="80"/>
        <v>0</v>
      </c>
      <c r="EZ9" s="123">
        <f t="shared" si="81"/>
        <v>0</v>
      </c>
      <c r="FA9" s="123">
        <f t="shared" si="82"/>
        <v>0</v>
      </c>
    </row>
    <row r="10" spans="1:158" ht="30" customHeight="1" thickBot="1">
      <c r="A10" s="124"/>
      <c r="B10" s="68" t="s">
        <v>255</v>
      </c>
      <c r="C10" s="68" t="s">
        <v>266</v>
      </c>
      <c r="D10" s="68" t="s">
        <v>267</v>
      </c>
      <c r="E10" s="68" t="s">
        <v>268</v>
      </c>
      <c r="F10" s="68">
        <v>540210</v>
      </c>
      <c r="G10" s="116"/>
      <c r="H10" s="67">
        <f t="shared" si="13"/>
        <v>0</v>
      </c>
      <c r="I10" s="117" t="e">
        <f>VLOOKUP(B10,DONNEES!$A$1:$D$66,3,FALSE)</f>
        <v>#N/A</v>
      </c>
      <c r="J10" s="67">
        <f>INT(($EV10-SUM(MOD(DATE(YEAR($EV10-MOD($EV10,7)+3),1,2),{1E+99;7})*{1;-1})+5)/7)</f>
        <v>0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118"/>
      <c r="V10" s="119"/>
      <c r="W10" s="119"/>
      <c r="X10" s="119"/>
      <c r="Y10" s="122"/>
      <c r="Z10" s="61">
        <f t="shared" si="14"/>
        <v>0</v>
      </c>
      <c r="AA10" s="118"/>
      <c r="AB10" s="119"/>
      <c r="AC10" s="119"/>
      <c r="AD10" s="119"/>
      <c r="AE10" s="122"/>
      <c r="AF10" s="61">
        <f t="shared" si="15"/>
        <v>0</v>
      </c>
      <c r="AG10" s="118"/>
      <c r="AH10" s="119"/>
      <c r="AI10" s="119"/>
      <c r="AJ10" s="119"/>
      <c r="AK10" s="122"/>
      <c r="AL10" s="61">
        <f t="shared" si="16"/>
        <v>0</v>
      </c>
      <c r="AM10" s="118"/>
      <c r="AN10" s="119"/>
      <c r="AO10" s="119"/>
      <c r="AP10" s="119"/>
      <c r="AQ10" s="122"/>
      <c r="AR10" s="61">
        <f t="shared" si="17"/>
        <v>0</v>
      </c>
      <c r="AS10" s="118"/>
      <c r="AT10" s="119"/>
      <c r="AU10" s="119"/>
      <c r="AV10" s="119"/>
      <c r="AW10" s="122"/>
      <c r="AX10" s="61">
        <f t="shared" si="18"/>
        <v>0</v>
      </c>
      <c r="AY10" s="118"/>
      <c r="AZ10" s="119"/>
      <c r="BA10" s="119"/>
      <c r="BB10" s="119"/>
      <c r="BC10" s="122"/>
      <c r="BD10" s="36">
        <f t="shared" si="19"/>
        <v>0</v>
      </c>
      <c r="BE10" s="118"/>
      <c r="BF10" s="119"/>
      <c r="BG10" s="119"/>
      <c r="BH10" s="119"/>
      <c r="BI10" s="122"/>
      <c r="BJ10" s="36">
        <f t="shared" si="20"/>
        <v>0</v>
      </c>
      <c r="BK10" s="118"/>
      <c r="BL10" s="119"/>
      <c r="BM10" s="119"/>
      <c r="BN10" s="119"/>
      <c r="BO10" s="122"/>
      <c r="BP10" s="36">
        <f t="shared" si="21"/>
        <v>0</v>
      </c>
      <c r="BQ10" s="118"/>
      <c r="BR10" s="119"/>
      <c r="BS10" s="119"/>
      <c r="BT10" s="119"/>
      <c r="BU10" s="122"/>
      <c r="BV10" s="36">
        <f t="shared" si="22"/>
        <v>0</v>
      </c>
      <c r="BW10" s="118"/>
      <c r="BX10" s="119"/>
      <c r="BY10" s="119"/>
      <c r="BZ10" s="119"/>
      <c r="CA10" s="119"/>
      <c r="CB10" s="119"/>
      <c r="CC10" s="61">
        <f t="shared" si="23"/>
        <v>0</v>
      </c>
      <c r="CD10" s="118"/>
      <c r="CE10" s="119"/>
      <c r="CF10" s="119"/>
      <c r="CG10" s="119"/>
      <c r="CH10" s="122"/>
      <c r="CI10" s="61">
        <f t="shared" si="24"/>
        <v>0</v>
      </c>
      <c r="CJ10" s="118"/>
      <c r="CK10" s="119"/>
      <c r="CL10" s="119"/>
      <c r="CM10" s="119"/>
      <c r="CN10" s="122"/>
      <c r="CO10" s="62">
        <f t="shared" si="25"/>
        <v>0</v>
      </c>
      <c r="CP10" s="63" t="b">
        <f t="shared" si="26"/>
        <v>0</v>
      </c>
      <c r="CQ10" s="63" t="b">
        <f t="shared" si="27"/>
        <v>0</v>
      </c>
      <c r="CR10" s="63" t="b">
        <f t="shared" si="28"/>
        <v>0</v>
      </c>
      <c r="CS10" s="63" t="b">
        <f t="shared" si="29"/>
        <v>0</v>
      </c>
      <c r="CT10" s="63" t="b">
        <f t="shared" si="30"/>
        <v>0</v>
      </c>
      <c r="CU10" s="63" t="b">
        <f t="shared" si="31"/>
        <v>0</v>
      </c>
      <c r="CV10" s="63" t="b">
        <f t="shared" si="32"/>
        <v>0</v>
      </c>
      <c r="CW10" s="63" t="b">
        <f t="shared" si="33"/>
        <v>0</v>
      </c>
      <c r="CX10" s="63" t="b">
        <f t="shared" si="34"/>
        <v>0</v>
      </c>
      <c r="CY10" s="63" t="b">
        <f t="shared" si="35"/>
        <v>0</v>
      </c>
      <c r="CZ10" s="63" t="b">
        <f t="shared" si="36"/>
        <v>0</v>
      </c>
      <c r="DA10" s="63" t="b">
        <f t="shared" si="37"/>
        <v>0</v>
      </c>
      <c r="DB10" s="63" t="b">
        <f t="shared" si="38"/>
        <v>0</v>
      </c>
      <c r="DC10" s="63" t="b">
        <f t="shared" si="39"/>
        <v>0</v>
      </c>
      <c r="DD10" s="63" t="b">
        <f t="shared" si="40"/>
        <v>0</v>
      </c>
      <c r="DE10" s="63" t="b">
        <f t="shared" si="41"/>
        <v>0</v>
      </c>
      <c r="DF10" s="63" t="b">
        <f t="shared" si="42"/>
        <v>0</v>
      </c>
      <c r="DG10" s="63" t="b">
        <f t="shared" si="43"/>
        <v>0</v>
      </c>
      <c r="DH10" s="63" t="b">
        <f t="shared" si="44"/>
        <v>0</v>
      </c>
      <c r="DI10" s="63" t="b">
        <f t="shared" si="45"/>
        <v>0</v>
      </c>
      <c r="DJ10" s="63" t="b">
        <f t="shared" si="46"/>
        <v>0</v>
      </c>
      <c r="DK10" s="63" t="b">
        <f t="shared" si="47"/>
        <v>0</v>
      </c>
      <c r="DL10" s="63" t="b">
        <f t="shared" si="48"/>
        <v>0</v>
      </c>
      <c r="DM10" s="63" t="b">
        <f t="shared" si="49"/>
        <v>0</v>
      </c>
      <c r="DN10" s="63" t="b">
        <f t="shared" si="50"/>
        <v>0</v>
      </c>
      <c r="DO10" s="63" t="b">
        <f t="shared" si="51"/>
        <v>0</v>
      </c>
      <c r="DP10" s="63" t="b">
        <f t="shared" si="52"/>
        <v>0</v>
      </c>
      <c r="DQ10" s="63" t="b">
        <f t="shared" si="53"/>
        <v>0</v>
      </c>
      <c r="DR10" s="63" t="b">
        <f t="shared" si="54"/>
        <v>0</v>
      </c>
      <c r="DS10" s="63" t="b">
        <f t="shared" si="55"/>
        <v>0</v>
      </c>
      <c r="DT10" s="63" t="b">
        <f t="shared" si="56"/>
        <v>0</v>
      </c>
      <c r="DU10" s="63" t="b">
        <f t="shared" si="57"/>
        <v>0</v>
      </c>
      <c r="DV10" s="63" t="b">
        <f t="shared" si="58"/>
        <v>0</v>
      </c>
      <c r="DW10" s="63" t="b">
        <f t="shared" si="59"/>
        <v>0</v>
      </c>
      <c r="DX10" s="63" t="b">
        <f t="shared" si="60"/>
        <v>0</v>
      </c>
      <c r="DY10" s="63" t="b">
        <f t="shared" si="61"/>
        <v>0</v>
      </c>
      <c r="DZ10" s="63" t="b">
        <f t="shared" si="62"/>
        <v>0</v>
      </c>
      <c r="EA10" s="63" t="b">
        <f t="shared" si="63"/>
        <v>0</v>
      </c>
      <c r="EB10" s="63" t="b">
        <f t="shared" si="64"/>
        <v>0</v>
      </c>
      <c r="EC10" s="63" t="b">
        <f t="shared" si="65"/>
        <v>0</v>
      </c>
      <c r="ED10" s="63" t="b">
        <f t="shared" si="66"/>
        <v>0</v>
      </c>
      <c r="EE10" s="63" t="b">
        <f t="shared" si="67"/>
        <v>0</v>
      </c>
      <c r="EF10" s="63" t="b">
        <f t="shared" si="68"/>
        <v>0</v>
      </c>
      <c r="EG10" s="63" t="b">
        <f t="shared" si="69"/>
        <v>0</v>
      </c>
      <c r="EH10" s="63" t="b">
        <f t="shared" si="70"/>
        <v>0</v>
      </c>
      <c r="EI10" s="63" t="b">
        <f t="shared" si="71"/>
        <v>0</v>
      </c>
      <c r="EJ10" s="63" t="b">
        <f t="shared" si="72"/>
        <v>0</v>
      </c>
      <c r="EK10" s="63" t="b">
        <f t="shared" si="73"/>
        <v>0</v>
      </c>
      <c r="EL10" s="63" t="b">
        <f t="shared" si="74"/>
        <v>0</v>
      </c>
      <c r="EM10" s="63" t="b">
        <f t="shared" si="75"/>
        <v>0</v>
      </c>
      <c r="EN10" s="63" t="b">
        <f t="shared" si="76"/>
        <v>0</v>
      </c>
      <c r="EO10" s="63" t="b">
        <f t="shared" si="77"/>
        <v>0</v>
      </c>
      <c r="EP10" s="63" t="b">
        <f t="shared" si="78"/>
        <v>0</v>
      </c>
      <c r="EQ10" s="63"/>
      <c r="ER10" s="63"/>
      <c r="ES10" s="63"/>
      <c r="ET10" s="63"/>
      <c r="EU10" s="63"/>
      <c r="EV10" s="64">
        <f t="shared" si="12"/>
        <v>0</v>
      </c>
      <c r="EW10" s="65" t="e">
        <f>VLOOKUP($B10,DONNEES!$A$1:$D$57,3,FALSE)</f>
        <v>#N/A</v>
      </c>
      <c r="EX10" s="123">
        <f t="shared" si="79"/>
        <v>0</v>
      </c>
      <c r="EY10" s="123">
        <f t="shared" si="80"/>
        <v>0</v>
      </c>
      <c r="EZ10" s="123">
        <f t="shared" si="81"/>
        <v>0</v>
      </c>
      <c r="FA10" s="123">
        <f t="shared" si="82"/>
        <v>0</v>
      </c>
    </row>
    <row r="11" spans="1:158" ht="30" customHeight="1" thickBot="1">
      <c r="A11" s="124"/>
      <c r="B11" s="68" t="s">
        <v>255</v>
      </c>
      <c r="C11" s="68" t="s">
        <v>269</v>
      </c>
      <c r="D11" s="68" t="s">
        <v>270</v>
      </c>
      <c r="E11" s="68" t="s">
        <v>271</v>
      </c>
      <c r="F11" s="68">
        <v>540260</v>
      </c>
      <c r="G11" s="116"/>
      <c r="H11" s="67">
        <f t="shared" si="13"/>
        <v>0</v>
      </c>
      <c r="I11" s="117" t="e">
        <f>VLOOKUP(B11,DONNEES!$A$1:$D$66,3,FALSE)</f>
        <v>#N/A</v>
      </c>
      <c r="J11" s="67">
        <f>INT(($EV11-SUM(MOD(DATE(YEAR($EV11-MOD($EV11,7)+3),1,2),{1E+99;7})*{1;-1})+5)/7)</f>
        <v>0</v>
      </c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118"/>
      <c r="V11" s="119"/>
      <c r="W11" s="119"/>
      <c r="X11" s="119"/>
      <c r="Y11" s="122"/>
      <c r="Z11" s="61">
        <f t="shared" si="14"/>
        <v>0</v>
      </c>
      <c r="AA11" s="118"/>
      <c r="AB11" s="119"/>
      <c r="AC11" s="119"/>
      <c r="AD11" s="119"/>
      <c r="AE11" s="122"/>
      <c r="AF11" s="61">
        <f t="shared" si="15"/>
        <v>0</v>
      </c>
      <c r="AG11" s="118"/>
      <c r="AH11" s="119"/>
      <c r="AI11" s="119"/>
      <c r="AJ11" s="119"/>
      <c r="AK11" s="122"/>
      <c r="AL11" s="61">
        <f t="shared" si="16"/>
        <v>0</v>
      </c>
      <c r="AM11" s="118"/>
      <c r="AN11" s="119"/>
      <c r="AO11" s="119"/>
      <c r="AP11" s="119"/>
      <c r="AQ11" s="122"/>
      <c r="AR11" s="61">
        <f t="shared" si="17"/>
        <v>0</v>
      </c>
      <c r="AS11" s="118"/>
      <c r="AT11" s="119"/>
      <c r="AU11" s="119"/>
      <c r="AV11" s="119"/>
      <c r="AW11" s="122"/>
      <c r="AX11" s="61">
        <f t="shared" si="18"/>
        <v>0</v>
      </c>
      <c r="AY11" s="118"/>
      <c r="AZ11" s="119"/>
      <c r="BA11" s="119"/>
      <c r="BB11" s="119"/>
      <c r="BC11" s="122"/>
      <c r="BD11" s="36">
        <f t="shared" si="19"/>
        <v>0</v>
      </c>
      <c r="BE11" s="118"/>
      <c r="BF11" s="119"/>
      <c r="BG11" s="119"/>
      <c r="BH11" s="119"/>
      <c r="BI11" s="122"/>
      <c r="BJ11" s="36">
        <f t="shared" si="20"/>
        <v>0</v>
      </c>
      <c r="BK11" s="118"/>
      <c r="BL11" s="119"/>
      <c r="BM11" s="119"/>
      <c r="BN11" s="119"/>
      <c r="BO11" s="122"/>
      <c r="BP11" s="36">
        <f t="shared" si="21"/>
        <v>0</v>
      </c>
      <c r="BQ11" s="118"/>
      <c r="BR11" s="119"/>
      <c r="BS11" s="119"/>
      <c r="BT11" s="119"/>
      <c r="BU11" s="122"/>
      <c r="BV11" s="36">
        <f t="shared" si="22"/>
        <v>0</v>
      </c>
      <c r="BW11" s="118"/>
      <c r="BX11" s="119"/>
      <c r="BY11" s="119"/>
      <c r="BZ11" s="119"/>
      <c r="CA11" s="119"/>
      <c r="CB11" s="119"/>
      <c r="CC11" s="61">
        <f t="shared" si="23"/>
        <v>0</v>
      </c>
      <c r="CD11" s="118"/>
      <c r="CE11" s="119"/>
      <c r="CF11" s="119"/>
      <c r="CG11" s="119"/>
      <c r="CH11" s="122"/>
      <c r="CI11" s="61">
        <f t="shared" si="24"/>
        <v>0</v>
      </c>
      <c r="CJ11" s="118"/>
      <c r="CK11" s="119"/>
      <c r="CL11" s="119"/>
      <c r="CM11" s="119"/>
      <c r="CN11" s="122"/>
      <c r="CO11" s="62">
        <f t="shared" si="25"/>
        <v>0</v>
      </c>
      <c r="CP11" s="63" t="b">
        <f t="shared" si="26"/>
        <v>0</v>
      </c>
      <c r="CQ11" s="63" t="b">
        <f t="shared" si="27"/>
        <v>0</v>
      </c>
      <c r="CR11" s="63" t="b">
        <f t="shared" si="28"/>
        <v>0</v>
      </c>
      <c r="CS11" s="63" t="b">
        <f t="shared" si="29"/>
        <v>0</v>
      </c>
      <c r="CT11" s="63" t="b">
        <f t="shared" si="30"/>
        <v>0</v>
      </c>
      <c r="CU11" s="63" t="b">
        <f t="shared" si="31"/>
        <v>0</v>
      </c>
      <c r="CV11" s="63" t="b">
        <f t="shared" si="32"/>
        <v>0</v>
      </c>
      <c r="CW11" s="63" t="b">
        <f t="shared" si="33"/>
        <v>0</v>
      </c>
      <c r="CX11" s="63" t="b">
        <f t="shared" si="34"/>
        <v>0</v>
      </c>
      <c r="CY11" s="63" t="b">
        <f t="shared" si="35"/>
        <v>0</v>
      </c>
      <c r="CZ11" s="63" t="b">
        <f t="shared" si="36"/>
        <v>0</v>
      </c>
      <c r="DA11" s="63" t="b">
        <f t="shared" si="37"/>
        <v>0</v>
      </c>
      <c r="DB11" s="63" t="b">
        <f t="shared" si="38"/>
        <v>0</v>
      </c>
      <c r="DC11" s="63" t="b">
        <f t="shared" si="39"/>
        <v>0</v>
      </c>
      <c r="DD11" s="63" t="b">
        <f t="shared" si="40"/>
        <v>0</v>
      </c>
      <c r="DE11" s="63" t="b">
        <f t="shared" si="41"/>
        <v>0</v>
      </c>
      <c r="DF11" s="63" t="b">
        <f t="shared" si="42"/>
        <v>0</v>
      </c>
      <c r="DG11" s="63" t="b">
        <f t="shared" si="43"/>
        <v>0</v>
      </c>
      <c r="DH11" s="63" t="b">
        <f t="shared" si="44"/>
        <v>0</v>
      </c>
      <c r="DI11" s="63" t="b">
        <f t="shared" si="45"/>
        <v>0</v>
      </c>
      <c r="DJ11" s="63" t="b">
        <f t="shared" si="46"/>
        <v>0</v>
      </c>
      <c r="DK11" s="63" t="b">
        <f t="shared" si="47"/>
        <v>0</v>
      </c>
      <c r="DL11" s="63" t="b">
        <f t="shared" si="48"/>
        <v>0</v>
      </c>
      <c r="DM11" s="63" t="b">
        <f t="shared" si="49"/>
        <v>0</v>
      </c>
      <c r="DN11" s="63" t="b">
        <f t="shared" si="50"/>
        <v>0</v>
      </c>
      <c r="DO11" s="63" t="b">
        <f t="shared" si="51"/>
        <v>0</v>
      </c>
      <c r="DP11" s="63" t="b">
        <f t="shared" si="52"/>
        <v>0</v>
      </c>
      <c r="DQ11" s="63" t="b">
        <f t="shared" si="53"/>
        <v>0</v>
      </c>
      <c r="DR11" s="63" t="b">
        <f t="shared" si="54"/>
        <v>0</v>
      </c>
      <c r="DS11" s="63" t="b">
        <f t="shared" si="55"/>
        <v>0</v>
      </c>
      <c r="DT11" s="63" t="b">
        <f t="shared" si="56"/>
        <v>0</v>
      </c>
      <c r="DU11" s="63" t="b">
        <f t="shared" si="57"/>
        <v>0</v>
      </c>
      <c r="DV11" s="63" t="b">
        <f t="shared" si="58"/>
        <v>0</v>
      </c>
      <c r="DW11" s="63" t="b">
        <f t="shared" si="59"/>
        <v>0</v>
      </c>
      <c r="DX11" s="63" t="b">
        <f t="shared" si="60"/>
        <v>0</v>
      </c>
      <c r="DY11" s="63" t="b">
        <f t="shared" si="61"/>
        <v>0</v>
      </c>
      <c r="DZ11" s="63" t="b">
        <f t="shared" si="62"/>
        <v>0</v>
      </c>
      <c r="EA11" s="63" t="b">
        <f t="shared" si="63"/>
        <v>0</v>
      </c>
      <c r="EB11" s="63" t="b">
        <f t="shared" si="64"/>
        <v>0</v>
      </c>
      <c r="EC11" s="63" t="b">
        <f t="shared" si="65"/>
        <v>0</v>
      </c>
      <c r="ED11" s="63" t="b">
        <f t="shared" si="66"/>
        <v>0</v>
      </c>
      <c r="EE11" s="63" t="b">
        <f t="shared" si="67"/>
        <v>0</v>
      </c>
      <c r="EF11" s="63" t="b">
        <f t="shared" si="68"/>
        <v>0</v>
      </c>
      <c r="EG11" s="63" t="b">
        <f t="shared" si="69"/>
        <v>0</v>
      </c>
      <c r="EH11" s="63" t="b">
        <f t="shared" si="70"/>
        <v>0</v>
      </c>
      <c r="EI11" s="63" t="b">
        <f t="shared" si="71"/>
        <v>0</v>
      </c>
      <c r="EJ11" s="63" t="b">
        <f t="shared" si="72"/>
        <v>0</v>
      </c>
      <c r="EK11" s="63" t="b">
        <f t="shared" si="73"/>
        <v>0</v>
      </c>
      <c r="EL11" s="63" t="b">
        <f t="shared" si="74"/>
        <v>0</v>
      </c>
      <c r="EM11" s="63" t="b">
        <f t="shared" si="75"/>
        <v>0</v>
      </c>
      <c r="EN11" s="63" t="b">
        <f t="shared" si="76"/>
        <v>0</v>
      </c>
      <c r="EO11" s="63" t="b">
        <f t="shared" si="77"/>
        <v>0</v>
      </c>
      <c r="EP11" s="63" t="b">
        <f t="shared" si="78"/>
        <v>0</v>
      </c>
      <c r="EQ11" s="63"/>
      <c r="ER11" s="63"/>
      <c r="ES11" s="63"/>
      <c r="ET11" s="63"/>
      <c r="EU11" s="63"/>
      <c r="EV11" s="64">
        <f t="shared" si="12"/>
        <v>0</v>
      </c>
      <c r="EW11" s="65" t="e">
        <f>VLOOKUP($B11,DONNEES!$A$1:$D$57,3,FALSE)</f>
        <v>#N/A</v>
      </c>
      <c r="EX11" s="123">
        <f t="shared" si="79"/>
        <v>0</v>
      </c>
      <c r="EY11" s="123">
        <f t="shared" si="80"/>
        <v>0</v>
      </c>
      <c r="EZ11" s="123">
        <f t="shared" si="81"/>
        <v>0</v>
      </c>
      <c r="FA11" s="123">
        <f t="shared" si="82"/>
        <v>0</v>
      </c>
    </row>
    <row r="12" spans="1:158" ht="30" customHeight="1" thickBot="1">
      <c r="A12" s="124"/>
      <c r="B12" s="68" t="s">
        <v>255</v>
      </c>
      <c r="C12" s="68" t="s">
        <v>272</v>
      </c>
      <c r="D12" s="68" t="s">
        <v>273</v>
      </c>
      <c r="E12" s="68" t="s">
        <v>274</v>
      </c>
      <c r="F12" s="68">
        <v>540380</v>
      </c>
      <c r="G12" s="116"/>
      <c r="H12" s="67">
        <f t="shared" ref="H12" si="83">SUM(Z12,AF12,AL12,AR12,AX12,BD12,BJ12,BP12,BV12,CC12,CI12,CO12)</f>
        <v>0</v>
      </c>
      <c r="I12" s="117" t="e">
        <f>VLOOKUP(B12,DONNEES!$A$1:$D$66,3,FALSE)</f>
        <v>#N/A</v>
      </c>
      <c r="J12" s="67">
        <f>INT(($EV12-SUM(MOD(DATE(YEAR($EV12-MOD($EV12,7)+3),1,2),{1E+99;7})*{1;-1})+5)/7)</f>
        <v>0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118"/>
      <c r="V12" s="119"/>
      <c r="W12" s="119"/>
      <c r="X12" s="119"/>
      <c r="Y12" s="122"/>
      <c r="Z12" s="61">
        <f t="shared" ref="Z12" si="84">SUM(U12:Y12)</f>
        <v>0</v>
      </c>
      <c r="AA12" s="118"/>
      <c r="AB12" s="119"/>
      <c r="AC12" s="119"/>
      <c r="AD12" s="119"/>
      <c r="AE12" s="122"/>
      <c r="AF12" s="61">
        <f t="shared" ref="AF12" si="85">SUM(AA12:AE12)</f>
        <v>0</v>
      </c>
      <c r="AG12" s="118"/>
      <c r="AH12" s="119"/>
      <c r="AI12" s="119"/>
      <c r="AJ12" s="119"/>
      <c r="AK12" s="122"/>
      <c r="AL12" s="61">
        <f t="shared" ref="AL12" si="86">SUM(AG12:AK12)</f>
        <v>0</v>
      </c>
      <c r="AM12" s="118"/>
      <c r="AN12" s="119"/>
      <c r="AO12" s="119"/>
      <c r="AP12" s="119"/>
      <c r="AQ12" s="122"/>
      <c r="AR12" s="61">
        <f t="shared" ref="AR12" si="87">SUM(AM12:AQ12)</f>
        <v>0</v>
      </c>
      <c r="AS12" s="118"/>
      <c r="AT12" s="119"/>
      <c r="AU12" s="119"/>
      <c r="AV12" s="119"/>
      <c r="AW12" s="122"/>
      <c r="AX12" s="61">
        <f t="shared" ref="AX12" si="88">SUM(AS12:AW12)</f>
        <v>0</v>
      </c>
      <c r="AY12" s="118"/>
      <c r="AZ12" s="119"/>
      <c r="BA12" s="119"/>
      <c r="BB12" s="119"/>
      <c r="BC12" s="122"/>
      <c r="BD12" s="36">
        <f t="shared" ref="BD12" si="89">SUM(AY12:BC12)</f>
        <v>0</v>
      </c>
      <c r="BE12" s="118"/>
      <c r="BF12" s="119"/>
      <c r="BG12" s="119"/>
      <c r="BH12" s="119"/>
      <c r="BI12" s="122"/>
      <c r="BJ12" s="36">
        <f t="shared" ref="BJ12" si="90">SUM(BE12:BI12)</f>
        <v>0</v>
      </c>
      <c r="BK12" s="118"/>
      <c r="BL12" s="119"/>
      <c r="BM12" s="119"/>
      <c r="BN12" s="119"/>
      <c r="BO12" s="122"/>
      <c r="BP12" s="36">
        <f t="shared" ref="BP12" si="91">SUM(BK12:BO12)</f>
        <v>0</v>
      </c>
      <c r="BQ12" s="118"/>
      <c r="BR12" s="119"/>
      <c r="BS12" s="119"/>
      <c r="BT12" s="119"/>
      <c r="BU12" s="122"/>
      <c r="BV12" s="36">
        <f t="shared" ref="BV12" si="92">SUM(BQ12:BU12)</f>
        <v>0</v>
      </c>
      <c r="BW12" s="118"/>
      <c r="BX12" s="119"/>
      <c r="BY12" s="119"/>
      <c r="BZ12" s="119"/>
      <c r="CA12" s="119"/>
      <c r="CB12" s="119"/>
      <c r="CC12" s="61">
        <f t="shared" ref="CC12" si="93">SUM(BX12:CB12)</f>
        <v>0</v>
      </c>
      <c r="CD12" s="118"/>
      <c r="CE12" s="119"/>
      <c r="CF12" s="119"/>
      <c r="CG12" s="119"/>
      <c r="CH12" s="122"/>
      <c r="CI12" s="61">
        <f t="shared" ref="CI12" si="94">SUM(CD12:CH12)</f>
        <v>0</v>
      </c>
      <c r="CJ12" s="118"/>
      <c r="CK12" s="119"/>
      <c r="CL12" s="119"/>
      <c r="CM12" s="119"/>
      <c r="CN12" s="122"/>
      <c r="CO12" s="62">
        <f t="shared" ref="CO12" si="95">SUM(CJ12:CN12)</f>
        <v>0</v>
      </c>
      <c r="CP12" s="63" t="b">
        <f t="shared" ref="CP12" si="96">IF(U12&gt;0,U$4)</f>
        <v>0</v>
      </c>
      <c r="CQ12" s="63" t="b">
        <f t="shared" ref="CQ12" si="97">IF(V12&gt;0,V$4)</f>
        <v>0</v>
      </c>
      <c r="CR12" s="63" t="b">
        <f t="shared" ref="CR12" si="98">IF(W12&gt;0,W$4)</f>
        <v>0</v>
      </c>
      <c r="CS12" s="63" t="b">
        <f t="shared" ref="CS12" si="99">IF(X12&gt;0,X$4)</f>
        <v>0</v>
      </c>
      <c r="CT12" s="63" t="b">
        <f t="shared" ref="CT12" si="100">IF(AA12&gt;0,AA$4)</f>
        <v>0</v>
      </c>
      <c r="CU12" s="63" t="b">
        <f t="shared" ref="CU12" si="101">IF(AB12&gt;0,AB$4)</f>
        <v>0</v>
      </c>
      <c r="CV12" s="63" t="b">
        <f t="shared" ref="CV12" si="102">IF(AC12&gt;0,AC$4)</f>
        <v>0</v>
      </c>
      <c r="CW12" s="63" t="b">
        <f t="shared" ref="CW12" si="103">IF(AD12&gt;0,AD$4)</f>
        <v>0</v>
      </c>
      <c r="CX12" s="63" t="b">
        <f t="shared" ref="CX12" si="104">IF(AG12&gt;0,AG$4)</f>
        <v>0</v>
      </c>
      <c r="CY12" s="63" t="b">
        <f t="shared" ref="CY12" si="105">IF(AH12&gt;0,AH$4)</f>
        <v>0</v>
      </c>
      <c r="CZ12" s="63" t="b">
        <f t="shared" ref="CZ12" si="106">IF(AI12&gt;0,AI$4)</f>
        <v>0</v>
      </c>
      <c r="DA12" s="63" t="b">
        <f t="shared" ref="DA12" si="107">IF(AJ12&gt;0,AJ$4)</f>
        <v>0</v>
      </c>
      <c r="DB12" s="63" t="b">
        <f t="shared" ref="DB12" si="108">IF((AK12)&gt;0,AK$4)</f>
        <v>0</v>
      </c>
      <c r="DC12" s="63" t="b">
        <f t="shared" ref="DC12" si="109">IF(AM12&gt;0,AM$4)</f>
        <v>0</v>
      </c>
      <c r="DD12" s="63" t="b">
        <f t="shared" ref="DD12" si="110">IF(AN12&gt;0,AN$4)</f>
        <v>0</v>
      </c>
      <c r="DE12" s="63" t="b">
        <f t="shared" ref="DE12" si="111">IF(AO12&gt;0,AO$4)</f>
        <v>0</v>
      </c>
      <c r="DF12" s="63" t="b">
        <f t="shared" ref="DF12" si="112">IF(AP12&gt;0,AP$4)</f>
        <v>0</v>
      </c>
      <c r="DG12" s="63" t="b">
        <f t="shared" ref="DG12" si="113">IF(AQ12&gt;0,AQ$4)</f>
        <v>0</v>
      </c>
      <c r="DH12" s="63" t="b">
        <f t="shared" ref="DH12" si="114">IF(AT12&gt;0,AT$4)</f>
        <v>0</v>
      </c>
      <c r="DI12" s="63" t="b">
        <f t="shared" ref="DI12" si="115">IF(AU12&gt;0,AU$4)</f>
        <v>0</v>
      </c>
      <c r="DJ12" s="63" t="b">
        <f t="shared" ref="DJ12" si="116">IF(AV12&gt;0,AV$4)</f>
        <v>0</v>
      </c>
      <c r="DK12" s="63" t="b">
        <f t="shared" ref="DK12" si="117">IF(AW12&gt;0,AW$4)</f>
        <v>0</v>
      </c>
      <c r="DL12" s="63" t="b">
        <f t="shared" ref="DL12" si="118">IF(AZ12&gt;0,AZ$4)</f>
        <v>0</v>
      </c>
      <c r="DM12" s="63" t="b">
        <f t="shared" ref="DM12" si="119">IF(BA12&gt;0,BA$4)</f>
        <v>0</v>
      </c>
      <c r="DN12" s="63" t="b">
        <f t="shared" ref="DN12" si="120">IF(BB12&gt;0,BB$4)</f>
        <v>0</v>
      </c>
      <c r="DO12" s="63" t="b">
        <f t="shared" ref="DO12" si="121">IF(BC12&gt;0,BC$4)</f>
        <v>0</v>
      </c>
      <c r="DP12" s="63" t="b">
        <f t="shared" ref="DP12" si="122">IF(BE12&gt;0,BE$4)</f>
        <v>0</v>
      </c>
      <c r="DQ12" s="63" t="b">
        <f t="shared" ref="DQ12" si="123">IF(BF12&gt;0,BF$4)</f>
        <v>0</v>
      </c>
      <c r="DR12" s="63" t="b">
        <f t="shared" ref="DR12" si="124">IF(BG12&gt;0,BG$4)</f>
        <v>0</v>
      </c>
      <c r="DS12" s="63" t="b">
        <f t="shared" ref="DS12" si="125">IF(BH12&gt;0,BH$4)</f>
        <v>0</v>
      </c>
      <c r="DT12" s="63" t="b">
        <f t="shared" ref="DT12" si="126">IF(BI12&gt;0,BI$4)</f>
        <v>0</v>
      </c>
      <c r="DU12" s="63" t="b">
        <f t="shared" ref="DU12" si="127">IF(BL12&gt;0,BL$4)</f>
        <v>0</v>
      </c>
      <c r="DV12" s="63" t="b">
        <f t="shared" ref="DV12" si="128">IF(BM12&gt;0,BM$4)</f>
        <v>0</v>
      </c>
      <c r="DW12" s="63" t="b">
        <f t="shared" ref="DW12" si="129">IF(BN12&gt;0,BN$4)</f>
        <v>0</v>
      </c>
      <c r="DX12" s="63" t="b">
        <f t="shared" ref="DX12" si="130">IF(BO12&gt;0,BO$4)</f>
        <v>0</v>
      </c>
      <c r="DY12" s="63" t="b">
        <f t="shared" ref="DY12" si="131">IF(BQ12&gt;0,BQ$4)</f>
        <v>0</v>
      </c>
      <c r="DZ12" s="63" t="b">
        <f t="shared" ref="DZ12" si="132">IF(BR12&gt;0,BR$4)</f>
        <v>0</v>
      </c>
      <c r="EA12" s="63" t="b">
        <f t="shared" ref="EA12" si="133">IF(BS12&gt;0,BS$4)</f>
        <v>0</v>
      </c>
      <c r="EB12" s="63" t="b">
        <f t="shared" ref="EB12" si="134">IF(BT12&gt;0,BT$4)</f>
        <v>0</v>
      </c>
      <c r="EC12" s="63" t="b">
        <f t="shared" ref="EC12" si="135">IF(BW12&gt;0,BW$4)</f>
        <v>0</v>
      </c>
      <c r="ED12" s="63" t="b">
        <f t="shared" ref="ED12" si="136">IF(BX12&gt;0,BX$4)</f>
        <v>0</v>
      </c>
      <c r="EE12" s="63" t="b">
        <f t="shared" ref="EE12" si="137">IF(BY12&gt;0,BY$4)</f>
        <v>0</v>
      </c>
      <c r="EF12" s="63" t="b">
        <f t="shared" ref="EF12" si="138">IF(BZ12&gt;0,BZ$4)</f>
        <v>0</v>
      </c>
      <c r="EG12" s="63" t="b">
        <f t="shared" ref="EG12" si="139">IF(CA12&gt;0,CA$4)</f>
        <v>0</v>
      </c>
      <c r="EH12" s="63" t="b">
        <f t="shared" ref="EH12" si="140">IF(CE12&gt;0,CE$4)</f>
        <v>0</v>
      </c>
      <c r="EI12" s="63" t="b">
        <f t="shared" ref="EI12" si="141">IF(CF12&gt;0,CF$4)</f>
        <v>0</v>
      </c>
      <c r="EJ12" s="63" t="b">
        <f t="shared" ref="EJ12" si="142">IF(CG12&gt;0,CG$4)</f>
        <v>0</v>
      </c>
      <c r="EK12" s="63" t="b">
        <f t="shared" ref="EK12" si="143">IF(CH12&gt;0,CH$4)</f>
        <v>0</v>
      </c>
      <c r="EL12" s="63" t="b">
        <f t="shared" ref="EL12" si="144">IF(CJ12&gt;0,CJ$4)</f>
        <v>0</v>
      </c>
      <c r="EM12" s="63" t="b">
        <f t="shared" ref="EM12" si="145">IF(CK12&gt;0,CK$4)</f>
        <v>0</v>
      </c>
      <c r="EN12" s="63" t="b">
        <f t="shared" ref="EN12" si="146">IF(CL12&gt;0,CL$4)</f>
        <v>0</v>
      </c>
      <c r="EO12" s="63" t="b">
        <f t="shared" ref="EO12" si="147">IF(CM12&gt;0,CM$4)</f>
        <v>0</v>
      </c>
      <c r="EP12" s="63" t="b">
        <f t="shared" ref="EP12" si="148">IF(CN12&gt;0,CN$4)</f>
        <v>0</v>
      </c>
      <c r="EQ12" s="63"/>
      <c r="ER12" s="63"/>
      <c r="ES12" s="63"/>
      <c r="ET12" s="63"/>
      <c r="EU12" s="63"/>
      <c r="EV12" s="64">
        <f t="shared" ref="EV12" si="149">MAX(CP12:EU12)</f>
        <v>0</v>
      </c>
      <c r="EW12" s="65" t="e">
        <f>VLOOKUP($B12,DONNEES!$A$1:$D$57,3,FALSE)</f>
        <v>#N/A</v>
      </c>
      <c r="EX12" s="123">
        <f t="shared" ref="EX12" si="150">SUM(Z12,AF12,AL12)</f>
        <v>0</v>
      </c>
      <c r="EY12" s="123">
        <f t="shared" ref="EY12" si="151">SUM(AR12,AX12,BD12)</f>
        <v>0</v>
      </c>
      <c r="EZ12" s="123">
        <f t="shared" ref="EZ12" si="152">SUM(BJ12,BP12,BV12)</f>
        <v>0</v>
      </c>
      <c r="FA12" s="123">
        <f t="shared" ref="FA12" si="153">SUM(CC12,CI12,CO12)</f>
        <v>0</v>
      </c>
    </row>
    <row r="13" spans="1:158" ht="30" customHeight="1" thickBot="1">
      <c r="A13" s="124"/>
      <c r="B13" s="68" t="s">
        <v>255</v>
      </c>
      <c r="C13" s="68" t="s">
        <v>275</v>
      </c>
      <c r="D13" s="68" t="s">
        <v>276</v>
      </c>
      <c r="E13" s="68" t="s">
        <v>277</v>
      </c>
      <c r="F13" s="68">
        <v>549135</v>
      </c>
      <c r="G13" s="116"/>
      <c r="H13" s="67">
        <f t="shared" si="13"/>
        <v>0</v>
      </c>
      <c r="I13" s="117" t="e">
        <f>VLOOKUP(B13,DONNEES!$A$1:$D$66,3,FALSE)</f>
        <v>#N/A</v>
      </c>
      <c r="J13" s="67">
        <f>INT(($EV13-SUM(MOD(DATE(YEAR($EV13-MOD($EV13,7)+3),1,2),{1E+99;7})*{1;-1})+5)/7)</f>
        <v>0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118"/>
      <c r="V13" s="119"/>
      <c r="W13" s="119"/>
      <c r="X13" s="119"/>
      <c r="Y13" s="122"/>
      <c r="Z13" s="61">
        <f t="shared" si="14"/>
        <v>0</v>
      </c>
      <c r="AA13" s="118"/>
      <c r="AB13" s="119"/>
      <c r="AC13" s="119"/>
      <c r="AD13" s="119"/>
      <c r="AE13" s="122"/>
      <c r="AF13" s="61">
        <f t="shared" si="15"/>
        <v>0</v>
      </c>
      <c r="AG13" s="118"/>
      <c r="AH13" s="119"/>
      <c r="AI13" s="119"/>
      <c r="AJ13" s="119"/>
      <c r="AK13" s="122"/>
      <c r="AL13" s="61">
        <f t="shared" si="16"/>
        <v>0</v>
      </c>
      <c r="AM13" s="118"/>
      <c r="AN13" s="119"/>
      <c r="AO13" s="119"/>
      <c r="AP13" s="119"/>
      <c r="AQ13" s="122"/>
      <c r="AR13" s="61">
        <f t="shared" si="17"/>
        <v>0</v>
      </c>
      <c r="AS13" s="118"/>
      <c r="AT13" s="119"/>
      <c r="AU13" s="119"/>
      <c r="AV13" s="119"/>
      <c r="AW13" s="122"/>
      <c r="AX13" s="61">
        <f t="shared" si="18"/>
        <v>0</v>
      </c>
      <c r="AY13" s="118"/>
      <c r="AZ13" s="119"/>
      <c r="BA13" s="119"/>
      <c r="BB13" s="119"/>
      <c r="BC13" s="122"/>
      <c r="BD13" s="36">
        <f t="shared" si="19"/>
        <v>0</v>
      </c>
      <c r="BE13" s="118"/>
      <c r="BF13" s="119"/>
      <c r="BG13" s="119"/>
      <c r="BH13" s="119"/>
      <c r="BI13" s="122"/>
      <c r="BJ13" s="36">
        <f t="shared" si="20"/>
        <v>0</v>
      </c>
      <c r="BK13" s="118"/>
      <c r="BL13" s="119"/>
      <c r="BM13" s="119"/>
      <c r="BN13" s="119"/>
      <c r="BO13" s="122"/>
      <c r="BP13" s="36">
        <f t="shared" si="21"/>
        <v>0</v>
      </c>
      <c r="BQ13" s="118"/>
      <c r="BR13" s="119"/>
      <c r="BS13" s="119"/>
      <c r="BT13" s="119"/>
      <c r="BU13" s="122"/>
      <c r="BV13" s="36">
        <f t="shared" si="22"/>
        <v>0</v>
      </c>
      <c r="BW13" s="118"/>
      <c r="BX13" s="119"/>
      <c r="BY13" s="119"/>
      <c r="BZ13" s="119"/>
      <c r="CA13" s="119"/>
      <c r="CB13" s="119"/>
      <c r="CC13" s="61">
        <f t="shared" si="23"/>
        <v>0</v>
      </c>
      <c r="CD13" s="118"/>
      <c r="CE13" s="119"/>
      <c r="CF13" s="119"/>
      <c r="CG13" s="119"/>
      <c r="CH13" s="122"/>
      <c r="CI13" s="61">
        <f t="shared" si="24"/>
        <v>0</v>
      </c>
      <c r="CJ13" s="118"/>
      <c r="CK13" s="119"/>
      <c r="CL13" s="119"/>
      <c r="CM13" s="119"/>
      <c r="CN13" s="122"/>
      <c r="CO13" s="62">
        <f t="shared" si="25"/>
        <v>0</v>
      </c>
      <c r="CP13" s="63" t="b">
        <f t="shared" si="26"/>
        <v>0</v>
      </c>
      <c r="CQ13" s="63" t="b">
        <f t="shared" si="27"/>
        <v>0</v>
      </c>
      <c r="CR13" s="63" t="b">
        <f t="shared" si="28"/>
        <v>0</v>
      </c>
      <c r="CS13" s="63" t="b">
        <f t="shared" si="29"/>
        <v>0</v>
      </c>
      <c r="CT13" s="63" t="b">
        <f t="shared" si="30"/>
        <v>0</v>
      </c>
      <c r="CU13" s="63" t="b">
        <f t="shared" si="31"/>
        <v>0</v>
      </c>
      <c r="CV13" s="63" t="b">
        <f t="shared" si="32"/>
        <v>0</v>
      </c>
      <c r="CW13" s="63" t="b">
        <f t="shared" si="33"/>
        <v>0</v>
      </c>
      <c r="CX13" s="63" t="b">
        <f t="shared" si="34"/>
        <v>0</v>
      </c>
      <c r="CY13" s="63" t="b">
        <f t="shared" si="35"/>
        <v>0</v>
      </c>
      <c r="CZ13" s="63" t="b">
        <f t="shared" si="36"/>
        <v>0</v>
      </c>
      <c r="DA13" s="63" t="b">
        <f t="shared" si="37"/>
        <v>0</v>
      </c>
      <c r="DB13" s="63" t="b">
        <f t="shared" si="38"/>
        <v>0</v>
      </c>
      <c r="DC13" s="63" t="b">
        <f t="shared" si="39"/>
        <v>0</v>
      </c>
      <c r="DD13" s="63" t="b">
        <f t="shared" si="40"/>
        <v>0</v>
      </c>
      <c r="DE13" s="63" t="b">
        <f t="shared" si="41"/>
        <v>0</v>
      </c>
      <c r="DF13" s="63" t="b">
        <f t="shared" si="42"/>
        <v>0</v>
      </c>
      <c r="DG13" s="63" t="b">
        <f t="shared" si="43"/>
        <v>0</v>
      </c>
      <c r="DH13" s="63" t="b">
        <f t="shared" si="44"/>
        <v>0</v>
      </c>
      <c r="DI13" s="63" t="b">
        <f t="shared" si="45"/>
        <v>0</v>
      </c>
      <c r="DJ13" s="63" t="b">
        <f t="shared" si="46"/>
        <v>0</v>
      </c>
      <c r="DK13" s="63" t="b">
        <f t="shared" si="47"/>
        <v>0</v>
      </c>
      <c r="DL13" s="63" t="b">
        <f t="shared" si="48"/>
        <v>0</v>
      </c>
      <c r="DM13" s="63" t="b">
        <f t="shared" si="49"/>
        <v>0</v>
      </c>
      <c r="DN13" s="63" t="b">
        <f t="shared" si="50"/>
        <v>0</v>
      </c>
      <c r="DO13" s="63" t="b">
        <f t="shared" si="51"/>
        <v>0</v>
      </c>
      <c r="DP13" s="63" t="b">
        <f t="shared" si="52"/>
        <v>0</v>
      </c>
      <c r="DQ13" s="63" t="b">
        <f t="shared" si="53"/>
        <v>0</v>
      </c>
      <c r="DR13" s="63" t="b">
        <f t="shared" si="54"/>
        <v>0</v>
      </c>
      <c r="DS13" s="63" t="b">
        <f t="shared" si="55"/>
        <v>0</v>
      </c>
      <c r="DT13" s="63" t="b">
        <f t="shared" si="56"/>
        <v>0</v>
      </c>
      <c r="DU13" s="63" t="b">
        <f t="shared" si="57"/>
        <v>0</v>
      </c>
      <c r="DV13" s="63" t="b">
        <f t="shared" si="58"/>
        <v>0</v>
      </c>
      <c r="DW13" s="63" t="b">
        <f t="shared" si="59"/>
        <v>0</v>
      </c>
      <c r="DX13" s="63" t="b">
        <f t="shared" si="60"/>
        <v>0</v>
      </c>
      <c r="DY13" s="63" t="b">
        <f t="shared" si="61"/>
        <v>0</v>
      </c>
      <c r="DZ13" s="63" t="b">
        <f t="shared" si="62"/>
        <v>0</v>
      </c>
      <c r="EA13" s="63" t="b">
        <f t="shared" si="63"/>
        <v>0</v>
      </c>
      <c r="EB13" s="63" t="b">
        <f t="shared" si="64"/>
        <v>0</v>
      </c>
      <c r="EC13" s="63" t="b">
        <f t="shared" si="65"/>
        <v>0</v>
      </c>
      <c r="ED13" s="63" t="b">
        <f t="shared" si="66"/>
        <v>0</v>
      </c>
      <c r="EE13" s="63" t="b">
        <f t="shared" si="67"/>
        <v>0</v>
      </c>
      <c r="EF13" s="63" t="b">
        <f t="shared" si="68"/>
        <v>0</v>
      </c>
      <c r="EG13" s="63" t="b">
        <f t="shared" si="69"/>
        <v>0</v>
      </c>
      <c r="EH13" s="63" t="b">
        <f t="shared" si="70"/>
        <v>0</v>
      </c>
      <c r="EI13" s="63" t="b">
        <f t="shared" si="71"/>
        <v>0</v>
      </c>
      <c r="EJ13" s="63" t="b">
        <f t="shared" si="72"/>
        <v>0</v>
      </c>
      <c r="EK13" s="63" t="b">
        <f t="shared" si="73"/>
        <v>0</v>
      </c>
      <c r="EL13" s="63" t="b">
        <f t="shared" si="74"/>
        <v>0</v>
      </c>
      <c r="EM13" s="63" t="b">
        <f t="shared" si="75"/>
        <v>0</v>
      </c>
      <c r="EN13" s="63" t="b">
        <f t="shared" si="76"/>
        <v>0</v>
      </c>
      <c r="EO13" s="63" t="b">
        <f t="shared" si="77"/>
        <v>0</v>
      </c>
      <c r="EP13" s="63" t="b">
        <f t="shared" si="78"/>
        <v>0</v>
      </c>
      <c r="EQ13" s="63"/>
      <c r="ER13" s="63"/>
      <c r="ES13" s="63"/>
      <c r="ET13" s="63"/>
      <c r="EU13" s="63"/>
      <c r="EV13" s="64">
        <f t="shared" si="12"/>
        <v>0</v>
      </c>
      <c r="EW13" s="65" t="e">
        <f>VLOOKUP($B13,DONNEES!$A$1:$D$57,3,FALSE)</f>
        <v>#N/A</v>
      </c>
      <c r="EX13" s="123">
        <f t="shared" si="79"/>
        <v>0</v>
      </c>
      <c r="EY13" s="123">
        <f t="shared" si="80"/>
        <v>0</v>
      </c>
      <c r="EZ13" s="123">
        <f t="shared" si="81"/>
        <v>0</v>
      </c>
      <c r="FA13" s="123">
        <f t="shared" si="82"/>
        <v>0</v>
      </c>
    </row>
    <row r="14" spans="1:158" ht="30" customHeight="1" thickBot="1">
      <c r="A14" s="124"/>
      <c r="B14" s="68" t="s">
        <v>255</v>
      </c>
      <c r="C14" s="68" t="s">
        <v>278</v>
      </c>
      <c r="D14" s="68" t="s">
        <v>279</v>
      </c>
      <c r="E14" s="68" t="s">
        <v>280</v>
      </c>
      <c r="F14" s="68">
        <v>309324</v>
      </c>
      <c r="G14" s="116"/>
      <c r="H14" s="67">
        <f t="shared" si="13"/>
        <v>0</v>
      </c>
      <c r="I14" s="117" t="e">
        <f>VLOOKUP(B14,DONNEES!$A$1:$D$66,3,FALSE)</f>
        <v>#N/A</v>
      </c>
      <c r="J14" s="67">
        <f>INT(($EV14-SUM(MOD(DATE(YEAR($EV14-MOD($EV14,7)+3),1,2),{1E+99;7})*{1;-1})+5)/7)</f>
        <v>0</v>
      </c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118"/>
      <c r="V14" s="119"/>
      <c r="W14" s="119"/>
      <c r="X14" s="119"/>
      <c r="Y14" s="122"/>
      <c r="Z14" s="61">
        <f t="shared" si="14"/>
        <v>0</v>
      </c>
      <c r="AA14" s="118"/>
      <c r="AB14" s="119"/>
      <c r="AC14" s="119"/>
      <c r="AD14" s="119"/>
      <c r="AE14" s="122"/>
      <c r="AF14" s="61">
        <f t="shared" si="15"/>
        <v>0</v>
      </c>
      <c r="AG14" s="118"/>
      <c r="AH14" s="119"/>
      <c r="AI14" s="119"/>
      <c r="AJ14" s="119"/>
      <c r="AK14" s="122"/>
      <c r="AL14" s="61">
        <f t="shared" si="16"/>
        <v>0</v>
      </c>
      <c r="AM14" s="118"/>
      <c r="AN14" s="119"/>
      <c r="AO14" s="119"/>
      <c r="AP14" s="119"/>
      <c r="AQ14" s="122"/>
      <c r="AR14" s="61">
        <f t="shared" si="17"/>
        <v>0</v>
      </c>
      <c r="AS14" s="118"/>
      <c r="AT14" s="119"/>
      <c r="AU14" s="119"/>
      <c r="AV14" s="119"/>
      <c r="AW14" s="122"/>
      <c r="AX14" s="61">
        <f t="shared" si="18"/>
        <v>0</v>
      </c>
      <c r="AY14" s="118"/>
      <c r="AZ14" s="119"/>
      <c r="BA14" s="119"/>
      <c r="BB14" s="119"/>
      <c r="BC14" s="122"/>
      <c r="BD14" s="36">
        <f t="shared" si="19"/>
        <v>0</v>
      </c>
      <c r="BE14" s="118"/>
      <c r="BF14" s="119"/>
      <c r="BG14" s="119"/>
      <c r="BH14" s="119"/>
      <c r="BI14" s="122"/>
      <c r="BJ14" s="36">
        <f t="shared" si="20"/>
        <v>0</v>
      </c>
      <c r="BK14" s="118"/>
      <c r="BL14" s="119"/>
      <c r="BM14" s="119"/>
      <c r="BN14" s="119"/>
      <c r="BO14" s="122"/>
      <c r="BP14" s="36">
        <f t="shared" si="21"/>
        <v>0</v>
      </c>
      <c r="BQ14" s="118"/>
      <c r="BR14" s="119"/>
      <c r="BS14" s="119"/>
      <c r="BT14" s="119"/>
      <c r="BU14" s="122"/>
      <c r="BV14" s="36">
        <f t="shared" si="22"/>
        <v>0</v>
      </c>
      <c r="BW14" s="118"/>
      <c r="BX14" s="119"/>
      <c r="BY14" s="119"/>
      <c r="BZ14" s="119"/>
      <c r="CA14" s="119"/>
      <c r="CB14" s="119"/>
      <c r="CC14" s="61">
        <f t="shared" si="23"/>
        <v>0</v>
      </c>
      <c r="CD14" s="118"/>
      <c r="CE14" s="119"/>
      <c r="CF14" s="119"/>
      <c r="CG14" s="119"/>
      <c r="CH14" s="122"/>
      <c r="CI14" s="61">
        <f t="shared" si="24"/>
        <v>0</v>
      </c>
      <c r="CJ14" s="118"/>
      <c r="CK14" s="119"/>
      <c r="CL14" s="119"/>
      <c r="CM14" s="119"/>
      <c r="CN14" s="122"/>
      <c r="CO14" s="62">
        <f t="shared" si="25"/>
        <v>0</v>
      </c>
      <c r="CP14" s="63" t="b">
        <f t="shared" si="26"/>
        <v>0</v>
      </c>
      <c r="CQ14" s="63" t="b">
        <f t="shared" si="27"/>
        <v>0</v>
      </c>
      <c r="CR14" s="63" t="b">
        <f t="shared" si="28"/>
        <v>0</v>
      </c>
      <c r="CS14" s="63" t="b">
        <f t="shared" si="29"/>
        <v>0</v>
      </c>
      <c r="CT14" s="63" t="b">
        <f t="shared" si="30"/>
        <v>0</v>
      </c>
      <c r="CU14" s="63" t="b">
        <f t="shared" si="31"/>
        <v>0</v>
      </c>
      <c r="CV14" s="63" t="b">
        <f t="shared" si="32"/>
        <v>0</v>
      </c>
      <c r="CW14" s="63" t="b">
        <f t="shared" si="33"/>
        <v>0</v>
      </c>
      <c r="CX14" s="63" t="b">
        <f t="shared" si="34"/>
        <v>0</v>
      </c>
      <c r="CY14" s="63" t="b">
        <f t="shared" si="35"/>
        <v>0</v>
      </c>
      <c r="CZ14" s="63" t="b">
        <f t="shared" si="36"/>
        <v>0</v>
      </c>
      <c r="DA14" s="63" t="b">
        <f t="shared" si="37"/>
        <v>0</v>
      </c>
      <c r="DB14" s="63" t="b">
        <f t="shared" si="38"/>
        <v>0</v>
      </c>
      <c r="DC14" s="63" t="b">
        <f t="shared" si="39"/>
        <v>0</v>
      </c>
      <c r="DD14" s="63" t="b">
        <f t="shared" si="40"/>
        <v>0</v>
      </c>
      <c r="DE14" s="63" t="b">
        <f t="shared" si="41"/>
        <v>0</v>
      </c>
      <c r="DF14" s="63" t="b">
        <f t="shared" si="42"/>
        <v>0</v>
      </c>
      <c r="DG14" s="63" t="b">
        <f t="shared" si="43"/>
        <v>0</v>
      </c>
      <c r="DH14" s="63" t="b">
        <f t="shared" si="44"/>
        <v>0</v>
      </c>
      <c r="DI14" s="63" t="b">
        <f t="shared" si="45"/>
        <v>0</v>
      </c>
      <c r="DJ14" s="63" t="b">
        <f t="shared" si="46"/>
        <v>0</v>
      </c>
      <c r="DK14" s="63" t="b">
        <f t="shared" si="47"/>
        <v>0</v>
      </c>
      <c r="DL14" s="63" t="b">
        <f t="shared" si="48"/>
        <v>0</v>
      </c>
      <c r="DM14" s="63" t="b">
        <f t="shared" si="49"/>
        <v>0</v>
      </c>
      <c r="DN14" s="63" t="b">
        <f t="shared" si="50"/>
        <v>0</v>
      </c>
      <c r="DO14" s="63" t="b">
        <f t="shared" si="51"/>
        <v>0</v>
      </c>
      <c r="DP14" s="63" t="b">
        <f t="shared" si="52"/>
        <v>0</v>
      </c>
      <c r="DQ14" s="63" t="b">
        <f t="shared" si="53"/>
        <v>0</v>
      </c>
      <c r="DR14" s="63" t="b">
        <f t="shared" si="54"/>
        <v>0</v>
      </c>
      <c r="DS14" s="63" t="b">
        <f t="shared" si="55"/>
        <v>0</v>
      </c>
      <c r="DT14" s="63" t="b">
        <f t="shared" si="56"/>
        <v>0</v>
      </c>
      <c r="DU14" s="63" t="b">
        <f t="shared" si="57"/>
        <v>0</v>
      </c>
      <c r="DV14" s="63" t="b">
        <f t="shared" si="58"/>
        <v>0</v>
      </c>
      <c r="DW14" s="63" t="b">
        <f t="shared" si="59"/>
        <v>0</v>
      </c>
      <c r="DX14" s="63" t="b">
        <f t="shared" si="60"/>
        <v>0</v>
      </c>
      <c r="DY14" s="63" t="b">
        <f t="shared" si="61"/>
        <v>0</v>
      </c>
      <c r="DZ14" s="63" t="b">
        <f t="shared" si="62"/>
        <v>0</v>
      </c>
      <c r="EA14" s="63" t="b">
        <f t="shared" si="63"/>
        <v>0</v>
      </c>
      <c r="EB14" s="63" t="b">
        <f t="shared" si="64"/>
        <v>0</v>
      </c>
      <c r="EC14" s="63" t="b">
        <f t="shared" si="65"/>
        <v>0</v>
      </c>
      <c r="ED14" s="63" t="b">
        <f t="shared" si="66"/>
        <v>0</v>
      </c>
      <c r="EE14" s="63" t="b">
        <f t="shared" si="67"/>
        <v>0</v>
      </c>
      <c r="EF14" s="63" t="b">
        <f t="shared" si="68"/>
        <v>0</v>
      </c>
      <c r="EG14" s="63" t="b">
        <f t="shared" si="69"/>
        <v>0</v>
      </c>
      <c r="EH14" s="63" t="b">
        <f t="shared" si="70"/>
        <v>0</v>
      </c>
      <c r="EI14" s="63" t="b">
        <f t="shared" si="71"/>
        <v>0</v>
      </c>
      <c r="EJ14" s="63" t="b">
        <f t="shared" si="72"/>
        <v>0</v>
      </c>
      <c r="EK14" s="63" t="b">
        <f t="shared" si="73"/>
        <v>0</v>
      </c>
      <c r="EL14" s="63" t="b">
        <f t="shared" si="74"/>
        <v>0</v>
      </c>
      <c r="EM14" s="63" t="b">
        <f t="shared" si="75"/>
        <v>0</v>
      </c>
      <c r="EN14" s="63" t="b">
        <f t="shared" si="76"/>
        <v>0</v>
      </c>
      <c r="EO14" s="63" t="b">
        <f t="shared" si="77"/>
        <v>0</v>
      </c>
      <c r="EP14" s="63" t="b">
        <f t="shared" si="78"/>
        <v>0</v>
      </c>
      <c r="EQ14" s="63"/>
      <c r="ER14" s="63"/>
      <c r="ES14" s="63"/>
      <c r="ET14" s="63"/>
      <c r="EU14" s="63"/>
      <c r="EV14" s="64">
        <f t="shared" si="12"/>
        <v>0</v>
      </c>
      <c r="EW14" s="65" t="e">
        <f>VLOOKUP($B14,DONNEES!$A$1:$D$57,3,FALSE)</f>
        <v>#N/A</v>
      </c>
      <c r="EX14" s="123">
        <f t="shared" si="79"/>
        <v>0</v>
      </c>
      <c r="EY14" s="123">
        <f t="shared" si="80"/>
        <v>0</v>
      </c>
      <c r="EZ14" s="123">
        <f t="shared" si="81"/>
        <v>0</v>
      </c>
      <c r="FA14" s="123">
        <f t="shared" si="82"/>
        <v>0</v>
      </c>
    </row>
    <row r="15" spans="1:158" ht="30" hidden="1" customHeight="1" thickBot="1">
      <c r="A15" s="124"/>
      <c r="B15" s="68" t="s">
        <v>298</v>
      </c>
      <c r="C15" s="68" t="s">
        <v>299</v>
      </c>
      <c r="D15" s="68" t="s">
        <v>300</v>
      </c>
      <c r="E15" s="68" t="s">
        <v>301</v>
      </c>
      <c r="F15" s="68">
        <v>639</v>
      </c>
      <c r="G15" s="116"/>
      <c r="H15" s="67">
        <f t="shared" ref="H15:H25" si="154">SUM(Z15,AF15,AL15,AR15,AX15,BD15,BJ15,BP15,BV15,CC15,CI15,CO15)</f>
        <v>0</v>
      </c>
      <c r="I15" s="117" t="e">
        <f>VLOOKUP(B15,DONNEES!$A$1:$D$66,3,FALSE)</f>
        <v>#N/A</v>
      </c>
      <c r="J15" s="67">
        <f>INT(($EV15-SUM(MOD(DATE(YEAR($EV15-MOD($EV15,7)+3),1,2),{1E+99;7})*{1;-1})+5)/7)</f>
        <v>0</v>
      </c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118"/>
      <c r="V15" s="119"/>
      <c r="W15" s="119"/>
      <c r="X15" s="119"/>
      <c r="Y15" s="122"/>
      <c r="Z15" s="61">
        <f t="shared" ref="Z15:Z25" si="155">SUM(U15:Y15)</f>
        <v>0</v>
      </c>
      <c r="AA15" s="118"/>
      <c r="AB15" s="119"/>
      <c r="AC15" s="119"/>
      <c r="AD15" s="119"/>
      <c r="AE15" s="122"/>
      <c r="AF15" s="61">
        <f t="shared" ref="AF15:AF25" si="156">SUM(AA15:AE15)</f>
        <v>0</v>
      </c>
      <c r="AG15" s="118"/>
      <c r="AH15" s="119"/>
      <c r="AI15" s="119"/>
      <c r="AJ15" s="119"/>
      <c r="AK15" s="122"/>
      <c r="AL15" s="61">
        <f t="shared" ref="AL15:AL25" si="157">SUM(AG15:AK15)</f>
        <v>0</v>
      </c>
      <c r="AM15" s="118"/>
      <c r="AN15" s="119"/>
      <c r="AO15" s="119"/>
      <c r="AP15" s="119"/>
      <c r="AQ15" s="122"/>
      <c r="AR15" s="61">
        <f t="shared" ref="AR15:AR25" si="158">SUM(AM15:AQ15)</f>
        <v>0</v>
      </c>
      <c r="AS15" s="118"/>
      <c r="AT15" s="119"/>
      <c r="AU15" s="119"/>
      <c r="AV15" s="119"/>
      <c r="AW15" s="122"/>
      <c r="AX15" s="61">
        <f t="shared" ref="AX15:AX25" si="159">SUM(AS15:AW15)</f>
        <v>0</v>
      </c>
      <c r="AY15" s="118"/>
      <c r="AZ15" s="119"/>
      <c r="BA15" s="119"/>
      <c r="BB15" s="119"/>
      <c r="BC15" s="122"/>
      <c r="BD15" s="36">
        <f t="shared" ref="BD15:BD25" si="160">SUM(AY15:BC15)</f>
        <v>0</v>
      </c>
      <c r="BE15" s="118"/>
      <c r="BF15" s="119"/>
      <c r="BG15" s="119"/>
      <c r="BH15" s="119"/>
      <c r="BI15" s="122"/>
      <c r="BJ15" s="36">
        <f t="shared" ref="BJ15:BJ25" si="161">SUM(BE15:BI15)</f>
        <v>0</v>
      </c>
      <c r="BK15" s="118"/>
      <c r="BL15" s="119"/>
      <c r="BM15" s="119"/>
      <c r="BN15" s="119"/>
      <c r="BO15" s="122"/>
      <c r="BP15" s="36">
        <f t="shared" ref="BP15:BP25" si="162">SUM(BK15:BO15)</f>
        <v>0</v>
      </c>
      <c r="BQ15" s="118"/>
      <c r="BR15" s="119"/>
      <c r="BS15" s="119"/>
      <c r="BT15" s="119"/>
      <c r="BU15" s="122"/>
      <c r="BV15" s="36">
        <f t="shared" ref="BV15:BV25" si="163">SUM(BQ15:BU15)</f>
        <v>0</v>
      </c>
      <c r="BW15" s="118"/>
      <c r="BX15" s="119"/>
      <c r="BY15" s="119"/>
      <c r="BZ15" s="119"/>
      <c r="CA15" s="119"/>
      <c r="CB15" s="119"/>
      <c r="CC15" s="61">
        <f t="shared" ref="CC15:CC25" si="164">SUM(BX15:CB15)</f>
        <v>0</v>
      </c>
      <c r="CD15" s="118"/>
      <c r="CE15" s="119"/>
      <c r="CF15" s="119"/>
      <c r="CG15" s="119"/>
      <c r="CH15" s="122"/>
      <c r="CI15" s="61">
        <f t="shared" ref="CI15:CI25" si="165">SUM(CD15:CH15)</f>
        <v>0</v>
      </c>
      <c r="CJ15" s="118"/>
      <c r="CK15" s="119"/>
      <c r="CL15" s="119"/>
      <c r="CM15" s="119"/>
      <c r="CN15" s="122"/>
      <c r="CO15" s="62">
        <f t="shared" ref="CO15:CO25" si="166">SUM(CJ15:CN15)</f>
        <v>0</v>
      </c>
      <c r="CP15" s="63" t="b">
        <f t="shared" ref="CP15:CP25" si="167">IF(U15&gt;0,U$4)</f>
        <v>0</v>
      </c>
      <c r="CQ15" s="63" t="b">
        <f t="shared" ref="CQ15:CQ25" si="168">IF(V15&gt;0,V$4)</f>
        <v>0</v>
      </c>
      <c r="CR15" s="63" t="b">
        <f t="shared" ref="CR15:CR25" si="169">IF(W15&gt;0,W$4)</f>
        <v>0</v>
      </c>
      <c r="CS15" s="63" t="b">
        <f t="shared" ref="CS15:CS25" si="170">IF(X15&gt;0,X$4)</f>
        <v>0</v>
      </c>
      <c r="CT15" s="63" t="b">
        <f t="shared" ref="CT15:CT25" si="171">IF(AA15&gt;0,AA$4)</f>
        <v>0</v>
      </c>
      <c r="CU15" s="63" t="b">
        <f t="shared" ref="CU15:CU25" si="172">IF(AB15&gt;0,AB$4)</f>
        <v>0</v>
      </c>
      <c r="CV15" s="63" t="b">
        <f t="shared" ref="CV15:CV25" si="173">IF(AC15&gt;0,AC$4)</f>
        <v>0</v>
      </c>
      <c r="CW15" s="63" t="b">
        <f t="shared" ref="CW15:CW25" si="174">IF(AD15&gt;0,AD$4)</f>
        <v>0</v>
      </c>
      <c r="CX15" s="63" t="b">
        <f t="shared" ref="CX15:CX25" si="175">IF(AG15&gt;0,AG$4)</f>
        <v>0</v>
      </c>
      <c r="CY15" s="63" t="b">
        <f t="shared" ref="CY15:CY25" si="176">IF(AH15&gt;0,AH$4)</f>
        <v>0</v>
      </c>
      <c r="CZ15" s="63" t="b">
        <f t="shared" ref="CZ15:CZ25" si="177">IF(AI15&gt;0,AI$4)</f>
        <v>0</v>
      </c>
      <c r="DA15" s="63" t="b">
        <f t="shared" ref="DA15:DA25" si="178">IF(AJ15&gt;0,AJ$4)</f>
        <v>0</v>
      </c>
      <c r="DB15" s="63" t="b">
        <f t="shared" ref="DB15:DB25" si="179">IF((AK15)&gt;0,AK$4)</f>
        <v>0</v>
      </c>
      <c r="DC15" s="63" t="b">
        <f t="shared" ref="DC15:DC25" si="180">IF(AM15&gt;0,AM$4)</f>
        <v>0</v>
      </c>
      <c r="DD15" s="63" t="b">
        <f t="shared" ref="DD15:DD25" si="181">IF(AN15&gt;0,AN$4)</f>
        <v>0</v>
      </c>
      <c r="DE15" s="63" t="b">
        <f t="shared" ref="DE15:DE25" si="182">IF(AO15&gt;0,AO$4)</f>
        <v>0</v>
      </c>
      <c r="DF15" s="63" t="b">
        <f t="shared" ref="DF15:DF25" si="183">IF(AP15&gt;0,AP$4)</f>
        <v>0</v>
      </c>
      <c r="DG15" s="63" t="b">
        <f t="shared" ref="DG15:DG25" si="184">IF(AQ15&gt;0,AQ$4)</f>
        <v>0</v>
      </c>
      <c r="DH15" s="63" t="b">
        <f t="shared" ref="DH15:DH25" si="185">IF(AT15&gt;0,AT$4)</f>
        <v>0</v>
      </c>
      <c r="DI15" s="63" t="b">
        <f t="shared" ref="DI15:DI25" si="186">IF(AU15&gt;0,AU$4)</f>
        <v>0</v>
      </c>
      <c r="DJ15" s="63" t="b">
        <f t="shared" ref="DJ15:DJ25" si="187">IF(AV15&gt;0,AV$4)</f>
        <v>0</v>
      </c>
      <c r="DK15" s="63" t="b">
        <f t="shared" ref="DK15:DK25" si="188">IF(AW15&gt;0,AW$4)</f>
        <v>0</v>
      </c>
      <c r="DL15" s="63" t="b">
        <f t="shared" ref="DL15:DL25" si="189">IF(AZ15&gt;0,AZ$4)</f>
        <v>0</v>
      </c>
      <c r="DM15" s="63" t="b">
        <f t="shared" ref="DM15:DM25" si="190">IF(BA15&gt;0,BA$4)</f>
        <v>0</v>
      </c>
      <c r="DN15" s="63" t="b">
        <f t="shared" ref="DN15:DN25" si="191">IF(BB15&gt;0,BB$4)</f>
        <v>0</v>
      </c>
      <c r="DO15" s="63" t="b">
        <f t="shared" ref="DO15:DO25" si="192">IF(BC15&gt;0,BC$4)</f>
        <v>0</v>
      </c>
      <c r="DP15" s="63" t="b">
        <f t="shared" ref="DP15:DP25" si="193">IF(BE15&gt;0,BE$4)</f>
        <v>0</v>
      </c>
      <c r="DQ15" s="63" t="b">
        <f t="shared" ref="DQ15:DQ25" si="194">IF(BF15&gt;0,BF$4)</f>
        <v>0</v>
      </c>
      <c r="DR15" s="63" t="b">
        <f t="shared" ref="DR15:DR25" si="195">IF(BG15&gt;0,BG$4)</f>
        <v>0</v>
      </c>
      <c r="DS15" s="63" t="b">
        <f t="shared" ref="DS15:DS25" si="196">IF(BH15&gt;0,BH$4)</f>
        <v>0</v>
      </c>
      <c r="DT15" s="63" t="b">
        <f t="shared" ref="DT15:DT25" si="197">IF(BI15&gt;0,BI$4)</f>
        <v>0</v>
      </c>
      <c r="DU15" s="63" t="b">
        <f t="shared" ref="DU15:DU25" si="198">IF(BL15&gt;0,BL$4)</f>
        <v>0</v>
      </c>
      <c r="DV15" s="63" t="b">
        <f t="shared" ref="DV15:DV25" si="199">IF(BM15&gt;0,BM$4)</f>
        <v>0</v>
      </c>
      <c r="DW15" s="63" t="b">
        <f t="shared" ref="DW15:DW25" si="200">IF(BN15&gt;0,BN$4)</f>
        <v>0</v>
      </c>
      <c r="DX15" s="63" t="b">
        <f t="shared" ref="DX15:DX25" si="201">IF(BO15&gt;0,BO$4)</f>
        <v>0</v>
      </c>
      <c r="DY15" s="63" t="b">
        <f t="shared" ref="DY15:DY25" si="202">IF(BQ15&gt;0,BQ$4)</f>
        <v>0</v>
      </c>
      <c r="DZ15" s="63" t="b">
        <f t="shared" ref="DZ15:DZ25" si="203">IF(BR15&gt;0,BR$4)</f>
        <v>0</v>
      </c>
      <c r="EA15" s="63" t="b">
        <f t="shared" ref="EA15:EA25" si="204">IF(BS15&gt;0,BS$4)</f>
        <v>0</v>
      </c>
      <c r="EB15" s="63" t="b">
        <f t="shared" ref="EB15:EB25" si="205">IF(BT15&gt;0,BT$4)</f>
        <v>0</v>
      </c>
      <c r="EC15" s="63" t="b">
        <f t="shared" ref="EC15:EC25" si="206">IF(BW15&gt;0,BW$4)</f>
        <v>0</v>
      </c>
      <c r="ED15" s="63" t="b">
        <f t="shared" ref="ED15:ED25" si="207">IF(BX15&gt;0,BX$4)</f>
        <v>0</v>
      </c>
      <c r="EE15" s="63" t="b">
        <f t="shared" ref="EE15:EE25" si="208">IF(BY15&gt;0,BY$4)</f>
        <v>0</v>
      </c>
      <c r="EF15" s="63" t="b">
        <f t="shared" ref="EF15:EF25" si="209">IF(BZ15&gt;0,BZ$4)</f>
        <v>0</v>
      </c>
      <c r="EG15" s="63" t="b">
        <f t="shared" ref="EG15:EG25" si="210">IF(CA15&gt;0,CA$4)</f>
        <v>0</v>
      </c>
      <c r="EH15" s="63" t="b">
        <f t="shared" ref="EH15:EH25" si="211">IF(CE15&gt;0,CE$4)</f>
        <v>0</v>
      </c>
      <c r="EI15" s="63" t="b">
        <f t="shared" ref="EI15:EI25" si="212">IF(CF15&gt;0,CF$4)</f>
        <v>0</v>
      </c>
      <c r="EJ15" s="63" t="b">
        <f t="shared" ref="EJ15:EJ25" si="213">IF(CG15&gt;0,CG$4)</f>
        <v>0</v>
      </c>
      <c r="EK15" s="63" t="b">
        <f t="shared" ref="EK15:EK25" si="214">IF(CH15&gt;0,CH$4)</f>
        <v>0</v>
      </c>
      <c r="EL15" s="63" t="b">
        <f t="shared" ref="EL15:EL25" si="215">IF(CJ15&gt;0,CJ$4)</f>
        <v>0</v>
      </c>
      <c r="EM15" s="63" t="b">
        <f t="shared" ref="EM15:EM25" si="216">IF(CK15&gt;0,CK$4)</f>
        <v>0</v>
      </c>
      <c r="EN15" s="63" t="b">
        <f t="shared" ref="EN15:EN25" si="217">IF(CL15&gt;0,CL$4)</f>
        <v>0</v>
      </c>
      <c r="EO15" s="63" t="b">
        <f t="shared" ref="EO15:EO25" si="218">IF(CM15&gt;0,CM$4)</f>
        <v>0</v>
      </c>
      <c r="EP15" s="63" t="b">
        <f t="shared" ref="EP15:EP25" si="219">IF(CN15&gt;0,CN$4)</f>
        <v>0</v>
      </c>
      <c r="EQ15" s="63"/>
      <c r="ER15" s="63"/>
      <c r="ES15" s="63"/>
      <c r="ET15" s="63"/>
      <c r="EU15" s="63"/>
      <c r="EV15" s="64">
        <f t="shared" ref="EV15:EV25" si="220">MAX(CP15:EU15)</f>
        <v>0</v>
      </c>
      <c r="EW15" s="65" t="e">
        <f>VLOOKUP($B15,DONNEES!$A$1:$D$57,3,FALSE)</f>
        <v>#N/A</v>
      </c>
      <c r="EX15" s="123">
        <f t="shared" ref="EX15:EX25" si="221">SUM(Z15,AF15,AL15)</f>
        <v>0</v>
      </c>
      <c r="EY15" s="123">
        <f t="shared" ref="EY15:EY25" si="222">SUM(AR15,AX15,BD15)</f>
        <v>0</v>
      </c>
      <c r="EZ15" s="123">
        <f t="shared" ref="EZ15:EZ25" si="223">SUM(BJ15,BP15,BV15)</f>
        <v>0</v>
      </c>
      <c r="FA15" s="123">
        <f t="shared" ref="FA15:FA25" si="224">SUM(CC15,CI15,CO15)</f>
        <v>0</v>
      </c>
    </row>
    <row r="16" spans="1:158" ht="30" hidden="1" customHeight="1" thickBot="1">
      <c r="A16" s="124"/>
      <c r="B16" s="68" t="s">
        <v>298</v>
      </c>
      <c r="C16" s="68" t="s">
        <v>302</v>
      </c>
      <c r="D16" s="68" t="s">
        <v>303</v>
      </c>
      <c r="E16" s="68" t="s">
        <v>304</v>
      </c>
      <c r="F16" s="68">
        <v>694</v>
      </c>
      <c r="G16" s="116"/>
      <c r="H16" s="67">
        <f t="shared" si="154"/>
        <v>0</v>
      </c>
      <c r="I16" s="117" t="e">
        <f>VLOOKUP(B16,DONNEES!$A$1:$D$66,3,FALSE)</f>
        <v>#N/A</v>
      </c>
      <c r="J16" s="67">
        <f>INT(($EV16-SUM(MOD(DATE(YEAR($EV16-MOD($EV16,7)+3),1,2),{1E+99;7})*{1;-1})+5)/7)</f>
        <v>0</v>
      </c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118"/>
      <c r="V16" s="119"/>
      <c r="W16" s="119"/>
      <c r="X16" s="119"/>
      <c r="Y16" s="122"/>
      <c r="Z16" s="61">
        <f t="shared" si="155"/>
        <v>0</v>
      </c>
      <c r="AA16" s="118"/>
      <c r="AB16" s="119"/>
      <c r="AC16" s="119"/>
      <c r="AD16" s="119"/>
      <c r="AE16" s="122"/>
      <c r="AF16" s="61">
        <f t="shared" si="156"/>
        <v>0</v>
      </c>
      <c r="AG16" s="118"/>
      <c r="AH16" s="119"/>
      <c r="AI16" s="119"/>
      <c r="AJ16" s="119"/>
      <c r="AK16" s="122"/>
      <c r="AL16" s="61">
        <f t="shared" si="157"/>
        <v>0</v>
      </c>
      <c r="AM16" s="118"/>
      <c r="AN16" s="119"/>
      <c r="AO16" s="119"/>
      <c r="AP16" s="119"/>
      <c r="AQ16" s="122"/>
      <c r="AR16" s="61">
        <f t="shared" si="158"/>
        <v>0</v>
      </c>
      <c r="AS16" s="118"/>
      <c r="AT16" s="119"/>
      <c r="AU16" s="119"/>
      <c r="AV16" s="119"/>
      <c r="AW16" s="122"/>
      <c r="AX16" s="61">
        <f t="shared" si="159"/>
        <v>0</v>
      </c>
      <c r="AY16" s="118"/>
      <c r="AZ16" s="119"/>
      <c r="BA16" s="119"/>
      <c r="BB16" s="119"/>
      <c r="BC16" s="122"/>
      <c r="BD16" s="36">
        <f t="shared" si="160"/>
        <v>0</v>
      </c>
      <c r="BE16" s="118"/>
      <c r="BF16" s="119"/>
      <c r="BG16" s="119"/>
      <c r="BH16" s="119"/>
      <c r="BI16" s="122"/>
      <c r="BJ16" s="36">
        <f t="shared" si="161"/>
        <v>0</v>
      </c>
      <c r="BK16" s="118"/>
      <c r="BL16" s="119"/>
      <c r="BM16" s="119"/>
      <c r="BN16" s="119"/>
      <c r="BO16" s="122"/>
      <c r="BP16" s="36">
        <f t="shared" si="162"/>
        <v>0</v>
      </c>
      <c r="BQ16" s="118"/>
      <c r="BR16" s="119"/>
      <c r="BS16" s="119"/>
      <c r="BT16" s="119"/>
      <c r="BU16" s="122"/>
      <c r="BV16" s="36">
        <f t="shared" si="163"/>
        <v>0</v>
      </c>
      <c r="BW16" s="118"/>
      <c r="BX16" s="119"/>
      <c r="BY16" s="119"/>
      <c r="BZ16" s="119"/>
      <c r="CA16" s="119"/>
      <c r="CB16" s="119"/>
      <c r="CC16" s="61">
        <f t="shared" si="164"/>
        <v>0</v>
      </c>
      <c r="CD16" s="118"/>
      <c r="CE16" s="119"/>
      <c r="CF16" s="119"/>
      <c r="CG16" s="119"/>
      <c r="CH16" s="122"/>
      <c r="CI16" s="61">
        <f t="shared" si="165"/>
        <v>0</v>
      </c>
      <c r="CJ16" s="118"/>
      <c r="CK16" s="119"/>
      <c r="CL16" s="119"/>
      <c r="CM16" s="119"/>
      <c r="CN16" s="122"/>
      <c r="CO16" s="62">
        <f t="shared" si="166"/>
        <v>0</v>
      </c>
      <c r="CP16" s="63" t="b">
        <f t="shared" si="167"/>
        <v>0</v>
      </c>
      <c r="CQ16" s="63" t="b">
        <f t="shared" si="168"/>
        <v>0</v>
      </c>
      <c r="CR16" s="63" t="b">
        <f t="shared" si="169"/>
        <v>0</v>
      </c>
      <c r="CS16" s="63" t="b">
        <f t="shared" si="170"/>
        <v>0</v>
      </c>
      <c r="CT16" s="63" t="b">
        <f t="shared" si="171"/>
        <v>0</v>
      </c>
      <c r="CU16" s="63" t="b">
        <f t="shared" si="172"/>
        <v>0</v>
      </c>
      <c r="CV16" s="63" t="b">
        <f t="shared" si="173"/>
        <v>0</v>
      </c>
      <c r="CW16" s="63" t="b">
        <f t="shared" si="174"/>
        <v>0</v>
      </c>
      <c r="CX16" s="63" t="b">
        <f t="shared" si="175"/>
        <v>0</v>
      </c>
      <c r="CY16" s="63" t="b">
        <f t="shared" si="176"/>
        <v>0</v>
      </c>
      <c r="CZ16" s="63" t="b">
        <f t="shared" si="177"/>
        <v>0</v>
      </c>
      <c r="DA16" s="63" t="b">
        <f t="shared" si="178"/>
        <v>0</v>
      </c>
      <c r="DB16" s="63" t="b">
        <f t="shared" si="179"/>
        <v>0</v>
      </c>
      <c r="DC16" s="63" t="b">
        <f t="shared" si="180"/>
        <v>0</v>
      </c>
      <c r="DD16" s="63" t="b">
        <f t="shared" si="181"/>
        <v>0</v>
      </c>
      <c r="DE16" s="63" t="b">
        <f t="shared" si="182"/>
        <v>0</v>
      </c>
      <c r="DF16" s="63" t="b">
        <f t="shared" si="183"/>
        <v>0</v>
      </c>
      <c r="DG16" s="63" t="b">
        <f t="shared" si="184"/>
        <v>0</v>
      </c>
      <c r="DH16" s="63" t="b">
        <f t="shared" si="185"/>
        <v>0</v>
      </c>
      <c r="DI16" s="63" t="b">
        <f t="shared" si="186"/>
        <v>0</v>
      </c>
      <c r="DJ16" s="63" t="b">
        <f t="shared" si="187"/>
        <v>0</v>
      </c>
      <c r="DK16" s="63" t="b">
        <f t="shared" si="188"/>
        <v>0</v>
      </c>
      <c r="DL16" s="63" t="b">
        <f t="shared" si="189"/>
        <v>0</v>
      </c>
      <c r="DM16" s="63" t="b">
        <f t="shared" si="190"/>
        <v>0</v>
      </c>
      <c r="DN16" s="63" t="b">
        <f t="shared" si="191"/>
        <v>0</v>
      </c>
      <c r="DO16" s="63" t="b">
        <f t="shared" si="192"/>
        <v>0</v>
      </c>
      <c r="DP16" s="63" t="b">
        <f t="shared" si="193"/>
        <v>0</v>
      </c>
      <c r="DQ16" s="63" t="b">
        <f t="shared" si="194"/>
        <v>0</v>
      </c>
      <c r="DR16" s="63" t="b">
        <f t="shared" si="195"/>
        <v>0</v>
      </c>
      <c r="DS16" s="63" t="b">
        <f t="shared" si="196"/>
        <v>0</v>
      </c>
      <c r="DT16" s="63" t="b">
        <f t="shared" si="197"/>
        <v>0</v>
      </c>
      <c r="DU16" s="63" t="b">
        <f t="shared" si="198"/>
        <v>0</v>
      </c>
      <c r="DV16" s="63" t="b">
        <f t="shared" si="199"/>
        <v>0</v>
      </c>
      <c r="DW16" s="63" t="b">
        <f t="shared" si="200"/>
        <v>0</v>
      </c>
      <c r="DX16" s="63" t="b">
        <f t="shared" si="201"/>
        <v>0</v>
      </c>
      <c r="DY16" s="63" t="b">
        <f t="shared" si="202"/>
        <v>0</v>
      </c>
      <c r="DZ16" s="63" t="b">
        <f t="shared" si="203"/>
        <v>0</v>
      </c>
      <c r="EA16" s="63" t="b">
        <f t="shared" si="204"/>
        <v>0</v>
      </c>
      <c r="EB16" s="63" t="b">
        <f t="shared" si="205"/>
        <v>0</v>
      </c>
      <c r="EC16" s="63" t="b">
        <f t="shared" si="206"/>
        <v>0</v>
      </c>
      <c r="ED16" s="63" t="b">
        <f t="shared" si="207"/>
        <v>0</v>
      </c>
      <c r="EE16" s="63" t="b">
        <f t="shared" si="208"/>
        <v>0</v>
      </c>
      <c r="EF16" s="63" t="b">
        <f t="shared" si="209"/>
        <v>0</v>
      </c>
      <c r="EG16" s="63" t="b">
        <f t="shared" si="210"/>
        <v>0</v>
      </c>
      <c r="EH16" s="63" t="b">
        <f t="shared" si="211"/>
        <v>0</v>
      </c>
      <c r="EI16" s="63" t="b">
        <f t="shared" si="212"/>
        <v>0</v>
      </c>
      <c r="EJ16" s="63" t="b">
        <f t="shared" si="213"/>
        <v>0</v>
      </c>
      <c r="EK16" s="63" t="b">
        <f t="shared" si="214"/>
        <v>0</v>
      </c>
      <c r="EL16" s="63" t="b">
        <f t="shared" si="215"/>
        <v>0</v>
      </c>
      <c r="EM16" s="63" t="b">
        <f t="shared" si="216"/>
        <v>0</v>
      </c>
      <c r="EN16" s="63" t="b">
        <f t="shared" si="217"/>
        <v>0</v>
      </c>
      <c r="EO16" s="63" t="b">
        <f t="shared" si="218"/>
        <v>0</v>
      </c>
      <c r="EP16" s="63" t="b">
        <f t="shared" si="219"/>
        <v>0</v>
      </c>
      <c r="EQ16" s="63"/>
      <c r="ER16" s="63"/>
      <c r="ES16" s="63"/>
      <c r="ET16" s="63"/>
      <c r="EU16" s="63"/>
      <c r="EV16" s="64">
        <f t="shared" si="220"/>
        <v>0</v>
      </c>
      <c r="EW16" s="65" t="e">
        <f>VLOOKUP($B16,DONNEES!$A$1:$D$57,3,FALSE)</f>
        <v>#N/A</v>
      </c>
      <c r="EX16" s="123">
        <f t="shared" si="221"/>
        <v>0</v>
      </c>
      <c r="EY16" s="123">
        <f t="shared" si="222"/>
        <v>0</v>
      </c>
      <c r="EZ16" s="123">
        <f t="shared" si="223"/>
        <v>0</v>
      </c>
      <c r="FA16" s="123">
        <f t="shared" si="224"/>
        <v>0</v>
      </c>
    </row>
    <row r="17" spans="1:157" ht="30" hidden="1" customHeight="1" thickBot="1">
      <c r="A17" s="124"/>
      <c r="B17" s="68" t="s">
        <v>298</v>
      </c>
      <c r="C17" s="68" t="s">
        <v>305</v>
      </c>
      <c r="D17" s="68" t="s">
        <v>306</v>
      </c>
      <c r="E17" s="68" t="s">
        <v>307</v>
      </c>
      <c r="F17" s="68">
        <v>615</v>
      </c>
      <c r="G17" s="116"/>
      <c r="H17" s="67">
        <f t="shared" si="154"/>
        <v>0</v>
      </c>
      <c r="I17" s="117" t="e">
        <f>VLOOKUP(B17,DONNEES!$A$1:$D$66,3,FALSE)</f>
        <v>#N/A</v>
      </c>
      <c r="J17" s="67">
        <f>INT(($EV17-SUM(MOD(DATE(YEAR($EV17-MOD($EV17,7)+3),1,2),{1E+99;7})*{1;-1})+5)/7)</f>
        <v>0</v>
      </c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118"/>
      <c r="V17" s="119"/>
      <c r="W17" s="119"/>
      <c r="X17" s="119"/>
      <c r="Y17" s="122"/>
      <c r="Z17" s="61">
        <f t="shared" si="155"/>
        <v>0</v>
      </c>
      <c r="AA17" s="118"/>
      <c r="AB17" s="119"/>
      <c r="AC17" s="119"/>
      <c r="AD17" s="119"/>
      <c r="AE17" s="122"/>
      <c r="AF17" s="61">
        <f t="shared" si="156"/>
        <v>0</v>
      </c>
      <c r="AG17" s="118"/>
      <c r="AH17" s="119"/>
      <c r="AI17" s="119"/>
      <c r="AJ17" s="119"/>
      <c r="AK17" s="122"/>
      <c r="AL17" s="61">
        <f t="shared" si="157"/>
        <v>0</v>
      </c>
      <c r="AM17" s="118"/>
      <c r="AN17" s="119"/>
      <c r="AO17" s="119"/>
      <c r="AP17" s="119"/>
      <c r="AQ17" s="122"/>
      <c r="AR17" s="61">
        <f t="shared" si="158"/>
        <v>0</v>
      </c>
      <c r="AS17" s="118"/>
      <c r="AT17" s="119"/>
      <c r="AU17" s="119"/>
      <c r="AV17" s="119"/>
      <c r="AW17" s="122"/>
      <c r="AX17" s="61">
        <f t="shared" si="159"/>
        <v>0</v>
      </c>
      <c r="AY17" s="118"/>
      <c r="AZ17" s="119"/>
      <c r="BA17" s="119"/>
      <c r="BB17" s="119"/>
      <c r="BC17" s="122"/>
      <c r="BD17" s="36">
        <f t="shared" si="160"/>
        <v>0</v>
      </c>
      <c r="BE17" s="118"/>
      <c r="BF17" s="119"/>
      <c r="BG17" s="119"/>
      <c r="BH17" s="119"/>
      <c r="BI17" s="122"/>
      <c r="BJ17" s="36">
        <f t="shared" si="161"/>
        <v>0</v>
      </c>
      <c r="BK17" s="118"/>
      <c r="BL17" s="119"/>
      <c r="BM17" s="119"/>
      <c r="BN17" s="119"/>
      <c r="BO17" s="122"/>
      <c r="BP17" s="36">
        <f t="shared" si="162"/>
        <v>0</v>
      </c>
      <c r="BQ17" s="118"/>
      <c r="BR17" s="119"/>
      <c r="BS17" s="119"/>
      <c r="BT17" s="119"/>
      <c r="BU17" s="122"/>
      <c r="BV17" s="36">
        <f t="shared" si="163"/>
        <v>0</v>
      </c>
      <c r="BW17" s="118"/>
      <c r="BX17" s="119"/>
      <c r="BY17" s="119"/>
      <c r="BZ17" s="119"/>
      <c r="CA17" s="119"/>
      <c r="CB17" s="119"/>
      <c r="CC17" s="61">
        <f t="shared" si="164"/>
        <v>0</v>
      </c>
      <c r="CD17" s="118"/>
      <c r="CE17" s="119"/>
      <c r="CF17" s="119"/>
      <c r="CG17" s="119"/>
      <c r="CH17" s="122"/>
      <c r="CI17" s="61">
        <f t="shared" si="165"/>
        <v>0</v>
      </c>
      <c r="CJ17" s="118"/>
      <c r="CK17" s="119"/>
      <c r="CL17" s="119"/>
      <c r="CM17" s="119"/>
      <c r="CN17" s="122"/>
      <c r="CO17" s="62">
        <f t="shared" si="166"/>
        <v>0</v>
      </c>
      <c r="CP17" s="63" t="b">
        <f t="shared" si="167"/>
        <v>0</v>
      </c>
      <c r="CQ17" s="63" t="b">
        <f t="shared" si="168"/>
        <v>0</v>
      </c>
      <c r="CR17" s="63" t="b">
        <f t="shared" si="169"/>
        <v>0</v>
      </c>
      <c r="CS17" s="63" t="b">
        <f t="shared" si="170"/>
        <v>0</v>
      </c>
      <c r="CT17" s="63" t="b">
        <f t="shared" si="171"/>
        <v>0</v>
      </c>
      <c r="CU17" s="63" t="b">
        <f t="shared" si="172"/>
        <v>0</v>
      </c>
      <c r="CV17" s="63" t="b">
        <f t="shared" si="173"/>
        <v>0</v>
      </c>
      <c r="CW17" s="63" t="b">
        <f t="shared" si="174"/>
        <v>0</v>
      </c>
      <c r="CX17" s="63" t="b">
        <f t="shared" si="175"/>
        <v>0</v>
      </c>
      <c r="CY17" s="63" t="b">
        <f t="shared" si="176"/>
        <v>0</v>
      </c>
      <c r="CZ17" s="63" t="b">
        <f t="shared" si="177"/>
        <v>0</v>
      </c>
      <c r="DA17" s="63" t="b">
        <f t="shared" si="178"/>
        <v>0</v>
      </c>
      <c r="DB17" s="63" t="b">
        <f t="shared" si="179"/>
        <v>0</v>
      </c>
      <c r="DC17" s="63" t="b">
        <f t="shared" si="180"/>
        <v>0</v>
      </c>
      <c r="DD17" s="63" t="b">
        <f t="shared" si="181"/>
        <v>0</v>
      </c>
      <c r="DE17" s="63" t="b">
        <f t="shared" si="182"/>
        <v>0</v>
      </c>
      <c r="DF17" s="63" t="b">
        <f t="shared" si="183"/>
        <v>0</v>
      </c>
      <c r="DG17" s="63" t="b">
        <f t="shared" si="184"/>
        <v>0</v>
      </c>
      <c r="DH17" s="63" t="b">
        <f t="shared" si="185"/>
        <v>0</v>
      </c>
      <c r="DI17" s="63" t="b">
        <f t="shared" si="186"/>
        <v>0</v>
      </c>
      <c r="DJ17" s="63" t="b">
        <f t="shared" si="187"/>
        <v>0</v>
      </c>
      <c r="DK17" s="63" t="b">
        <f t="shared" si="188"/>
        <v>0</v>
      </c>
      <c r="DL17" s="63" t="b">
        <f t="shared" si="189"/>
        <v>0</v>
      </c>
      <c r="DM17" s="63" t="b">
        <f t="shared" si="190"/>
        <v>0</v>
      </c>
      <c r="DN17" s="63" t="b">
        <f t="shared" si="191"/>
        <v>0</v>
      </c>
      <c r="DO17" s="63" t="b">
        <f t="shared" si="192"/>
        <v>0</v>
      </c>
      <c r="DP17" s="63" t="b">
        <f t="shared" si="193"/>
        <v>0</v>
      </c>
      <c r="DQ17" s="63" t="b">
        <f t="shared" si="194"/>
        <v>0</v>
      </c>
      <c r="DR17" s="63" t="b">
        <f t="shared" si="195"/>
        <v>0</v>
      </c>
      <c r="DS17" s="63" t="b">
        <f t="shared" si="196"/>
        <v>0</v>
      </c>
      <c r="DT17" s="63" t="b">
        <f t="shared" si="197"/>
        <v>0</v>
      </c>
      <c r="DU17" s="63" t="b">
        <f t="shared" si="198"/>
        <v>0</v>
      </c>
      <c r="DV17" s="63" t="b">
        <f t="shared" si="199"/>
        <v>0</v>
      </c>
      <c r="DW17" s="63" t="b">
        <f t="shared" si="200"/>
        <v>0</v>
      </c>
      <c r="DX17" s="63" t="b">
        <f t="shared" si="201"/>
        <v>0</v>
      </c>
      <c r="DY17" s="63" t="b">
        <f t="shared" si="202"/>
        <v>0</v>
      </c>
      <c r="DZ17" s="63" t="b">
        <f t="shared" si="203"/>
        <v>0</v>
      </c>
      <c r="EA17" s="63" t="b">
        <f t="shared" si="204"/>
        <v>0</v>
      </c>
      <c r="EB17" s="63" t="b">
        <f t="shared" si="205"/>
        <v>0</v>
      </c>
      <c r="EC17" s="63" t="b">
        <f t="shared" si="206"/>
        <v>0</v>
      </c>
      <c r="ED17" s="63" t="b">
        <f t="shared" si="207"/>
        <v>0</v>
      </c>
      <c r="EE17" s="63" t="b">
        <f t="shared" si="208"/>
        <v>0</v>
      </c>
      <c r="EF17" s="63" t="b">
        <f t="shared" si="209"/>
        <v>0</v>
      </c>
      <c r="EG17" s="63" t="b">
        <f t="shared" si="210"/>
        <v>0</v>
      </c>
      <c r="EH17" s="63" t="b">
        <f t="shared" si="211"/>
        <v>0</v>
      </c>
      <c r="EI17" s="63" t="b">
        <f t="shared" si="212"/>
        <v>0</v>
      </c>
      <c r="EJ17" s="63" t="b">
        <f t="shared" si="213"/>
        <v>0</v>
      </c>
      <c r="EK17" s="63" t="b">
        <f t="shared" si="214"/>
        <v>0</v>
      </c>
      <c r="EL17" s="63" t="b">
        <f t="shared" si="215"/>
        <v>0</v>
      </c>
      <c r="EM17" s="63" t="b">
        <f t="shared" si="216"/>
        <v>0</v>
      </c>
      <c r="EN17" s="63" t="b">
        <f t="shared" si="217"/>
        <v>0</v>
      </c>
      <c r="EO17" s="63" t="b">
        <f t="shared" si="218"/>
        <v>0</v>
      </c>
      <c r="EP17" s="63" t="b">
        <f t="shared" si="219"/>
        <v>0</v>
      </c>
      <c r="EQ17" s="63"/>
      <c r="ER17" s="63"/>
      <c r="ES17" s="63"/>
      <c r="ET17" s="63"/>
      <c r="EU17" s="63"/>
      <c r="EV17" s="64">
        <f t="shared" si="220"/>
        <v>0</v>
      </c>
      <c r="EW17" s="65" t="e">
        <f>VLOOKUP($B17,DONNEES!$A$1:$D$57,3,FALSE)</f>
        <v>#N/A</v>
      </c>
      <c r="EX17" s="123">
        <f t="shared" si="221"/>
        <v>0</v>
      </c>
      <c r="EY17" s="123">
        <f t="shared" si="222"/>
        <v>0</v>
      </c>
      <c r="EZ17" s="123">
        <f t="shared" si="223"/>
        <v>0</v>
      </c>
      <c r="FA17" s="123">
        <f t="shared" si="224"/>
        <v>0</v>
      </c>
    </row>
    <row r="18" spans="1:157" ht="30" hidden="1" customHeight="1" thickBot="1">
      <c r="A18" s="124"/>
      <c r="B18" s="68" t="s">
        <v>298</v>
      </c>
      <c r="C18" s="68" t="s">
        <v>308</v>
      </c>
      <c r="D18" s="68" t="s">
        <v>309</v>
      </c>
      <c r="E18" s="68" t="s">
        <v>310</v>
      </c>
      <c r="F18" s="68">
        <v>632</v>
      </c>
      <c r="G18" s="116"/>
      <c r="H18" s="67">
        <f t="shared" si="154"/>
        <v>0</v>
      </c>
      <c r="I18" s="117" t="e">
        <f>VLOOKUP(B18,DONNEES!$A$1:$D$66,3,FALSE)</f>
        <v>#N/A</v>
      </c>
      <c r="J18" s="67">
        <f>INT(($EV18-SUM(MOD(DATE(YEAR($EV18-MOD($EV18,7)+3),1,2),{1E+99;7})*{1;-1})+5)/7)</f>
        <v>0</v>
      </c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118"/>
      <c r="V18" s="119"/>
      <c r="W18" s="119"/>
      <c r="X18" s="119"/>
      <c r="Y18" s="122"/>
      <c r="Z18" s="61">
        <f t="shared" si="155"/>
        <v>0</v>
      </c>
      <c r="AA18" s="118"/>
      <c r="AB18" s="119"/>
      <c r="AC18" s="119"/>
      <c r="AD18" s="119"/>
      <c r="AE18" s="122"/>
      <c r="AF18" s="61">
        <f t="shared" si="156"/>
        <v>0</v>
      </c>
      <c r="AG18" s="118"/>
      <c r="AH18" s="119"/>
      <c r="AI18" s="119"/>
      <c r="AJ18" s="119"/>
      <c r="AK18" s="122"/>
      <c r="AL18" s="61">
        <f t="shared" si="157"/>
        <v>0</v>
      </c>
      <c r="AM18" s="118"/>
      <c r="AN18" s="119"/>
      <c r="AO18" s="119"/>
      <c r="AP18" s="119"/>
      <c r="AQ18" s="122"/>
      <c r="AR18" s="61">
        <f t="shared" si="158"/>
        <v>0</v>
      </c>
      <c r="AS18" s="118"/>
      <c r="AT18" s="119"/>
      <c r="AU18" s="119"/>
      <c r="AV18" s="119"/>
      <c r="AW18" s="122"/>
      <c r="AX18" s="61">
        <f t="shared" si="159"/>
        <v>0</v>
      </c>
      <c r="AY18" s="118"/>
      <c r="AZ18" s="119"/>
      <c r="BA18" s="119"/>
      <c r="BB18" s="119"/>
      <c r="BC18" s="122"/>
      <c r="BD18" s="36">
        <f t="shared" si="160"/>
        <v>0</v>
      </c>
      <c r="BE18" s="118"/>
      <c r="BF18" s="119"/>
      <c r="BG18" s="119"/>
      <c r="BH18" s="119"/>
      <c r="BI18" s="122"/>
      <c r="BJ18" s="36">
        <f t="shared" si="161"/>
        <v>0</v>
      </c>
      <c r="BK18" s="118"/>
      <c r="BL18" s="119"/>
      <c r="BM18" s="119"/>
      <c r="BN18" s="119"/>
      <c r="BO18" s="122"/>
      <c r="BP18" s="36">
        <f t="shared" si="162"/>
        <v>0</v>
      </c>
      <c r="BQ18" s="118"/>
      <c r="BR18" s="119"/>
      <c r="BS18" s="119"/>
      <c r="BT18" s="119"/>
      <c r="BU18" s="122"/>
      <c r="BV18" s="36">
        <f t="shared" si="163"/>
        <v>0</v>
      </c>
      <c r="BW18" s="118"/>
      <c r="BX18" s="119"/>
      <c r="BY18" s="119"/>
      <c r="BZ18" s="119"/>
      <c r="CA18" s="119"/>
      <c r="CB18" s="119"/>
      <c r="CC18" s="61">
        <f t="shared" si="164"/>
        <v>0</v>
      </c>
      <c r="CD18" s="118"/>
      <c r="CE18" s="119"/>
      <c r="CF18" s="119"/>
      <c r="CG18" s="119"/>
      <c r="CH18" s="122"/>
      <c r="CI18" s="61">
        <f t="shared" si="165"/>
        <v>0</v>
      </c>
      <c r="CJ18" s="118"/>
      <c r="CK18" s="119"/>
      <c r="CL18" s="119"/>
      <c r="CM18" s="119"/>
      <c r="CN18" s="122"/>
      <c r="CO18" s="62">
        <f t="shared" si="166"/>
        <v>0</v>
      </c>
      <c r="CP18" s="63" t="b">
        <f t="shared" si="167"/>
        <v>0</v>
      </c>
      <c r="CQ18" s="63" t="b">
        <f t="shared" si="168"/>
        <v>0</v>
      </c>
      <c r="CR18" s="63" t="b">
        <f t="shared" si="169"/>
        <v>0</v>
      </c>
      <c r="CS18" s="63" t="b">
        <f t="shared" si="170"/>
        <v>0</v>
      </c>
      <c r="CT18" s="63" t="b">
        <f t="shared" si="171"/>
        <v>0</v>
      </c>
      <c r="CU18" s="63" t="b">
        <f t="shared" si="172"/>
        <v>0</v>
      </c>
      <c r="CV18" s="63" t="b">
        <f t="shared" si="173"/>
        <v>0</v>
      </c>
      <c r="CW18" s="63" t="b">
        <f t="shared" si="174"/>
        <v>0</v>
      </c>
      <c r="CX18" s="63" t="b">
        <f t="shared" si="175"/>
        <v>0</v>
      </c>
      <c r="CY18" s="63" t="b">
        <f t="shared" si="176"/>
        <v>0</v>
      </c>
      <c r="CZ18" s="63" t="b">
        <f t="shared" si="177"/>
        <v>0</v>
      </c>
      <c r="DA18" s="63" t="b">
        <f t="shared" si="178"/>
        <v>0</v>
      </c>
      <c r="DB18" s="63" t="b">
        <f t="shared" si="179"/>
        <v>0</v>
      </c>
      <c r="DC18" s="63" t="b">
        <f t="shared" si="180"/>
        <v>0</v>
      </c>
      <c r="DD18" s="63" t="b">
        <f t="shared" si="181"/>
        <v>0</v>
      </c>
      <c r="DE18" s="63" t="b">
        <f t="shared" si="182"/>
        <v>0</v>
      </c>
      <c r="DF18" s="63" t="b">
        <f t="shared" si="183"/>
        <v>0</v>
      </c>
      <c r="DG18" s="63" t="b">
        <f t="shared" si="184"/>
        <v>0</v>
      </c>
      <c r="DH18" s="63" t="b">
        <f t="shared" si="185"/>
        <v>0</v>
      </c>
      <c r="DI18" s="63" t="b">
        <f t="shared" si="186"/>
        <v>0</v>
      </c>
      <c r="DJ18" s="63" t="b">
        <f t="shared" si="187"/>
        <v>0</v>
      </c>
      <c r="DK18" s="63" t="b">
        <f t="shared" si="188"/>
        <v>0</v>
      </c>
      <c r="DL18" s="63" t="b">
        <f t="shared" si="189"/>
        <v>0</v>
      </c>
      <c r="DM18" s="63" t="b">
        <f t="shared" si="190"/>
        <v>0</v>
      </c>
      <c r="DN18" s="63" t="b">
        <f t="shared" si="191"/>
        <v>0</v>
      </c>
      <c r="DO18" s="63" t="b">
        <f t="shared" si="192"/>
        <v>0</v>
      </c>
      <c r="DP18" s="63" t="b">
        <f t="shared" si="193"/>
        <v>0</v>
      </c>
      <c r="DQ18" s="63" t="b">
        <f t="shared" si="194"/>
        <v>0</v>
      </c>
      <c r="DR18" s="63" t="b">
        <f t="shared" si="195"/>
        <v>0</v>
      </c>
      <c r="DS18" s="63" t="b">
        <f t="shared" si="196"/>
        <v>0</v>
      </c>
      <c r="DT18" s="63" t="b">
        <f t="shared" si="197"/>
        <v>0</v>
      </c>
      <c r="DU18" s="63" t="b">
        <f t="shared" si="198"/>
        <v>0</v>
      </c>
      <c r="DV18" s="63" t="b">
        <f t="shared" si="199"/>
        <v>0</v>
      </c>
      <c r="DW18" s="63" t="b">
        <f t="shared" si="200"/>
        <v>0</v>
      </c>
      <c r="DX18" s="63" t="b">
        <f t="shared" si="201"/>
        <v>0</v>
      </c>
      <c r="DY18" s="63" t="b">
        <f t="shared" si="202"/>
        <v>0</v>
      </c>
      <c r="DZ18" s="63" t="b">
        <f t="shared" si="203"/>
        <v>0</v>
      </c>
      <c r="EA18" s="63" t="b">
        <f t="shared" si="204"/>
        <v>0</v>
      </c>
      <c r="EB18" s="63" t="b">
        <f t="shared" si="205"/>
        <v>0</v>
      </c>
      <c r="EC18" s="63" t="b">
        <f t="shared" si="206"/>
        <v>0</v>
      </c>
      <c r="ED18" s="63" t="b">
        <f t="shared" si="207"/>
        <v>0</v>
      </c>
      <c r="EE18" s="63" t="b">
        <f t="shared" si="208"/>
        <v>0</v>
      </c>
      <c r="EF18" s="63" t="b">
        <f t="shared" si="209"/>
        <v>0</v>
      </c>
      <c r="EG18" s="63" t="b">
        <f t="shared" si="210"/>
        <v>0</v>
      </c>
      <c r="EH18" s="63" t="b">
        <f t="shared" si="211"/>
        <v>0</v>
      </c>
      <c r="EI18" s="63" t="b">
        <f t="shared" si="212"/>
        <v>0</v>
      </c>
      <c r="EJ18" s="63" t="b">
        <f t="shared" si="213"/>
        <v>0</v>
      </c>
      <c r="EK18" s="63" t="b">
        <f t="shared" si="214"/>
        <v>0</v>
      </c>
      <c r="EL18" s="63" t="b">
        <f t="shared" si="215"/>
        <v>0</v>
      </c>
      <c r="EM18" s="63" t="b">
        <f t="shared" si="216"/>
        <v>0</v>
      </c>
      <c r="EN18" s="63" t="b">
        <f t="shared" si="217"/>
        <v>0</v>
      </c>
      <c r="EO18" s="63" t="b">
        <f t="shared" si="218"/>
        <v>0</v>
      </c>
      <c r="EP18" s="63" t="b">
        <f t="shared" si="219"/>
        <v>0</v>
      </c>
      <c r="EQ18" s="63"/>
      <c r="ER18" s="63"/>
      <c r="ES18" s="63"/>
      <c r="ET18" s="63"/>
      <c r="EU18" s="63"/>
      <c r="EV18" s="64">
        <f t="shared" si="220"/>
        <v>0</v>
      </c>
      <c r="EW18" s="65" t="e">
        <f>VLOOKUP($B18,DONNEES!$A$1:$D$57,3,FALSE)</f>
        <v>#N/A</v>
      </c>
      <c r="EX18" s="123">
        <f t="shared" si="221"/>
        <v>0</v>
      </c>
      <c r="EY18" s="123">
        <f t="shared" si="222"/>
        <v>0</v>
      </c>
      <c r="EZ18" s="123">
        <f t="shared" si="223"/>
        <v>0</v>
      </c>
      <c r="FA18" s="123">
        <f t="shared" si="224"/>
        <v>0</v>
      </c>
    </row>
    <row r="19" spans="1:157" ht="30" hidden="1" customHeight="1" thickBot="1">
      <c r="A19" s="124"/>
      <c r="B19" s="68" t="s">
        <v>298</v>
      </c>
      <c r="C19" s="68" t="s">
        <v>311</v>
      </c>
      <c r="D19" s="68" t="s">
        <v>312</v>
      </c>
      <c r="E19" s="68" t="s">
        <v>313</v>
      </c>
      <c r="F19" s="68">
        <v>633</v>
      </c>
      <c r="G19" s="116"/>
      <c r="H19" s="67">
        <f t="shared" si="154"/>
        <v>0</v>
      </c>
      <c r="I19" s="117" t="e">
        <f>VLOOKUP(B19,DONNEES!$A$1:$D$66,3,FALSE)</f>
        <v>#N/A</v>
      </c>
      <c r="J19" s="67">
        <f>INT(($EV19-SUM(MOD(DATE(YEAR($EV19-MOD($EV19,7)+3),1,2),{1E+99;7})*{1;-1})+5)/7)</f>
        <v>0</v>
      </c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118"/>
      <c r="V19" s="119"/>
      <c r="W19" s="119"/>
      <c r="X19" s="119"/>
      <c r="Y19" s="122"/>
      <c r="Z19" s="61">
        <f t="shared" si="155"/>
        <v>0</v>
      </c>
      <c r="AA19" s="118"/>
      <c r="AB19" s="119"/>
      <c r="AC19" s="119"/>
      <c r="AD19" s="119"/>
      <c r="AE19" s="122"/>
      <c r="AF19" s="61">
        <f t="shared" si="156"/>
        <v>0</v>
      </c>
      <c r="AG19" s="118"/>
      <c r="AH19" s="119"/>
      <c r="AI19" s="119"/>
      <c r="AJ19" s="119"/>
      <c r="AK19" s="122"/>
      <c r="AL19" s="61">
        <f t="shared" si="157"/>
        <v>0</v>
      </c>
      <c r="AM19" s="118"/>
      <c r="AN19" s="119"/>
      <c r="AO19" s="119"/>
      <c r="AP19" s="119"/>
      <c r="AQ19" s="122"/>
      <c r="AR19" s="61">
        <f t="shared" si="158"/>
        <v>0</v>
      </c>
      <c r="AS19" s="118"/>
      <c r="AT19" s="119"/>
      <c r="AU19" s="119"/>
      <c r="AV19" s="119"/>
      <c r="AW19" s="122"/>
      <c r="AX19" s="61">
        <f t="shared" si="159"/>
        <v>0</v>
      </c>
      <c r="AY19" s="118"/>
      <c r="AZ19" s="119"/>
      <c r="BA19" s="119"/>
      <c r="BB19" s="119"/>
      <c r="BC19" s="122"/>
      <c r="BD19" s="36">
        <f t="shared" si="160"/>
        <v>0</v>
      </c>
      <c r="BE19" s="118"/>
      <c r="BF19" s="119"/>
      <c r="BG19" s="119"/>
      <c r="BH19" s="119"/>
      <c r="BI19" s="122"/>
      <c r="BJ19" s="36">
        <f t="shared" si="161"/>
        <v>0</v>
      </c>
      <c r="BK19" s="118"/>
      <c r="BL19" s="119"/>
      <c r="BM19" s="119"/>
      <c r="BN19" s="119"/>
      <c r="BO19" s="122"/>
      <c r="BP19" s="36">
        <f t="shared" si="162"/>
        <v>0</v>
      </c>
      <c r="BQ19" s="118"/>
      <c r="BR19" s="119"/>
      <c r="BS19" s="119"/>
      <c r="BT19" s="119"/>
      <c r="BU19" s="122"/>
      <c r="BV19" s="36">
        <f t="shared" si="163"/>
        <v>0</v>
      </c>
      <c r="BW19" s="118"/>
      <c r="BX19" s="119"/>
      <c r="BY19" s="119"/>
      <c r="BZ19" s="119"/>
      <c r="CA19" s="119"/>
      <c r="CB19" s="119"/>
      <c r="CC19" s="61">
        <f t="shared" si="164"/>
        <v>0</v>
      </c>
      <c r="CD19" s="118"/>
      <c r="CE19" s="119"/>
      <c r="CF19" s="119"/>
      <c r="CG19" s="119"/>
      <c r="CH19" s="122"/>
      <c r="CI19" s="61">
        <f t="shared" si="165"/>
        <v>0</v>
      </c>
      <c r="CJ19" s="118"/>
      <c r="CK19" s="119"/>
      <c r="CL19" s="119"/>
      <c r="CM19" s="119"/>
      <c r="CN19" s="122"/>
      <c r="CO19" s="62">
        <f t="shared" si="166"/>
        <v>0</v>
      </c>
      <c r="CP19" s="63" t="b">
        <f t="shared" si="167"/>
        <v>0</v>
      </c>
      <c r="CQ19" s="63" t="b">
        <f t="shared" si="168"/>
        <v>0</v>
      </c>
      <c r="CR19" s="63" t="b">
        <f t="shared" si="169"/>
        <v>0</v>
      </c>
      <c r="CS19" s="63" t="b">
        <f t="shared" si="170"/>
        <v>0</v>
      </c>
      <c r="CT19" s="63" t="b">
        <f t="shared" si="171"/>
        <v>0</v>
      </c>
      <c r="CU19" s="63" t="b">
        <f t="shared" si="172"/>
        <v>0</v>
      </c>
      <c r="CV19" s="63" t="b">
        <f t="shared" si="173"/>
        <v>0</v>
      </c>
      <c r="CW19" s="63" t="b">
        <f t="shared" si="174"/>
        <v>0</v>
      </c>
      <c r="CX19" s="63" t="b">
        <f t="shared" si="175"/>
        <v>0</v>
      </c>
      <c r="CY19" s="63" t="b">
        <f t="shared" si="176"/>
        <v>0</v>
      </c>
      <c r="CZ19" s="63" t="b">
        <f t="shared" si="177"/>
        <v>0</v>
      </c>
      <c r="DA19" s="63" t="b">
        <f t="shared" si="178"/>
        <v>0</v>
      </c>
      <c r="DB19" s="63" t="b">
        <f t="shared" si="179"/>
        <v>0</v>
      </c>
      <c r="DC19" s="63" t="b">
        <f t="shared" si="180"/>
        <v>0</v>
      </c>
      <c r="DD19" s="63" t="b">
        <f t="shared" si="181"/>
        <v>0</v>
      </c>
      <c r="DE19" s="63" t="b">
        <f t="shared" si="182"/>
        <v>0</v>
      </c>
      <c r="DF19" s="63" t="b">
        <f t="shared" si="183"/>
        <v>0</v>
      </c>
      <c r="DG19" s="63" t="b">
        <f t="shared" si="184"/>
        <v>0</v>
      </c>
      <c r="DH19" s="63" t="b">
        <f t="shared" si="185"/>
        <v>0</v>
      </c>
      <c r="DI19" s="63" t="b">
        <f t="shared" si="186"/>
        <v>0</v>
      </c>
      <c r="DJ19" s="63" t="b">
        <f t="shared" si="187"/>
        <v>0</v>
      </c>
      <c r="DK19" s="63" t="b">
        <f t="shared" si="188"/>
        <v>0</v>
      </c>
      <c r="DL19" s="63" t="b">
        <f t="shared" si="189"/>
        <v>0</v>
      </c>
      <c r="DM19" s="63" t="b">
        <f t="shared" si="190"/>
        <v>0</v>
      </c>
      <c r="DN19" s="63" t="b">
        <f t="shared" si="191"/>
        <v>0</v>
      </c>
      <c r="DO19" s="63" t="b">
        <f t="shared" si="192"/>
        <v>0</v>
      </c>
      <c r="DP19" s="63" t="b">
        <f t="shared" si="193"/>
        <v>0</v>
      </c>
      <c r="DQ19" s="63" t="b">
        <f t="shared" si="194"/>
        <v>0</v>
      </c>
      <c r="DR19" s="63" t="b">
        <f t="shared" si="195"/>
        <v>0</v>
      </c>
      <c r="DS19" s="63" t="b">
        <f t="shared" si="196"/>
        <v>0</v>
      </c>
      <c r="DT19" s="63" t="b">
        <f t="shared" si="197"/>
        <v>0</v>
      </c>
      <c r="DU19" s="63" t="b">
        <f t="shared" si="198"/>
        <v>0</v>
      </c>
      <c r="DV19" s="63" t="b">
        <f t="shared" si="199"/>
        <v>0</v>
      </c>
      <c r="DW19" s="63" t="b">
        <f t="shared" si="200"/>
        <v>0</v>
      </c>
      <c r="DX19" s="63" t="b">
        <f t="shared" si="201"/>
        <v>0</v>
      </c>
      <c r="DY19" s="63" t="b">
        <f t="shared" si="202"/>
        <v>0</v>
      </c>
      <c r="DZ19" s="63" t="b">
        <f t="shared" si="203"/>
        <v>0</v>
      </c>
      <c r="EA19" s="63" t="b">
        <f t="shared" si="204"/>
        <v>0</v>
      </c>
      <c r="EB19" s="63" t="b">
        <f t="shared" si="205"/>
        <v>0</v>
      </c>
      <c r="EC19" s="63" t="b">
        <f t="shared" si="206"/>
        <v>0</v>
      </c>
      <c r="ED19" s="63" t="b">
        <f t="shared" si="207"/>
        <v>0</v>
      </c>
      <c r="EE19" s="63" t="b">
        <f t="shared" si="208"/>
        <v>0</v>
      </c>
      <c r="EF19" s="63" t="b">
        <f t="shared" si="209"/>
        <v>0</v>
      </c>
      <c r="EG19" s="63" t="b">
        <f t="shared" si="210"/>
        <v>0</v>
      </c>
      <c r="EH19" s="63" t="b">
        <f t="shared" si="211"/>
        <v>0</v>
      </c>
      <c r="EI19" s="63" t="b">
        <f t="shared" si="212"/>
        <v>0</v>
      </c>
      <c r="EJ19" s="63" t="b">
        <f t="shared" si="213"/>
        <v>0</v>
      </c>
      <c r="EK19" s="63" t="b">
        <f t="shared" si="214"/>
        <v>0</v>
      </c>
      <c r="EL19" s="63" t="b">
        <f t="shared" si="215"/>
        <v>0</v>
      </c>
      <c r="EM19" s="63" t="b">
        <f t="shared" si="216"/>
        <v>0</v>
      </c>
      <c r="EN19" s="63" t="b">
        <f t="shared" si="217"/>
        <v>0</v>
      </c>
      <c r="EO19" s="63" t="b">
        <f t="shared" si="218"/>
        <v>0</v>
      </c>
      <c r="EP19" s="63" t="b">
        <f t="shared" si="219"/>
        <v>0</v>
      </c>
      <c r="EQ19" s="63"/>
      <c r="ER19" s="63"/>
      <c r="ES19" s="63"/>
      <c r="ET19" s="63"/>
      <c r="EU19" s="63"/>
      <c r="EV19" s="64">
        <f t="shared" si="220"/>
        <v>0</v>
      </c>
      <c r="EW19" s="65" t="e">
        <f>VLOOKUP($B19,DONNEES!$A$1:$D$57,3,FALSE)</f>
        <v>#N/A</v>
      </c>
      <c r="EX19" s="123">
        <f t="shared" si="221"/>
        <v>0</v>
      </c>
      <c r="EY19" s="123">
        <f t="shared" si="222"/>
        <v>0</v>
      </c>
      <c r="EZ19" s="123">
        <f t="shared" si="223"/>
        <v>0</v>
      </c>
      <c r="FA19" s="123">
        <f t="shared" si="224"/>
        <v>0</v>
      </c>
    </row>
    <row r="20" spans="1:157" ht="30" hidden="1" customHeight="1" thickBot="1">
      <c r="A20" s="124"/>
      <c r="B20" s="68" t="s">
        <v>298</v>
      </c>
      <c r="C20" s="68" t="s">
        <v>314</v>
      </c>
      <c r="D20" s="68" t="s">
        <v>315</v>
      </c>
      <c r="E20" s="68" t="s">
        <v>286</v>
      </c>
      <c r="F20" s="68">
        <v>612</v>
      </c>
      <c r="G20" s="116"/>
      <c r="H20" s="67">
        <f t="shared" si="154"/>
        <v>0</v>
      </c>
      <c r="I20" s="117" t="e">
        <f>VLOOKUP(B20,DONNEES!$A$1:$D$66,3,FALSE)</f>
        <v>#N/A</v>
      </c>
      <c r="J20" s="67">
        <f>INT(($EV20-SUM(MOD(DATE(YEAR($EV20-MOD($EV20,7)+3),1,2),{1E+99;7})*{1;-1})+5)/7)</f>
        <v>0</v>
      </c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118"/>
      <c r="V20" s="119"/>
      <c r="W20" s="119"/>
      <c r="X20" s="119"/>
      <c r="Y20" s="122"/>
      <c r="Z20" s="61">
        <f t="shared" si="155"/>
        <v>0</v>
      </c>
      <c r="AA20" s="118"/>
      <c r="AB20" s="119"/>
      <c r="AC20" s="119"/>
      <c r="AD20" s="119"/>
      <c r="AE20" s="122"/>
      <c r="AF20" s="61">
        <f t="shared" si="156"/>
        <v>0</v>
      </c>
      <c r="AG20" s="118"/>
      <c r="AH20" s="119"/>
      <c r="AI20" s="119"/>
      <c r="AJ20" s="119"/>
      <c r="AK20" s="122"/>
      <c r="AL20" s="61">
        <f t="shared" si="157"/>
        <v>0</v>
      </c>
      <c r="AM20" s="118"/>
      <c r="AN20" s="119"/>
      <c r="AO20" s="119"/>
      <c r="AP20" s="119"/>
      <c r="AQ20" s="122"/>
      <c r="AR20" s="61">
        <f t="shared" si="158"/>
        <v>0</v>
      </c>
      <c r="AS20" s="118"/>
      <c r="AT20" s="119"/>
      <c r="AU20" s="119"/>
      <c r="AV20" s="119"/>
      <c r="AW20" s="122"/>
      <c r="AX20" s="61">
        <f t="shared" si="159"/>
        <v>0</v>
      </c>
      <c r="AY20" s="118"/>
      <c r="AZ20" s="119"/>
      <c r="BA20" s="119"/>
      <c r="BB20" s="119"/>
      <c r="BC20" s="122"/>
      <c r="BD20" s="36">
        <f t="shared" si="160"/>
        <v>0</v>
      </c>
      <c r="BE20" s="118"/>
      <c r="BF20" s="119"/>
      <c r="BG20" s="119"/>
      <c r="BH20" s="119"/>
      <c r="BI20" s="122"/>
      <c r="BJ20" s="36">
        <f t="shared" si="161"/>
        <v>0</v>
      </c>
      <c r="BK20" s="118"/>
      <c r="BL20" s="119"/>
      <c r="BM20" s="119"/>
      <c r="BN20" s="119"/>
      <c r="BO20" s="122"/>
      <c r="BP20" s="36">
        <f t="shared" si="162"/>
        <v>0</v>
      </c>
      <c r="BQ20" s="118"/>
      <c r="BR20" s="119"/>
      <c r="BS20" s="119"/>
      <c r="BT20" s="119"/>
      <c r="BU20" s="122"/>
      <c r="BV20" s="36">
        <f t="shared" si="163"/>
        <v>0</v>
      </c>
      <c r="BW20" s="118"/>
      <c r="BX20" s="119"/>
      <c r="BY20" s="119"/>
      <c r="BZ20" s="119"/>
      <c r="CA20" s="119"/>
      <c r="CB20" s="119"/>
      <c r="CC20" s="61">
        <f t="shared" si="164"/>
        <v>0</v>
      </c>
      <c r="CD20" s="118"/>
      <c r="CE20" s="119"/>
      <c r="CF20" s="119"/>
      <c r="CG20" s="119"/>
      <c r="CH20" s="122"/>
      <c r="CI20" s="61">
        <f t="shared" si="165"/>
        <v>0</v>
      </c>
      <c r="CJ20" s="118"/>
      <c r="CK20" s="119"/>
      <c r="CL20" s="119"/>
      <c r="CM20" s="119"/>
      <c r="CN20" s="122"/>
      <c r="CO20" s="62">
        <f t="shared" si="166"/>
        <v>0</v>
      </c>
      <c r="CP20" s="63" t="b">
        <f t="shared" si="167"/>
        <v>0</v>
      </c>
      <c r="CQ20" s="63" t="b">
        <f t="shared" si="168"/>
        <v>0</v>
      </c>
      <c r="CR20" s="63" t="b">
        <f t="shared" si="169"/>
        <v>0</v>
      </c>
      <c r="CS20" s="63" t="b">
        <f t="shared" si="170"/>
        <v>0</v>
      </c>
      <c r="CT20" s="63" t="b">
        <f t="shared" si="171"/>
        <v>0</v>
      </c>
      <c r="CU20" s="63" t="b">
        <f t="shared" si="172"/>
        <v>0</v>
      </c>
      <c r="CV20" s="63" t="b">
        <f t="shared" si="173"/>
        <v>0</v>
      </c>
      <c r="CW20" s="63" t="b">
        <f t="shared" si="174"/>
        <v>0</v>
      </c>
      <c r="CX20" s="63" t="b">
        <f t="shared" si="175"/>
        <v>0</v>
      </c>
      <c r="CY20" s="63" t="b">
        <f t="shared" si="176"/>
        <v>0</v>
      </c>
      <c r="CZ20" s="63" t="b">
        <f t="shared" si="177"/>
        <v>0</v>
      </c>
      <c r="DA20" s="63" t="b">
        <f t="shared" si="178"/>
        <v>0</v>
      </c>
      <c r="DB20" s="63" t="b">
        <f t="shared" si="179"/>
        <v>0</v>
      </c>
      <c r="DC20" s="63" t="b">
        <f t="shared" si="180"/>
        <v>0</v>
      </c>
      <c r="DD20" s="63" t="b">
        <f t="shared" si="181"/>
        <v>0</v>
      </c>
      <c r="DE20" s="63" t="b">
        <f t="shared" si="182"/>
        <v>0</v>
      </c>
      <c r="DF20" s="63" t="b">
        <f t="shared" si="183"/>
        <v>0</v>
      </c>
      <c r="DG20" s="63" t="b">
        <f t="shared" si="184"/>
        <v>0</v>
      </c>
      <c r="DH20" s="63" t="b">
        <f t="shared" si="185"/>
        <v>0</v>
      </c>
      <c r="DI20" s="63" t="b">
        <f t="shared" si="186"/>
        <v>0</v>
      </c>
      <c r="DJ20" s="63" t="b">
        <f t="shared" si="187"/>
        <v>0</v>
      </c>
      <c r="DK20" s="63" t="b">
        <f t="shared" si="188"/>
        <v>0</v>
      </c>
      <c r="DL20" s="63" t="b">
        <f t="shared" si="189"/>
        <v>0</v>
      </c>
      <c r="DM20" s="63" t="b">
        <f t="shared" si="190"/>
        <v>0</v>
      </c>
      <c r="DN20" s="63" t="b">
        <f t="shared" si="191"/>
        <v>0</v>
      </c>
      <c r="DO20" s="63" t="b">
        <f t="shared" si="192"/>
        <v>0</v>
      </c>
      <c r="DP20" s="63" t="b">
        <f t="shared" si="193"/>
        <v>0</v>
      </c>
      <c r="DQ20" s="63" t="b">
        <f t="shared" si="194"/>
        <v>0</v>
      </c>
      <c r="DR20" s="63" t="b">
        <f t="shared" si="195"/>
        <v>0</v>
      </c>
      <c r="DS20" s="63" t="b">
        <f t="shared" si="196"/>
        <v>0</v>
      </c>
      <c r="DT20" s="63" t="b">
        <f t="shared" si="197"/>
        <v>0</v>
      </c>
      <c r="DU20" s="63" t="b">
        <f t="shared" si="198"/>
        <v>0</v>
      </c>
      <c r="DV20" s="63" t="b">
        <f t="shared" si="199"/>
        <v>0</v>
      </c>
      <c r="DW20" s="63" t="b">
        <f t="shared" si="200"/>
        <v>0</v>
      </c>
      <c r="DX20" s="63" t="b">
        <f t="shared" si="201"/>
        <v>0</v>
      </c>
      <c r="DY20" s="63" t="b">
        <f t="shared" si="202"/>
        <v>0</v>
      </c>
      <c r="DZ20" s="63" t="b">
        <f t="shared" si="203"/>
        <v>0</v>
      </c>
      <c r="EA20" s="63" t="b">
        <f t="shared" si="204"/>
        <v>0</v>
      </c>
      <c r="EB20" s="63" t="b">
        <f t="shared" si="205"/>
        <v>0</v>
      </c>
      <c r="EC20" s="63" t="b">
        <f t="shared" si="206"/>
        <v>0</v>
      </c>
      <c r="ED20" s="63" t="b">
        <f t="shared" si="207"/>
        <v>0</v>
      </c>
      <c r="EE20" s="63" t="b">
        <f t="shared" si="208"/>
        <v>0</v>
      </c>
      <c r="EF20" s="63" t="b">
        <f t="shared" si="209"/>
        <v>0</v>
      </c>
      <c r="EG20" s="63" t="b">
        <f t="shared" si="210"/>
        <v>0</v>
      </c>
      <c r="EH20" s="63" t="b">
        <f t="shared" si="211"/>
        <v>0</v>
      </c>
      <c r="EI20" s="63" t="b">
        <f t="shared" si="212"/>
        <v>0</v>
      </c>
      <c r="EJ20" s="63" t="b">
        <f t="shared" si="213"/>
        <v>0</v>
      </c>
      <c r="EK20" s="63" t="b">
        <f t="shared" si="214"/>
        <v>0</v>
      </c>
      <c r="EL20" s="63" t="b">
        <f t="shared" si="215"/>
        <v>0</v>
      </c>
      <c r="EM20" s="63" t="b">
        <f t="shared" si="216"/>
        <v>0</v>
      </c>
      <c r="EN20" s="63" t="b">
        <f t="shared" si="217"/>
        <v>0</v>
      </c>
      <c r="EO20" s="63" t="b">
        <f t="shared" si="218"/>
        <v>0</v>
      </c>
      <c r="EP20" s="63" t="b">
        <f t="shared" si="219"/>
        <v>0</v>
      </c>
      <c r="EQ20" s="63"/>
      <c r="ER20" s="63"/>
      <c r="ES20" s="63"/>
      <c r="ET20" s="63"/>
      <c r="EU20" s="63"/>
      <c r="EV20" s="64">
        <f t="shared" si="220"/>
        <v>0</v>
      </c>
      <c r="EW20" s="65" t="e">
        <f>VLOOKUP($B20,DONNEES!$A$1:$D$57,3,FALSE)</f>
        <v>#N/A</v>
      </c>
      <c r="EX20" s="123">
        <f t="shared" si="221"/>
        <v>0</v>
      </c>
      <c r="EY20" s="123">
        <f t="shared" si="222"/>
        <v>0</v>
      </c>
      <c r="EZ20" s="123">
        <f t="shared" si="223"/>
        <v>0</v>
      </c>
      <c r="FA20" s="123">
        <f t="shared" si="224"/>
        <v>0</v>
      </c>
    </row>
    <row r="21" spans="1:157" ht="30" hidden="1" customHeight="1" thickBot="1">
      <c r="A21" s="124"/>
      <c r="B21" s="68" t="s">
        <v>298</v>
      </c>
      <c r="C21" s="68" t="s">
        <v>316</v>
      </c>
      <c r="D21" s="68" t="s">
        <v>317</v>
      </c>
      <c r="E21" s="68" t="s">
        <v>318</v>
      </c>
      <c r="F21" s="68">
        <v>660</v>
      </c>
      <c r="G21" s="116"/>
      <c r="H21" s="67">
        <f t="shared" si="154"/>
        <v>0</v>
      </c>
      <c r="I21" s="117" t="e">
        <f>VLOOKUP(B21,DONNEES!$A$1:$D$66,3,FALSE)</f>
        <v>#N/A</v>
      </c>
      <c r="J21" s="67">
        <f>INT(($EV21-SUM(MOD(DATE(YEAR($EV21-MOD($EV21,7)+3),1,2),{1E+99;7})*{1;-1})+5)/7)</f>
        <v>0</v>
      </c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118"/>
      <c r="V21" s="119"/>
      <c r="W21" s="119"/>
      <c r="X21" s="119"/>
      <c r="Y21" s="122"/>
      <c r="Z21" s="61">
        <f t="shared" si="155"/>
        <v>0</v>
      </c>
      <c r="AA21" s="118"/>
      <c r="AB21" s="119"/>
      <c r="AC21" s="119"/>
      <c r="AD21" s="119"/>
      <c r="AE21" s="122"/>
      <c r="AF21" s="61">
        <f t="shared" si="156"/>
        <v>0</v>
      </c>
      <c r="AG21" s="118"/>
      <c r="AH21" s="119"/>
      <c r="AI21" s="119"/>
      <c r="AJ21" s="119"/>
      <c r="AK21" s="122"/>
      <c r="AL21" s="61">
        <f t="shared" si="157"/>
        <v>0</v>
      </c>
      <c r="AM21" s="118"/>
      <c r="AN21" s="119"/>
      <c r="AO21" s="119"/>
      <c r="AP21" s="119"/>
      <c r="AQ21" s="122"/>
      <c r="AR21" s="61">
        <f t="shared" si="158"/>
        <v>0</v>
      </c>
      <c r="AS21" s="118"/>
      <c r="AT21" s="119"/>
      <c r="AU21" s="119"/>
      <c r="AV21" s="119"/>
      <c r="AW21" s="122"/>
      <c r="AX21" s="61">
        <f t="shared" si="159"/>
        <v>0</v>
      </c>
      <c r="AY21" s="118"/>
      <c r="AZ21" s="119"/>
      <c r="BA21" s="119"/>
      <c r="BB21" s="119"/>
      <c r="BC21" s="122"/>
      <c r="BD21" s="36">
        <f t="shared" si="160"/>
        <v>0</v>
      </c>
      <c r="BE21" s="118"/>
      <c r="BF21" s="119"/>
      <c r="BG21" s="119"/>
      <c r="BH21" s="119"/>
      <c r="BI21" s="122"/>
      <c r="BJ21" s="36">
        <f t="shared" si="161"/>
        <v>0</v>
      </c>
      <c r="BK21" s="118"/>
      <c r="BL21" s="119"/>
      <c r="BM21" s="119"/>
      <c r="BN21" s="119"/>
      <c r="BO21" s="122"/>
      <c r="BP21" s="36">
        <f t="shared" si="162"/>
        <v>0</v>
      </c>
      <c r="BQ21" s="118"/>
      <c r="BR21" s="119"/>
      <c r="BS21" s="119"/>
      <c r="BT21" s="119"/>
      <c r="BU21" s="122"/>
      <c r="BV21" s="36">
        <f t="shared" si="163"/>
        <v>0</v>
      </c>
      <c r="BW21" s="118"/>
      <c r="BX21" s="119"/>
      <c r="BY21" s="119"/>
      <c r="BZ21" s="119"/>
      <c r="CA21" s="119"/>
      <c r="CB21" s="119"/>
      <c r="CC21" s="61">
        <f t="shared" si="164"/>
        <v>0</v>
      </c>
      <c r="CD21" s="118"/>
      <c r="CE21" s="119"/>
      <c r="CF21" s="119"/>
      <c r="CG21" s="119"/>
      <c r="CH21" s="122"/>
      <c r="CI21" s="61">
        <f t="shared" si="165"/>
        <v>0</v>
      </c>
      <c r="CJ21" s="118"/>
      <c r="CK21" s="119"/>
      <c r="CL21" s="119"/>
      <c r="CM21" s="119"/>
      <c r="CN21" s="122"/>
      <c r="CO21" s="62">
        <f t="shared" si="166"/>
        <v>0</v>
      </c>
      <c r="CP21" s="63" t="b">
        <f t="shared" si="167"/>
        <v>0</v>
      </c>
      <c r="CQ21" s="63" t="b">
        <f t="shared" si="168"/>
        <v>0</v>
      </c>
      <c r="CR21" s="63" t="b">
        <f t="shared" si="169"/>
        <v>0</v>
      </c>
      <c r="CS21" s="63" t="b">
        <f t="shared" si="170"/>
        <v>0</v>
      </c>
      <c r="CT21" s="63" t="b">
        <f t="shared" si="171"/>
        <v>0</v>
      </c>
      <c r="CU21" s="63" t="b">
        <f t="shared" si="172"/>
        <v>0</v>
      </c>
      <c r="CV21" s="63" t="b">
        <f t="shared" si="173"/>
        <v>0</v>
      </c>
      <c r="CW21" s="63" t="b">
        <f t="shared" si="174"/>
        <v>0</v>
      </c>
      <c r="CX21" s="63" t="b">
        <f t="shared" si="175"/>
        <v>0</v>
      </c>
      <c r="CY21" s="63" t="b">
        <f t="shared" si="176"/>
        <v>0</v>
      </c>
      <c r="CZ21" s="63" t="b">
        <f t="shared" si="177"/>
        <v>0</v>
      </c>
      <c r="DA21" s="63" t="b">
        <f t="shared" si="178"/>
        <v>0</v>
      </c>
      <c r="DB21" s="63" t="b">
        <f t="shared" si="179"/>
        <v>0</v>
      </c>
      <c r="DC21" s="63" t="b">
        <f t="shared" si="180"/>
        <v>0</v>
      </c>
      <c r="DD21" s="63" t="b">
        <f t="shared" si="181"/>
        <v>0</v>
      </c>
      <c r="DE21" s="63" t="b">
        <f t="shared" si="182"/>
        <v>0</v>
      </c>
      <c r="DF21" s="63" t="b">
        <f t="shared" si="183"/>
        <v>0</v>
      </c>
      <c r="DG21" s="63" t="b">
        <f t="shared" si="184"/>
        <v>0</v>
      </c>
      <c r="DH21" s="63" t="b">
        <f t="shared" si="185"/>
        <v>0</v>
      </c>
      <c r="DI21" s="63" t="b">
        <f t="shared" si="186"/>
        <v>0</v>
      </c>
      <c r="DJ21" s="63" t="b">
        <f t="shared" si="187"/>
        <v>0</v>
      </c>
      <c r="DK21" s="63" t="b">
        <f t="shared" si="188"/>
        <v>0</v>
      </c>
      <c r="DL21" s="63" t="b">
        <f t="shared" si="189"/>
        <v>0</v>
      </c>
      <c r="DM21" s="63" t="b">
        <f t="shared" si="190"/>
        <v>0</v>
      </c>
      <c r="DN21" s="63" t="b">
        <f t="shared" si="191"/>
        <v>0</v>
      </c>
      <c r="DO21" s="63" t="b">
        <f t="shared" si="192"/>
        <v>0</v>
      </c>
      <c r="DP21" s="63" t="b">
        <f t="shared" si="193"/>
        <v>0</v>
      </c>
      <c r="DQ21" s="63" t="b">
        <f t="shared" si="194"/>
        <v>0</v>
      </c>
      <c r="DR21" s="63" t="b">
        <f t="shared" si="195"/>
        <v>0</v>
      </c>
      <c r="DS21" s="63" t="b">
        <f t="shared" si="196"/>
        <v>0</v>
      </c>
      <c r="DT21" s="63" t="b">
        <f t="shared" si="197"/>
        <v>0</v>
      </c>
      <c r="DU21" s="63" t="b">
        <f t="shared" si="198"/>
        <v>0</v>
      </c>
      <c r="DV21" s="63" t="b">
        <f t="shared" si="199"/>
        <v>0</v>
      </c>
      <c r="DW21" s="63" t="b">
        <f t="shared" si="200"/>
        <v>0</v>
      </c>
      <c r="DX21" s="63" t="b">
        <f t="shared" si="201"/>
        <v>0</v>
      </c>
      <c r="DY21" s="63" t="b">
        <f t="shared" si="202"/>
        <v>0</v>
      </c>
      <c r="DZ21" s="63" t="b">
        <f t="shared" si="203"/>
        <v>0</v>
      </c>
      <c r="EA21" s="63" t="b">
        <f t="shared" si="204"/>
        <v>0</v>
      </c>
      <c r="EB21" s="63" t="b">
        <f t="shared" si="205"/>
        <v>0</v>
      </c>
      <c r="EC21" s="63" t="b">
        <f t="shared" si="206"/>
        <v>0</v>
      </c>
      <c r="ED21" s="63" t="b">
        <f t="shared" si="207"/>
        <v>0</v>
      </c>
      <c r="EE21" s="63" t="b">
        <f t="shared" si="208"/>
        <v>0</v>
      </c>
      <c r="EF21" s="63" t="b">
        <f t="shared" si="209"/>
        <v>0</v>
      </c>
      <c r="EG21" s="63" t="b">
        <f t="shared" si="210"/>
        <v>0</v>
      </c>
      <c r="EH21" s="63" t="b">
        <f t="shared" si="211"/>
        <v>0</v>
      </c>
      <c r="EI21" s="63" t="b">
        <f t="shared" si="212"/>
        <v>0</v>
      </c>
      <c r="EJ21" s="63" t="b">
        <f t="shared" si="213"/>
        <v>0</v>
      </c>
      <c r="EK21" s="63" t="b">
        <f t="shared" si="214"/>
        <v>0</v>
      </c>
      <c r="EL21" s="63" t="b">
        <f t="shared" si="215"/>
        <v>0</v>
      </c>
      <c r="EM21" s="63" t="b">
        <f t="shared" si="216"/>
        <v>0</v>
      </c>
      <c r="EN21" s="63" t="b">
        <f t="shared" si="217"/>
        <v>0</v>
      </c>
      <c r="EO21" s="63" t="b">
        <f t="shared" si="218"/>
        <v>0</v>
      </c>
      <c r="EP21" s="63" t="b">
        <f t="shared" si="219"/>
        <v>0</v>
      </c>
      <c r="EQ21" s="63"/>
      <c r="ER21" s="63"/>
      <c r="ES21" s="63"/>
      <c r="ET21" s="63"/>
      <c r="EU21" s="63"/>
      <c r="EV21" s="64">
        <f t="shared" si="220"/>
        <v>0</v>
      </c>
      <c r="EW21" s="65" t="e">
        <f>VLOOKUP($B21,DONNEES!$A$1:$D$57,3,FALSE)</f>
        <v>#N/A</v>
      </c>
      <c r="EX21" s="123">
        <f t="shared" si="221"/>
        <v>0</v>
      </c>
      <c r="EY21" s="123">
        <f t="shared" si="222"/>
        <v>0</v>
      </c>
      <c r="EZ21" s="123">
        <f t="shared" si="223"/>
        <v>0</v>
      </c>
      <c r="FA21" s="123">
        <f t="shared" si="224"/>
        <v>0</v>
      </c>
    </row>
    <row r="22" spans="1:157" ht="30" hidden="1" customHeight="1" thickBot="1">
      <c r="A22" s="124"/>
      <c r="B22" s="68" t="s">
        <v>298</v>
      </c>
      <c r="C22" s="68" t="s">
        <v>319</v>
      </c>
      <c r="D22" s="68" t="s">
        <v>320</v>
      </c>
      <c r="E22" s="68" t="s">
        <v>321</v>
      </c>
      <c r="F22" s="68">
        <v>604</v>
      </c>
      <c r="G22" s="116"/>
      <c r="H22" s="67">
        <f t="shared" si="154"/>
        <v>0</v>
      </c>
      <c r="I22" s="117" t="e">
        <f>VLOOKUP(B22,DONNEES!$A$1:$D$66,3,FALSE)</f>
        <v>#N/A</v>
      </c>
      <c r="J22" s="67">
        <f>INT(($EV22-SUM(MOD(DATE(YEAR($EV22-MOD($EV22,7)+3),1,2),{1E+99;7})*{1;-1})+5)/7)</f>
        <v>0</v>
      </c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118"/>
      <c r="V22" s="119"/>
      <c r="W22" s="119"/>
      <c r="X22" s="119"/>
      <c r="Y22" s="122"/>
      <c r="Z22" s="61">
        <f t="shared" si="155"/>
        <v>0</v>
      </c>
      <c r="AA22" s="118"/>
      <c r="AB22" s="119"/>
      <c r="AC22" s="119"/>
      <c r="AD22" s="119"/>
      <c r="AE22" s="122"/>
      <c r="AF22" s="61">
        <f t="shared" si="156"/>
        <v>0</v>
      </c>
      <c r="AG22" s="118"/>
      <c r="AH22" s="119"/>
      <c r="AI22" s="119"/>
      <c r="AJ22" s="119"/>
      <c r="AK22" s="122"/>
      <c r="AL22" s="61">
        <f t="shared" si="157"/>
        <v>0</v>
      </c>
      <c r="AM22" s="118"/>
      <c r="AN22" s="119"/>
      <c r="AO22" s="119"/>
      <c r="AP22" s="119"/>
      <c r="AQ22" s="122"/>
      <c r="AR22" s="61">
        <f t="shared" si="158"/>
        <v>0</v>
      </c>
      <c r="AS22" s="118"/>
      <c r="AT22" s="119"/>
      <c r="AU22" s="119"/>
      <c r="AV22" s="119"/>
      <c r="AW22" s="122"/>
      <c r="AX22" s="61">
        <f t="shared" si="159"/>
        <v>0</v>
      </c>
      <c r="AY22" s="118"/>
      <c r="AZ22" s="119"/>
      <c r="BA22" s="119"/>
      <c r="BB22" s="119"/>
      <c r="BC22" s="122"/>
      <c r="BD22" s="36">
        <f t="shared" si="160"/>
        <v>0</v>
      </c>
      <c r="BE22" s="118"/>
      <c r="BF22" s="119"/>
      <c r="BG22" s="119"/>
      <c r="BH22" s="119"/>
      <c r="BI22" s="122"/>
      <c r="BJ22" s="36">
        <f t="shared" si="161"/>
        <v>0</v>
      </c>
      <c r="BK22" s="118"/>
      <c r="BL22" s="119"/>
      <c r="BM22" s="119"/>
      <c r="BN22" s="119"/>
      <c r="BO22" s="122"/>
      <c r="BP22" s="36">
        <f t="shared" si="162"/>
        <v>0</v>
      </c>
      <c r="BQ22" s="118"/>
      <c r="BR22" s="119"/>
      <c r="BS22" s="119"/>
      <c r="BT22" s="119"/>
      <c r="BU22" s="122"/>
      <c r="BV22" s="36">
        <f t="shared" si="163"/>
        <v>0</v>
      </c>
      <c r="BW22" s="118"/>
      <c r="BX22" s="119"/>
      <c r="BY22" s="119"/>
      <c r="BZ22" s="119"/>
      <c r="CA22" s="119"/>
      <c r="CB22" s="119"/>
      <c r="CC22" s="61">
        <f t="shared" si="164"/>
        <v>0</v>
      </c>
      <c r="CD22" s="118"/>
      <c r="CE22" s="119"/>
      <c r="CF22" s="119"/>
      <c r="CG22" s="119"/>
      <c r="CH22" s="122"/>
      <c r="CI22" s="61">
        <f t="shared" si="165"/>
        <v>0</v>
      </c>
      <c r="CJ22" s="118"/>
      <c r="CK22" s="119"/>
      <c r="CL22" s="119"/>
      <c r="CM22" s="119"/>
      <c r="CN22" s="122"/>
      <c r="CO22" s="62">
        <f t="shared" si="166"/>
        <v>0</v>
      </c>
      <c r="CP22" s="63" t="b">
        <f t="shared" si="167"/>
        <v>0</v>
      </c>
      <c r="CQ22" s="63" t="b">
        <f t="shared" si="168"/>
        <v>0</v>
      </c>
      <c r="CR22" s="63" t="b">
        <f t="shared" si="169"/>
        <v>0</v>
      </c>
      <c r="CS22" s="63" t="b">
        <f t="shared" si="170"/>
        <v>0</v>
      </c>
      <c r="CT22" s="63" t="b">
        <f t="shared" si="171"/>
        <v>0</v>
      </c>
      <c r="CU22" s="63" t="b">
        <f t="shared" si="172"/>
        <v>0</v>
      </c>
      <c r="CV22" s="63" t="b">
        <f t="shared" si="173"/>
        <v>0</v>
      </c>
      <c r="CW22" s="63" t="b">
        <f t="shared" si="174"/>
        <v>0</v>
      </c>
      <c r="CX22" s="63" t="b">
        <f t="shared" si="175"/>
        <v>0</v>
      </c>
      <c r="CY22" s="63" t="b">
        <f t="shared" si="176"/>
        <v>0</v>
      </c>
      <c r="CZ22" s="63" t="b">
        <f t="shared" si="177"/>
        <v>0</v>
      </c>
      <c r="DA22" s="63" t="b">
        <f t="shared" si="178"/>
        <v>0</v>
      </c>
      <c r="DB22" s="63" t="b">
        <f t="shared" si="179"/>
        <v>0</v>
      </c>
      <c r="DC22" s="63" t="b">
        <f t="shared" si="180"/>
        <v>0</v>
      </c>
      <c r="DD22" s="63" t="b">
        <f t="shared" si="181"/>
        <v>0</v>
      </c>
      <c r="DE22" s="63" t="b">
        <f t="shared" si="182"/>
        <v>0</v>
      </c>
      <c r="DF22" s="63" t="b">
        <f t="shared" si="183"/>
        <v>0</v>
      </c>
      <c r="DG22" s="63" t="b">
        <f t="shared" si="184"/>
        <v>0</v>
      </c>
      <c r="DH22" s="63" t="b">
        <f t="shared" si="185"/>
        <v>0</v>
      </c>
      <c r="DI22" s="63" t="b">
        <f t="shared" si="186"/>
        <v>0</v>
      </c>
      <c r="DJ22" s="63" t="b">
        <f t="shared" si="187"/>
        <v>0</v>
      </c>
      <c r="DK22" s="63" t="b">
        <f t="shared" si="188"/>
        <v>0</v>
      </c>
      <c r="DL22" s="63" t="b">
        <f t="shared" si="189"/>
        <v>0</v>
      </c>
      <c r="DM22" s="63" t="b">
        <f t="shared" si="190"/>
        <v>0</v>
      </c>
      <c r="DN22" s="63" t="b">
        <f t="shared" si="191"/>
        <v>0</v>
      </c>
      <c r="DO22" s="63" t="b">
        <f t="shared" si="192"/>
        <v>0</v>
      </c>
      <c r="DP22" s="63" t="b">
        <f t="shared" si="193"/>
        <v>0</v>
      </c>
      <c r="DQ22" s="63" t="b">
        <f t="shared" si="194"/>
        <v>0</v>
      </c>
      <c r="DR22" s="63" t="b">
        <f t="shared" si="195"/>
        <v>0</v>
      </c>
      <c r="DS22" s="63" t="b">
        <f t="shared" si="196"/>
        <v>0</v>
      </c>
      <c r="DT22" s="63" t="b">
        <f t="shared" si="197"/>
        <v>0</v>
      </c>
      <c r="DU22" s="63" t="b">
        <f t="shared" si="198"/>
        <v>0</v>
      </c>
      <c r="DV22" s="63" t="b">
        <f t="shared" si="199"/>
        <v>0</v>
      </c>
      <c r="DW22" s="63" t="b">
        <f t="shared" si="200"/>
        <v>0</v>
      </c>
      <c r="DX22" s="63" t="b">
        <f t="shared" si="201"/>
        <v>0</v>
      </c>
      <c r="DY22" s="63" t="b">
        <f t="shared" si="202"/>
        <v>0</v>
      </c>
      <c r="DZ22" s="63" t="b">
        <f t="shared" si="203"/>
        <v>0</v>
      </c>
      <c r="EA22" s="63" t="b">
        <f t="shared" si="204"/>
        <v>0</v>
      </c>
      <c r="EB22" s="63" t="b">
        <f t="shared" si="205"/>
        <v>0</v>
      </c>
      <c r="EC22" s="63" t="b">
        <f t="shared" si="206"/>
        <v>0</v>
      </c>
      <c r="ED22" s="63" t="b">
        <f t="shared" si="207"/>
        <v>0</v>
      </c>
      <c r="EE22" s="63" t="b">
        <f t="shared" si="208"/>
        <v>0</v>
      </c>
      <c r="EF22" s="63" t="b">
        <f t="shared" si="209"/>
        <v>0</v>
      </c>
      <c r="EG22" s="63" t="b">
        <f t="shared" si="210"/>
        <v>0</v>
      </c>
      <c r="EH22" s="63" t="b">
        <f t="shared" si="211"/>
        <v>0</v>
      </c>
      <c r="EI22" s="63" t="b">
        <f t="shared" si="212"/>
        <v>0</v>
      </c>
      <c r="EJ22" s="63" t="b">
        <f t="shared" si="213"/>
        <v>0</v>
      </c>
      <c r="EK22" s="63" t="b">
        <f t="shared" si="214"/>
        <v>0</v>
      </c>
      <c r="EL22" s="63" t="b">
        <f t="shared" si="215"/>
        <v>0</v>
      </c>
      <c r="EM22" s="63" t="b">
        <f t="shared" si="216"/>
        <v>0</v>
      </c>
      <c r="EN22" s="63" t="b">
        <f t="shared" si="217"/>
        <v>0</v>
      </c>
      <c r="EO22" s="63" t="b">
        <f t="shared" si="218"/>
        <v>0</v>
      </c>
      <c r="EP22" s="63" t="b">
        <f t="shared" si="219"/>
        <v>0</v>
      </c>
      <c r="EQ22" s="63"/>
      <c r="ER22" s="63"/>
      <c r="ES22" s="63"/>
      <c r="ET22" s="63"/>
      <c r="EU22" s="63"/>
      <c r="EV22" s="64">
        <f t="shared" si="220"/>
        <v>0</v>
      </c>
      <c r="EW22" s="65" t="e">
        <f>VLOOKUP($B22,DONNEES!$A$1:$D$57,3,FALSE)</f>
        <v>#N/A</v>
      </c>
      <c r="EX22" s="123">
        <f t="shared" si="221"/>
        <v>0</v>
      </c>
      <c r="EY22" s="123">
        <f t="shared" si="222"/>
        <v>0</v>
      </c>
      <c r="EZ22" s="123">
        <f t="shared" si="223"/>
        <v>0</v>
      </c>
      <c r="FA22" s="123">
        <f t="shared" si="224"/>
        <v>0</v>
      </c>
    </row>
    <row r="23" spans="1:157" ht="30" hidden="1" customHeight="1" thickBot="1">
      <c r="A23" s="124"/>
      <c r="B23" s="68" t="s">
        <v>298</v>
      </c>
      <c r="C23" s="68" t="s">
        <v>322</v>
      </c>
      <c r="D23" s="68" t="s">
        <v>323</v>
      </c>
      <c r="E23" s="68" t="s">
        <v>324</v>
      </c>
      <c r="F23" s="68">
        <v>667</v>
      </c>
      <c r="G23" s="116"/>
      <c r="H23" s="67">
        <f t="shared" si="154"/>
        <v>0</v>
      </c>
      <c r="I23" s="117" t="e">
        <f>VLOOKUP(B23,DONNEES!$A$1:$D$66,3,FALSE)</f>
        <v>#N/A</v>
      </c>
      <c r="J23" s="67">
        <f>INT(($EV23-SUM(MOD(DATE(YEAR($EV23-MOD($EV23,7)+3),1,2),{1E+99;7})*{1;-1})+5)/7)</f>
        <v>0</v>
      </c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118"/>
      <c r="V23" s="119"/>
      <c r="W23" s="119"/>
      <c r="X23" s="119"/>
      <c r="Y23" s="122"/>
      <c r="Z23" s="61">
        <f t="shared" si="155"/>
        <v>0</v>
      </c>
      <c r="AA23" s="118"/>
      <c r="AB23" s="119"/>
      <c r="AC23" s="119"/>
      <c r="AD23" s="119"/>
      <c r="AE23" s="122"/>
      <c r="AF23" s="61">
        <f t="shared" si="156"/>
        <v>0</v>
      </c>
      <c r="AG23" s="118"/>
      <c r="AH23" s="119"/>
      <c r="AI23" s="119"/>
      <c r="AJ23" s="119"/>
      <c r="AK23" s="122"/>
      <c r="AL23" s="61">
        <f t="shared" si="157"/>
        <v>0</v>
      </c>
      <c r="AM23" s="118"/>
      <c r="AN23" s="119"/>
      <c r="AO23" s="119"/>
      <c r="AP23" s="119"/>
      <c r="AQ23" s="122"/>
      <c r="AR23" s="61">
        <f t="shared" si="158"/>
        <v>0</v>
      </c>
      <c r="AS23" s="118"/>
      <c r="AT23" s="119"/>
      <c r="AU23" s="119"/>
      <c r="AV23" s="119"/>
      <c r="AW23" s="122"/>
      <c r="AX23" s="61">
        <f t="shared" si="159"/>
        <v>0</v>
      </c>
      <c r="AY23" s="118"/>
      <c r="AZ23" s="119"/>
      <c r="BA23" s="119"/>
      <c r="BB23" s="119"/>
      <c r="BC23" s="122"/>
      <c r="BD23" s="36">
        <f t="shared" si="160"/>
        <v>0</v>
      </c>
      <c r="BE23" s="118"/>
      <c r="BF23" s="119"/>
      <c r="BG23" s="119"/>
      <c r="BH23" s="119"/>
      <c r="BI23" s="122"/>
      <c r="BJ23" s="36">
        <f t="shared" si="161"/>
        <v>0</v>
      </c>
      <c r="BK23" s="118"/>
      <c r="BL23" s="119"/>
      <c r="BM23" s="119"/>
      <c r="BN23" s="119"/>
      <c r="BO23" s="122"/>
      <c r="BP23" s="36">
        <f t="shared" si="162"/>
        <v>0</v>
      </c>
      <c r="BQ23" s="118"/>
      <c r="BR23" s="119"/>
      <c r="BS23" s="119"/>
      <c r="BT23" s="119"/>
      <c r="BU23" s="122"/>
      <c r="BV23" s="36">
        <f t="shared" si="163"/>
        <v>0</v>
      </c>
      <c r="BW23" s="118"/>
      <c r="BX23" s="119"/>
      <c r="BY23" s="119"/>
      <c r="BZ23" s="119"/>
      <c r="CA23" s="119"/>
      <c r="CB23" s="119"/>
      <c r="CC23" s="61">
        <f t="shared" si="164"/>
        <v>0</v>
      </c>
      <c r="CD23" s="118"/>
      <c r="CE23" s="119"/>
      <c r="CF23" s="119"/>
      <c r="CG23" s="119"/>
      <c r="CH23" s="122"/>
      <c r="CI23" s="61">
        <f t="shared" si="165"/>
        <v>0</v>
      </c>
      <c r="CJ23" s="118"/>
      <c r="CK23" s="119"/>
      <c r="CL23" s="119"/>
      <c r="CM23" s="119"/>
      <c r="CN23" s="122"/>
      <c r="CO23" s="62">
        <f t="shared" si="166"/>
        <v>0</v>
      </c>
      <c r="CP23" s="63" t="b">
        <f t="shared" si="167"/>
        <v>0</v>
      </c>
      <c r="CQ23" s="63" t="b">
        <f t="shared" si="168"/>
        <v>0</v>
      </c>
      <c r="CR23" s="63" t="b">
        <f t="shared" si="169"/>
        <v>0</v>
      </c>
      <c r="CS23" s="63" t="b">
        <f t="shared" si="170"/>
        <v>0</v>
      </c>
      <c r="CT23" s="63" t="b">
        <f t="shared" si="171"/>
        <v>0</v>
      </c>
      <c r="CU23" s="63" t="b">
        <f t="shared" si="172"/>
        <v>0</v>
      </c>
      <c r="CV23" s="63" t="b">
        <f t="shared" si="173"/>
        <v>0</v>
      </c>
      <c r="CW23" s="63" t="b">
        <f t="shared" si="174"/>
        <v>0</v>
      </c>
      <c r="CX23" s="63" t="b">
        <f t="shared" si="175"/>
        <v>0</v>
      </c>
      <c r="CY23" s="63" t="b">
        <f t="shared" si="176"/>
        <v>0</v>
      </c>
      <c r="CZ23" s="63" t="b">
        <f t="shared" si="177"/>
        <v>0</v>
      </c>
      <c r="DA23" s="63" t="b">
        <f t="shared" si="178"/>
        <v>0</v>
      </c>
      <c r="DB23" s="63" t="b">
        <f t="shared" si="179"/>
        <v>0</v>
      </c>
      <c r="DC23" s="63" t="b">
        <f t="shared" si="180"/>
        <v>0</v>
      </c>
      <c r="DD23" s="63" t="b">
        <f t="shared" si="181"/>
        <v>0</v>
      </c>
      <c r="DE23" s="63" t="b">
        <f t="shared" si="182"/>
        <v>0</v>
      </c>
      <c r="DF23" s="63" t="b">
        <f t="shared" si="183"/>
        <v>0</v>
      </c>
      <c r="DG23" s="63" t="b">
        <f t="shared" si="184"/>
        <v>0</v>
      </c>
      <c r="DH23" s="63" t="b">
        <f t="shared" si="185"/>
        <v>0</v>
      </c>
      <c r="DI23" s="63" t="b">
        <f t="shared" si="186"/>
        <v>0</v>
      </c>
      <c r="DJ23" s="63" t="b">
        <f t="shared" si="187"/>
        <v>0</v>
      </c>
      <c r="DK23" s="63" t="b">
        <f t="shared" si="188"/>
        <v>0</v>
      </c>
      <c r="DL23" s="63" t="b">
        <f t="shared" si="189"/>
        <v>0</v>
      </c>
      <c r="DM23" s="63" t="b">
        <f t="shared" si="190"/>
        <v>0</v>
      </c>
      <c r="DN23" s="63" t="b">
        <f t="shared" si="191"/>
        <v>0</v>
      </c>
      <c r="DO23" s="63" t="b">
        <f t="shared" si="192"/>
        <v>0</v>
      </c>
      <c r="DP23" s="63" t="b">
        <f t="shared" si="193"/>
        <v>0</v>
      </c>
      <c r="DQ23" s="63" t="b">
        <f t="shared" si="194"/>
        <v>0</v>
      </c>
      <c r="DR23" s="63" t="b">
        <f t="shared" si="195"/>
        <v>0</v>
      </c>
      <c r="DS23" s="63" t="b">
        <f t="shared" si="196"/>
        <v>0</v>
      </c>
      <c r="DT23" s="63" t="b">
        <f t="shared" si="197"/>
        <v>0</v>
      </c>
      <c r="DU23" s="63" t="b">
        <f t="shared" si="198"/>
        <v>0</v>
      </c>
      <c r="DV23" s="63" t="b">
        <f t="shared" si="199"/>
        <v>0</v>
      </c>
      <c r="DW23" s="63" t="b">
        <f t="shared" si="200"/>
        <v>0</v>
      </c>
      <c r="DX23" s="63" t="b">
        <f t="shared" si="201"/>
        <v>0</v>
      </c>
      <c r="DY23" s="63" t="b">
        <f t="shared" si="202"/>
        <v>0</v>
      </c>
      <c r="DZ23" s="63" t="b">
        <f t="shared" si="203"/>
        <v>0</v>
      </c>
      <c r="EA23" s="63" t="b">
        <f t="shared" si="204"/>
        <v>0</v>
      </c>
      <c r="EB23" s="63" t="b">
        <f t="shared" si="205"/>
        <v>0</v>
      </c>
      <c r="EC23" s="63" t="b">
        <f t="shared" si="206"/>
        <v>0</v>
      </c>
      <c r="ED23" s="63" t="b">
        <f t="shared" si="207"/>
        <v>0</v>
      </c>
      <c r="EE23" s="63" t="b">
        <f t="shared" si="208"/>
        <v>0</v>
      </c>
      <c r="EF23" s="63" t="b">
        <f t="shared" si="209"/>
        <v>0</v>
      </c>
      <c r="EG23" s="63" t="b">
        <f t="shared" si="210"/>
        <v>0</v>
      </c>
      <c r="EH23" s="63" t="b">
        <f t="shared" si="211"/>
        <v>0</v>
      </c>
      <c r="EI23" s="63" t="b">
        <f t="shared" si="212"/>
        <v>0</v>
      </c>
      <c r="EJ23" s="63" t="b">
        <f t="shared" si="213"/>
        <v>0</v>
      </c>
      <c r="EK23" s="63" t="b">
        <f t="shared" si="214"/>
        <v>0</v>
      </c>
      <c r="EL23" s="63" t="b">
        <f t="shared" si="215"/>
        <v>0</v>
      </c>
      <c r="EM23" s="63" t="b">
        <f t="shared" si="216"/>
        <v>0</v>
      </c>
      <c r="EN23" s="63" t="b">
        <f t="shared" si="217"/>
        <v>0</v>
      </c>
      <c r="EO23" s="63" t="b">
        <f t="shared" si="218"/>
        <v>0</v>
      </c>
      <c r="EP23" s="63" t="b">
        <f t="shared" si="219"/>
        <v>0</v>
      </c>
      <c r="EQ23" s="63"/>
      <c r="ER23" s="63"/>
      <c r="ES23" s="63"/>
      <c r="ET23" s="63"/>
      <c r="EU23" s="63"/>
      <c r="EV23" s="64">
        <f t="shared" si="220"/>
        <v>0</v>
      </c>
      <c r="EW23" s="65" t="e">
        <f>VLOOKUP($B23,DONNEES!$A$1:$D$57,3,FALSE)</f>
        <v>#N/A</v>
      </c>
      <c r="EX23" s="123">
        <f t="shared" si="221"/>
        <v>0</v>
      </c>
      <c r="EY23" s="123">
        <f t="shared" si="222"/>
        <v>0</v>
      </c>
      <c r="EZ23" s="123">
        <f t="shared" si="223"/>
        <v>0</v>
      </c>
      <c r="FA23" s="123">
        <f t="shared" si="224"/>
        <v>0</v>
      </c>
    </row>
    <row r="24" spans="1:157" ht="30" hidden="1" customHeight="1" thickBot="1">
      <c r="A24" s="124"/>
      <c r="B24" s="68" t="s">
        <v>298</v>
      </c>
      <c r="C24" s="68" t="s">
        <v>325</v>
      </c>
      <c r="D24" s="68" t="s">
        <v>326</v>
      </c>
      <c r="E24" s="68" t="s">
        <v>327</v>
      </c>
      <c r="F24" s="68">
        <v>634</v>
      </c>
      <c r="G24" s="116"/>
      <c r="H24" s="67">
        <f t="shared" si="154"/>
        <v>0</v>
      </c>
      <c r="I24" s="117" t="e">
        <f>VLOOKUP(B24,DONNEES!$A$1:$D$66,3,FALSE)</f>
        <v>#N/A</v>
      </c>
      <c r="J24" s="67">
        <f>INT(($EV24-SUM(MOD(DATE(YEAR($EV24-MOD($EV24,7)+3),1,2),{1E+99;7})*{1;-1})+5)/7)</f>
        <v>0</v>
      </c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118"/>
      <c r="V24" s="119"/>
      <c r="W24" s="119"/>
      <c r="X24" s="119"/>
      <c r="Y24" s="122"/>
      <c r="Z24" s="61">
        <f t="shared" si="155"/>
        <v>0</v>
      </c>
      <c r="AA24" s="118"/>
      <c r="AB24" s="119"/>
      <c r="AC24" s="119"/>
      <c r="AD24" s="119"/>
      <c r="AE24" s="122"/>
      <c r="AF24" s="61">
        <f t="shared" si="156"/>
        <v>0</v>
      </c>
      <c r="AG24" s="118"/>
      <c r="AH24" s="119"/>
      <c r="AI24" s="119"/>
      <c r="AJ24" s="119"/>
      <c r="AK24" s="122"/>
      <c r="AL24" s="61">
        <f t="shared" si="157"/>
        <v>0</v>
      </c>
      <c r="AM24" s="118"/>
      <c r="AN24" s="119"/>
      <c r="AO24" s="119"/>
      <c r="AP24" s="119"/>
      <c r="AQ24" s="122"/>
      <c r="AR24" s="61">
        <f t="shared" si="158"/>
        <v>0</v>
      </c>
      <c r="AS24" s="118"/>
      <c r="AT24" s="119"/>
      <c r="AU24" s="119"/>
      <c r="AV24" s="119"/>
      <c r="AW24" s="122"/>
      <c r="AX24" s="61">
        <f t="shared" si="159"/>
        <v>0</v>
      </c>
      <c r="AY24" s="118"/>
      <c r="AZ24" s="119"/>
      <c r="BA24" s="119"/>
      <c r="BB24" s="119"/>
      <c r="BC24" s="122"/>
      <c r="BD24" s="36">
        <f t="shared" si="160"/>
        <v>0</v>
      </c>
      <c r="BE24" s="118"/>
      <c r="BF24" s="119"/>
      <c r="BG24" s="119"/>
      <c r="BH24" s="119"/>
      <c r="BI24" s="122"/>
      <c r="BJ24" s="36">
        <f t="shared" si="161"/>
        <v>0</v>
      </c>
      <c r="BK24" s="118"/>
      <c r="BL24" s="119"/>
      <c r="BM24" s="119"/>
      <c r="BN24" s="119"/>
      <c r="BO24" s="122"/>
      <c r="BP24" s="36">
        <f t="shared" si="162"/>
        <v>0</v>
      </c>
      <c r="BQ24" s="118"/>
      <c r="BR24" s="119"/>
      <c r="BS24" s="119"/>
      <c r="BT24" s="119"/>
      <c r="BU24" s="122"/>
      <c r="BV24" s="36">
        <f t="shared" si="163"/>
        <v>0</v>
      </c>
      <c r="BW24" s="118"/>
      <c r="BX24" s="119"/>
      <c r="BY24" s="119"/>
      <c r="BZ24" s="119"/>
      <c r="CA24" s="119"/>
      <c r="CB24" s="119"/>
      <c r="CC24" s="61">
        <f t="shared" si="164"/>
        <v>0</v>
      </c>
      <c r="CD24" s="118"/>
      <c r="CE24" s="119"/>
      <c r="CF24" s="119"/>
      <c r="CG24" s="119"/>
      <c r="CH24" s="122"/>
      <c r="CI24" s="61">
        <f t="shared" si="165"/>
        <v>0</v>
      </c>
      <c r="CJ24" s="118"/>
      <c r="CK24" s="119"/>
      <c r="CL24" s="119"/>
      <c r="CM24" s="119"/>
      <c r="CN24" s="122"/>
      <c r="CO24" s="62">
        <f t="shared" si="166"/>
        <v>0</v>
      </c>
      <c r="CP24" s="63" t="b">
        <f t="shared" si="167"/>
        <v>0</v>
      </c>
      <c r="CQ24" s="63" t="b">
        <f t="shared" si="168"/>
        <v>0</v>
      </c>
      <c r="CR24" s="63" t="b">
        <f t="shared" si="169"/>
        <v>0</v>
      </c>
      <c r="CS24" s="63" t="b">
        <f t="shared" si="170"/>
        <v>0</v>
      </c>
      <c r="CT24" s="63" t="b">
        <f t="shared" si="171"/>
        <v>0</v>
      </c>
      <c r="CU24" s="63" t="b">
        <f t="shared" si="172"/>
        <v>0</v>
      </c>
      <c r="CV24" s="63" t="b">
        <f t="shared" si="173"/>
        <v>0</v>
      </c>
      <c r="CW24" s="63" t="b">
        <f t="shared" si="174"/>
        <v>0</v>
      </c>
      <c r="CX24" s="63" t="b">
        <f t="shared" si="175"/>
        <v>0</v>
      </c>
      <c r="CY24" s="63" t="b">
        <f t="shared" si="176"/>
        <v>0</v>
      </c>
      <c r="CZ24" s="63" t="b">
        <f t="shared" si="177"/>
        <v>0</v>
      </c>
      <c r="DA24" s="63" t="b">
        <f t="shared" si="178"/>
        <v>0</v>
      </c>
      <c r="DB24" s="63" t="b">
        <f t="shared" si="179"/>
        <v>0</v>
      </c>
      <c r="DC24" s="63" t="b">
        <f t="shared" si="180"/>
        <v>0</v>
      </c>
      <c r="DD24" s="63" t="b">
        <f t="shared" si="181"/>
        <v>0</v>
      </c>
      <c r="DE24" s="63" t="b">
        <f t="shared" si="182"/>
        <v>0</v>
      </c>
      <c r="DF24" s="63" t="b">
        <f t="shared" si="183"/>
        <v>0</v>
      </c>
      <c r="DG24" s="63" t="b">
        <f t="shared" si="184"/>
        <v>0</v>
      </c>
      <c r="DH24" s="63" t="b">
        <f t="shared" si="185"/>
        <v>0</v>
      </c>
      <c r="DI24" s="63" t="b">
        <f t="shared" si="186"/>
        <v>0</v>
      </c>
      <c r="DJ24" s="63" t="b">
        <f t="shared" si="187"/>
        <v>0</v>
      </c>
      <c r="DK24" s="63" t="b">
        <f t="shared" si="188"/>
        <v>0</v>
      </c>
      <c r="DL24" s="63" t="b">
        <f t="shared" si="189"/>
        <v>0</v>
      </c>
      <c r="DM24" s="63" t="b">
        <f t="shared" si="190"/>
        <v>0</v>
      </c>
      <c r="DN24" s="63" t="b">
        <f t="shared" si="191"/>
        <v>0</v>
      </c>
      <c r="DO24" s="63" t="b">
        <f t="shared" si="192"/>
        <v>0</v>
      </c>
      <c r="DP24" s="63" t="b">
        <f t="shared" si="193"/>
        <v>0</v>
      </c>
      <c r="DQ24" s="63" t="b">
        <f t="shared" si="194"/>
        <v>0</v>
      </c>
      <c r="DR24" s="63" t="b">
        <f t="shared" si="195"/>
        <v>0</v>
      </c>
      <c r="DS24" s="63" t="b">
        <f t="shared" si="196"/>
        <v>0</v>
      </c>
      <c r="DT24" s="63" t="b">
        <f t="shared" si="197"/>
        <v>0</v>
      </c>
      <c r="DU24" s="63" t="b">
        <f t="shared" si="198"/>
        <v>0</v>
      </c>
      <c r="DV24" s="63" t="b">
        <f t="shared" si="199"/>
        <v>0</v>
      </c>
      <c r="DW24" s="63" t="b">
        <f t="shared" si="200"/>
        <v>0</v>
      </c>
      <c r="DX24" s="63" t="b">
        <f t="shared" si="201"/>
        <v>0</v>
      </c>
      <c r="DY24" s="63" t="b">
        <f t="shared" si="202"/>
        <v>0</v>
      </c>
      <c r="DZ24" s="63" t="b">
        <f t="shared" si="203"/>
        <v>0</v>
      </c>
      <c r="EA24" s="63" t="b">
        <f t="shared" si="204"/>
        <v>0</v>
      </c>
      <c r="EB24" s="63" t="b">
        <f t="shared" si="205"/>
        <v>0</v>
      </c>
      <c r="EC24" s="63" t="b">
        <f t="shared" si="206"/>
        <v>0</v>
      </c>
      <c r="ED24" s="63" t="b">
        <f t="shared" si="207"/>
        <v>0</v>
      </c>
      <c r="EE24" s="63" t="b">
        <f t="shared" si="208"/>
        <v>0</v>
      </c>
      <c r="EF24" s="63" t="b">
        <f t="shared" si="209"/>
        <v>0</v>
      </c>
      <c r="EG24" s="63" t="b">
        <f t="shared" si="210"/>
        <v>0</v>
      </c>
      <c r="EH24" s="63" t="b">
        <f t="shared" si="211"/>
        <v>0</v>
      </c>
      <c r="EI24" s="63" t="b">
        <f t="shared" si="212"/>
        <v>0</v>
      </c>
      <c r="EJ24" s="63" t="b">
        <f t="shared" si="213"/>
        <v>0</v>
      </c>
      <c r="EK24" s="63" t="b">
        <f t="shared" si="214"/>
        <v>0</v>
      </c>
      <c r="EL24" s="63" t="b">
        <f t="shared" si="215"/>
        <v>0</v>
      </c>
      <c r="EM24" s="63" t="b">
        <f t="shared" si="216"/>
        <v>0</v>
      </c>
      <c r="EN24" s="63" t="b">
        <f t="shared" si="217"/>
        <v>0</v>
      </c>
      <c r="EO24" s="63" t="b">
        <f t="shared" si="218"/>
        <v>0</v>
      </c>
      <c r="EP24" s="63" t="b">
        <f t="shared" si="219"/>
        <v>0</v>
      </c>
      <c r="EQ24" s="63"/>
      <c r="ER24" s="63"/>
      <c r="ES24" s="63"/>
      <c r="ET24" s="63"/>
      <c r="EU24" s="63"/>
      <c r="EV24" s="64">
        <f t="shared" si="220"/>
        <v>0</v>
      </c>
      <c r="EW24" s="65" t="e">
        <f>VLOOKUP($B24,DONNEES!$A$1:$D$57,3,FALSE)</f>
        <v>#N/A</v>
      </c>
      <c r="EX24" s="123">
        <f t="shared" si="221"/>
        <v>0</v>
      </c>
      <c r="EY24" s="123">
        <f t="shared" si="222"/>
        <v>0</v>
      </c>
      <c r="EZ24" s="123">
        <f t="shared" si="223"/>
        <v>0</v>
      </c>
      <c r="FA24" s="123">
        <f t="shared" si="224"/>
        <v>0</v>
      </c>
    </row>
    <row r="25" spans="1:157" ht="30" hidden="1" customHeight="1" thickBot="1">
      <c r="A25" s="124"/>
      <c r="B25" s="68" t="s">
        <v>298</v>
      </c>
      <c r="C25" s="68" t="s">
        <v>328</v>
      </c>
      <c r="D25" s="68" t="s">
        <v>329</v>
      </c>
      <c r="E25" s="68" t="s">
        <v>330</v>
      </c>
      <c r="F25" s="68">
        <v>662</v>
      </c>
      <c r="G25" s="116"/>
      <c r="H25" s="67">
        <f t="shared" si="154"/>
        <v>0</v>
      </c>
      <c r="I25" s="117" t="e">
        <f>VLOOKUP(B25,DONNEES!$A$1:$D$66,3,FALSE)</f>
        <v>#N/A</v>
      </c>
      <c r="J25" s="67">
        <f>INT(($EV25-SUM(MOD(DATE(YEAR($EV25-MOD($EV25,7)+3),1,2),{1E+99;7})*{1;-1})+5)/7)</f>
        <v>0</v>
      </c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118"/>
      <c r="V25" s="119"/>
      <c r="W25" s="119"/>
      <c r="X25" s="119"/>
      <c r="Y25" s="122"/>
      <c r="Z25" s="61">
        <f t="shared" si="155"/>
        <v>0</v>
      </c>
      <c r="AA25" s="118"/>
      <c r="AB25" s="119"/>
      <c r="AC25" s="119"/>
      <c r="AD25" s="119"/>
      <c r="AE25" s="122"/>
      <c r="AF25" s="61">
        <f t="shared" si="156"/>
        <v>0</v>
      </c>
      <c r="AG25" s="118"/>
      <c r="AH25" s="119"/>
      <c r="AI25" s="119"/>
      <c r="AJ25" s="119"/>
      <c r="AK25" s="122"/>
      <c r="AL25" s="61">
        <f t="shared" si="157"/>
        <v>0</v>
      </c>
      <c r="AM25" s="118"/>
      <c r="AN25" s="119"/>
      <c r="AO25" s="119"/>
      <c r="AP25" s="119"/>
      <c r="AQ25" s="122"/>
      <c r="AR25" s="61">
        <f t="shared" si="158"/>
        <v>0</v>
      </c>
      <c r="AS25" s="118"/>
      <c r="AT25" s="119"/>
      <c r="AU25" s="119"/>
      <c r="AV25" s="119"/>
      <c r="AW25" s="122"/>
      <c r="AX25" s="61">
        <f t="shared" si="159"/>
        <v>0</v>
      </c>
      <c r="AY25" s="118"/>
      <c r="AZ25" s="119"/>
      <c r="BA25" s="119"/>
      <c r="BB25" s="119"/>
      <c r="BC25" s="122"/>
      <c r="BD25" s="36">
        <f t="shared" si="160"/>
        <v>0</v>
      </c>
      <c r="BE25" s="118"/>
      <c r="BF25" s="119"/>
      <c r="BG25" s="119"/>
      <c r="BH25" s="119"/>
      <c r="BI25" s="122"/>
      <c r="BJ25" s="36">
        <f t="shared" si="161"/>
        <v>0</v>
      </c>
      <c r="BK25" s="118"/>
      <c r="BL25" s="119"/>
      <c r="BM25" s="119"/>
      <c r="BN25" s="119"/>
      <c r="BO25" s="122"/>
      <c r="BP25" s="36">
        <f t="shared" si="162"/>
        <v>0</v>
      </c>
      <c r="BQ25" s="118"/>
      <c r="BR25" s="119"/>
      <c r="BS25" s="119"/>
      <c r="BT25" s="119"/>
      <c r="BU25" s="122"/>
      <c r="BV25" s="36">
        <f t="shared" si="163"/>
        <v>0</v>
      </c>
      <c r="BW25" s="118"/>
      <c r="BX25" s="119"/>
      <c r="BY25" s="119"/>
      <c r="BZ25" s="119"/>
      <c r="CA25" s="119"/>
      <c r="CB25" s="119"/>
      <c r="CC25" s="61">
        <f t="shared" si="164"/>
        <v>0</v>
      </c>
      <c r="CD25" s="118"/>
      <c r="CE25" s="119"/>
      <c r="CF25" s="119"/>
      <c r="CG25" s="119"/>
      <c r="CH25" s="122"/>
      <c r="CI25" s="61">
        <f t="shared" si="165"/>
        <v>0</v>
      </c>
      <c r="CJ25" s="118"/>
      <c r="CK25" s="119"/>
      <c r="CL25" s="119"/>
      <c r="CM25" s="119"/>
      <c r="CN25" s="122"/>
      <c r="CO25" s="62">
        <f t="shared" si="166"/>
        <v>0</v>
      </c>
      <c r="CP25" s="63" t="b">
        <f t="shared" si="167"/>
        <v>0</v>
      </c>
      <c r="CQ25" s="63" t="b">
        <f t="shared" si="168"/>
        <v>0</v>
      </c>
      <c r="CR25" s="63" t="b">
        <f t="shared" si="169"/>
        <v>0</v>
      </c>
      <c r="CS25" s="63" t="b">
        <f t="shared" si="170"/>
        <v>0</v>
      </c>
      <c r="CT25" s="63" t="b">
        <f t="shared" si="171"/>
        <v>0</v>
      </c>
      <c r="CU25" s="63" t="b">
        <f t="shared" si="172"/>
        <v>0</v>
      </c>
      <c r="CV25" s="63" t="b">
        <f t="shared" si="173"/>
        <v>0</v>
      </c>
      <c r="CW25" s="63" t="b">
        <f t="shared" si="174"/>
        <v>0</v>
      </c>
      <c r="CX25" s="63" t="b">
        <f t="shared" si="175"/>
        <v>0</v>
      </c>
      <c r="CY25" s="63" t="b">
        <f t="shared" si="176"/>
        <v>0</v>
      </c>
      <c r="CZ25" s="63" t="b">
        <f t="shared" si="177"/>
        <v>0</v>
      </c>
      <c r="DA25" s="63" t="b">
        <f t="shared" si="178"/>
        <v>0</v>
      </c>
      <c r="DB25" s="63" t="b">
        <f t="shared" si="179"/>
        <v>0</v>
      </c>
      <c r="DC25" s="63" t="b">
        <f t="shared" si="180"/>
        <v>0</v>
      </c>
      <c r="DD25" s="63" t="b">
        <f t="shared" si="181"/>
        <v>0</v>
      </c>
      <c r="DE25" s="63" t="b">
        <f t="shared" si="182"/>
        <v>0</v>
      </c>
      <c r="DF25" s="63" t="b">
        <f t="shared" si="183"/>
        <v>0</v>
      </c>
      <c r="DG25" s="63" t="b">
        <f t="shared" si="184"/>
        <v>0</v>
      </c>
      <c r="DH25" s="63" t="b">
        <f t="shared" si="185"/>
        <v>0</v>
      </c>
      <c r="DI25" s="63" t="b">
        <f t="shared" si="186"/>
        <v>0</v>
      </c>
      <c r="DJ25" s="63" t="b">
        <f t="shared" si="187"/>
        <v>0</v>
      </c>
      <c r="DK25" s="63" t="b">
        <f t="shared" si="188"/>
        <v>0</v>
      </c>
      <c r="DL25" s="63" t="b">
        <f t="shared" si="189"/>
        <v>0</v>
      </c>
      <c r="DM25" s="63" t="b">
        <f t="shared" si="190"/>
        <v>0</v>
      </c>
      <c r="DN25" s="63" t="b">
        <f t="shared" si="191"/>
        <v>0</v>
      </c>
      <c r="DO25" s="63" t="b">
        <f t="shared" si="192"/>
        <v>0</v>
      </c>
      <c r="DP25" s="63" t="b">
        <f t="shared" si="193"/>
        <v>0</v>
      </c>
      <c r="DQ25" s="63" t="b">
        <f t="shared" si="194"/>
        <v>0</v>
      </c>
      <c r="DR25" s="63" t="b">
        <f t="shared" si="195"/>
        <v>0</v>
      </c>
      <c r="DS25" s="63" t="b">
        <f t="shared" si="196"/>
        <v>0</v>
      </c>
      <c r="DT25" s="63" t="b">
        <f t="shared" si="197"/>
        <v>0</v>
      </c>
      <c r="DU25" s="63" t="b">
        <f t="shared" si="198"/>
        <v>0</v>
      </c>
      <c r="DV25" s="63" t="b">
        <f t="shared" si="199"/>
        <v>0</v>
      </c>
      <c r="DW25" s="63" t="b">
        <f t="shared" si="200"/>
        <v>0</v>
      </c>
      <c r="DX25" s="63" t="b">
        <f t="shared" si="201"/>
        <v>0</v>
      </c>
      <c r="DY25" s="63" t="b">
        <f t="shared" si="202"/>
        <v>0</v>
      </c>
      <c r="DZ25" s="63" t="b">
        <f t="shared" si="203"/>
        <v>0</v>
      </c>
      <c r="EA25" s="63" t="b">
        <f t="shared" si="204"/>
        <v>0</v>
      </c>
      <c r="EB25" s="63" t="b">
        <f t="shared" si="205"/>
        <v>0</v>
      </c>
      <c r="EC25" s="63" t="b">
        <f t="shared" si="206"/>
        <v>0</v>
      </c>
      <c r="ED25" s="63" t="b">
        <f t="shared" si="207"/>
        <v>0</v>
      </c>
      <c r="EE25" s="63" t="b">
        <f t="shared" si="208"/>
        <v>0</v>
      </c>
      <c r="EF25" s="63" t="b">
        <f t="shared" si="209"/>
        <v>0</v>
      </c>
      <c r="EG25" s="63" t="b">
        <f t="shared" si="210"/>
        <v>0</v>
      </c>
      <c r="EH25" s="63" t="b">
        <f t="shared" si="211"/>
        <v>0</v>
      </c>
      <c r="EI25" s="63" t="b">
        <f t="shared" si="212"/>
        <v>0</v>
      </c>
      <c r="EJ25" s="63" t="b">
        <f t="shared" si="213"/>
        <v>0</v>
      </c>
      <c r="EK25" s="63" t="b">
        <f t="shared" si="214"/>
        <v>0</v>
      </c>
      <c r="EL25" s="63" t="b">
        <f t="shared" si="215"/>
        <v>0</v>
      </c>
      <c r="EM25" s="63" t="b">
        <f t="shared" si="216"/>
        <v>0</v>
      </c>
      <c r="EN25" s="63" t="b">
        <f t="shared" si="217"/>
        <v>0</v>
      </c>
      <c r="EO25" s="63" t="b">
        <f t="shared" si="218"/>
        <v>0</v>
      </c>
      <c r="EP25" s="63" t="b">
        <f t="shared" si="219"/>
        <v>0</v>
      </c>
      <c r="EQ25" s="63"/>
      <c r="ER25" s="63"/>
      <c r="ES25" s="63"/>
      <c r="ET25" s="63"/>
      <c r="EU25" s="63"/>
      <c r="EV25" s="64">
        <f t="shared" si="220"/>
        <v>0</v>
      </c>
      <c r="EW25" s="65" t="e">
        <f>VLOOKUP($B25,DONNEES!$A$1:$D$57,3,FALSE)</f>
        <v>#N/A</v>
      </c>
      <c r="EX25" s="123">
        <f t="shared" si="221"/>
        <v>0</v>
      </c>
      <c r="EY25" s="123">
        <f t="shared" si="222"/>
        <v>0</v>
      </c>
      <c r="EZ25" s="123">
        <f t="shared" si="223"/>
        <v>0</v>
      </c>
      <c r="FA25" s="123">
        <f t="shared" si="224"/>
        <v>0</v>
      </c>
    </row>
    <row r="26" spans="1:157" ht="30" hidden="1" customHeight="1" thickBot="1">
      <c r="A26" s="124"/>
      <c r="B26" s="68" t="s">
        <v>332</v>
      </c>
      <c r="C26" s="68" t="s">
        <v>343</v>
      </c>
      <c r="D26" s="68" t="s">
        <v>344</v>
      </c>
      <c r="E26" s="68" t="s">
        <v>345</v>
      </c>
      <c r="F26" s="68">
        <v>553789</v>
      </c>
      <c r="G26" s="116"/>
      <c r="H26" s="67">
        <f t="shared" ref="H26:H47" si="225">SUM(Z26,AF26,AL26,AR26,AX26,BD26,BJ26,BP26,BV26,CC26,CI26,CO26)</f>
        <v>0</v>
      </c>
      <c r="I26" s="117" t="e">
        <f>VLOOKUP(B26,DONNEES!$A$1:$D$66,3,FALSE)</f>
        <v>#N/A</v>
      </c>
      <c r="J26" s="67">
        <f>INT(($EV26-SUM(MOD(DATE(YEAR($EV26-MOD($EV26,7)+3),1,2),{1E+99;7})*{1;-1})+5)/7)</f>
        <v>0</v>
      </c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118"/>
      <c r="V26" s="119"/>
      <c r="W26" s="119"/>
      <c r="X26" s="119"/>
      <c r="Y26" s="122"/>
      <c r="Z26" s="61">
        <f t="shared" ref="Z26:Z47" si="226">SUM(U26:Y26)</f>
        <v>0</v>
      </c>
      <c r="AA26" s="118"/>
      <c r="AB26" s="119"/>
      <c r="AC26" s="119"/>
      <c r="AD26" s="119"/>
      <c r="AE26" s="122"/>
      <c r="AF26" s="61">
        <f t="shared" ref="AF26:AF47" si="227">SUM(AA26:AE26)</f>
        <v>0</v>
      </c>
      <c r="AG26" s="118"/>
      <c r="AH26" s="119"/>
      <c r="AI26" s="119"/>
      <c r="AJ26" s="119"/>
      <c r="AK26" s="122"/>
      <c r="AL26" s="61">
        <f t="shared" ref="AL26:AL47" si="228">SUM(AG26:AK26)</f>
        <v>0</v>
      </c>
      <c r="AM26" s="118"/>
      <c r="AN26" s="119"/>
      <c r="AO26" s="119"/>
      <c r="AP26" s="119"/>
      <c r="AQ26" s="122"/>
      <c r="AR26" s="61">
        <f t="shared" ref="AR26:AR47" si="229">SUM(AM26:AQ26)</f>
        <v>0</v>
      </c>
      <c r="AS26" s="118"/>
      <c r="AT26" s="119"/>
      <c r="AU26" s="119"/>
      <c r="AV26" s="119"/>
      <c r="AW26" s="122"/>
      <c r="AX26" s="61">
        <f t="shared" ref="AX26:AX47" si="230">SUM(AS26:AW26)</f>
        <v>0</v>
      </c>
      <c r="AY26" s="118"/>
      <c r="AZ26" s="119"/>
      <c r="BA26" s="119"/>
      <c r="BB26" s="119"/>
      <c r="BC26" s="122"/>
      <c r="BD26" s="36">
        <f t="shared" ref="BD26:BD47" si="231">SUM(AY26:BC26)</f>
        <v>0</v>
      </c>
      <c r="BE26" s="118"/>
      <c r="BF26" s="119"/>
      <c r="BG26" s="119"/>
      <c r="BH26" s="119"/>
      <c r="BI26" s="122"/>
      <c r="BJ26" s="36">
        <f t="shared" ref="BJ26:BJ47" si="232">SUM(BE26:BI26)</f>
        <v>0</v>
      </c>
      <c r="BK26" s="118"/>
      <c r="BL26" s="119"/>
      <c r="BM26" s="119"/>
      <c r="BN26" s="119"/>
      <c r="BO26" s="122"/>
      <c r="BP26" s="36">
        <f t="shared" ref="BP26:BP47" si="233">SUM(BK26:BO26)</f>
        <v>0</v>
      </c>
      <c r="BQ26" s="118"/>
      <c r="BR26" s="119"/>
      <c r="BS26" s="119"/>
      <c r="BT26" s="119"/>
      <c r="BU26" s="122"/>
      <c r="BV26" s="36">
        <f t="shared" ref="BV26:BV47" si="234">SUM(BQ26:BU26)</f>
        <v>0</v>
      </c>
      <c r="BW26" s="118"/>
      <c r="BX26" s="119"/>
      <c r="BY26" s="119"/>
      <c r="BZ26" s="119"/>
      <c r="CA26" s="119"/>
      <c r="CB26" s="119"/>
      <c r="CC26" s="61">
        <f t="shared" ref="CC26:CC47" si="235">SUM(BX26:CB26)</f>
        <v>0</v>
      </c>
      <c r="CD26" s="118"/>
      <c r="CE26" s="119"/>
      <c r="CF26" s="119"/>
      <c r="CG26" s="119"/>
      <c r="CH26" s="122"/>
      <c r="CI26" s="61">
        <f t="shared" ref="CI26:CI47" si="236">SUM(CD26:CH26)</f>
        <v>0</v>
      </c>
      <c r="CJ26" s="118"/>
      <c r="CK26" s="119"/>
      <c r="CL26" s="119"/>
      <c r="CM26" s="119"/>
      <c r="CN26" s="122"/>
      <c r="CO26" s="62">
        <f t="shared" ref="CO26:CO47" si="237">SUM(CJ26:CN26)</f>
        <v>0</v>
      </c>
      <c r="CP26" s="63" t="b">
        <f t="shared" ref="CP26:CP47" si="238">IF(U26&gt;0,U$4)</f>
        <v>0</v>
      </c>
      <c r="CQ26" s="63" t="b">
        <f t="shared" ref="CQ26:CQ47" si="239">IF(V26&gt;0,V$4)</f>
        <v>0</v>
      </c>
      <c r="CR26" s="63" t="b">
        <f t="shared" ref="CR26:CR47" si="240">IF(W26&gt;0,W$4)</f>
        <v>0</v>
      </c>
      <c r="CS26" s="63" t="b">
        <f t="shared" ref="CS26:CS47" si="241">IF(X26&gt;0,X$4)</f>
        <v>0</v>
      </c>
      <c r="CT26" s="63" t="b">
        <f t="shared" ref="CT26:CT47" si="242">IF(AA26&gt;0,AA$4)</f>
        <v>0</v>
      </c>
      <c r="CU26" s="63" t="b">
        <f t="shared" ref="CU26:CU47" si="243">IF(AB26&gt;0,AB$4)</f>
        <v>0</v>
      </c>
      <c r="CV26" s="63" t="b">
        <f t="shared" ref="CV26:CV47" si="244">IF(AC26&gt;0,AC$4)</f>
        <v>0</v>
      </c>
      <c r="CW26" s="63" t="b">
        <f t="shared" ref="CW26:CW47" si="245">IF(AD26&gt;0,AD$4)</f>
        <v>0</v>
      </c>
      <c r="CX26" s="63" t="b">
        <f t="shared" ref="CX26:CX47" si="246">IF(AG26&gt;0,AG$4)</f>
        <v>0</v>
      </c>
      <c r="CY26" s="63" t="b">
        <f t="shared" ref="CY26:CY47" si="247">IF(AH26&gt;0,AH$4)</f>
        <v>0</v>
      </c>
      <c r="CZ26" s="63" t="b">
        <f t="shared" ref="CZ26:CZ47" si="248">IF(AI26&gt;0,AI$4)</f>
        <v>0</v>
      </c>
      <c r="DA26" s="63" t="b">
        <f t="shared" ref="DA26:DA47" si="249">IF(AJ26&gt;0,AJ$4)</f>
        <v>0</v>
      </c>
      <c r="DB26" s="63" t="b">
        <f t="shared" ref="DB26:DB47" si="250">IF((AK26)&gt;0,AK$4)</f>
        <v>0</v>
      </c>
      <c r="DC26" s="63" t="b">
        <f t="shared" ref="DC26:DC47" si="251">IF(AM26&gt;0,AM$4)</f>
        <v>0</v>
      </c>
      <c r="DD26" s="63" t="b">
        <f t="shared" ref="DD26:DD47" si="252">IF(AN26&gt;0,AN$4)</f>
        <v>0</v>
      </c>
      <c r="DE26" s="63" t="b">
        <f t="shared" ref="DE26:DE47" si="253">IF(AO26&gt;0,AO$4)</f>
        <v>0</v>
      </c>
      <c r="DF26" s="63" t="b">
        <f t="shared" ref="DF26:DF47" si="254">IF(AP26&gt;0,AP$4)</f>
        <v>0</v>
      </c>
      <c r="DG26" s="63" t="b">
        <f t="shared" ref="DG26:DG47" si="255">IF(AQ26&gt;0,AQ$4)</f>
        <v>0</v>
      </c>
      <c r="DH26" s="63" t="b">
        <f t="shared" ref="DH26:DH47" si="256">IF(AT26&gt;0,AT$4)</f>
        <v>0</v>
      </c>
      <c r="DI26" s="63" t="b">
        <f t="shared" ref="DI26:DI47" si="257">IF(AU26&gt;0,AU$4)</f>
        <v>0</v>
      </c>
      <c r="DJ26" s="63" t="b">
        <f t="shared" ref="DJ26:DJ47" si="258">IF(AV26&gt;0,AV$4)</f>
        <v>0</v>
      </c>
      <c r="DK26" s="63" t="b">
        <f t="shared" ref="DK26:DK47" si="259">IF(AW26&gt;0,AW$4)</f>
        <v>0</v>
      </c>
      <c r="DL26" s="63" t="b">
        <f t="shared" ref="DL26:DL47" si="260">IF(AZ26&gt;0,AZ$4)</f>
        <v>0</v>
      </c>
      <c r="DM26" s="63" t="b">
        <f t="shared" ref="DM26:DM47" si="261">IF(BA26&gt;0,BA$4)</f>
        <v>0</v>
      </c>
      <c r="DN26" s="63" t="b">
        <f t="shared" ref="DN26:DN47" si="262">IF(BB26&gt;0,BB$4)</f>
        <v>0</v>
      </c>
      <c r="DO26" s="63" t="b">
        <f t="shared" ref="DO26:DO47" si="263">IF(BC26&gt;0,BC$4)</f>
        <v>0</v>
      </c>
      <c r="DP26" s="63" t="b">
        <f t="shared" ref="DP26:DP47" si="264">IF(BE26&gt;0,BE$4)</f>
        <v>0</v>
      </c>
      <c r="DQ26" s="63" t="b">
        <f t="shared" ref="DQ26:DQ47" si="265">IF(BF26&gt;0,BF$4)</f>
        <v>0</v>
      </c>
      <c r="DR26" s="63" t="b">
        <f t="shared" ref="DR26:DR47" si="266">IF(BG26&gt;0,BG$4)</f>
        <v>0</v>
      </c>
      <c r="DS26" s="63" t="b">
        <f t="shared" ref="DS26:DS47" si="267">IF(BH26&gt;0,BH$4)</f>
        <v>0</v>
      </c>
      <c r="DT26" s="63" t="b">
        <f t="shared" ref="DT26:DT47" si="268">IF(BI26&gt;0,BI$4)</f>
        <v>0</v>
      </c>
      <c r="DU26" s="63" t="b">
        <f t="shared" ref="DU26:DU47" si="269">IF(BL26&gt;0,BL$4)</f>
        <v>0</v>
      </c>
      <c r="DV26" s="63" t="b">
        <f t="shared" ref="DV26:DV47" si="270">IF(BM26&gt;0,BM$4)</f>
        <v>0</v>
      </c>
      <c r="DW26" s="63" t="b">
        <f t="shared" ref="DW26:DW47" si="271">IF(BN26&gt;0,BN$4)</f>
        <v>0</v>
      </c>
      <c r="DX26" s="63" t="b">
        <f t="shared" ref="DX26:DX47" si="272">IF(BO26&gt;0,BO$4)</f>
        <v>0</v>
      </c>
      <c r="DY26" s="63" t="b">
        <f t="shared" ref="DY26:DY47" si="273">IF(BQ26&gt;0,BQ$4)</f>
        <v>0</v>
      </c>
      <c r="DZ26" s="63" t="b">
        <f t="shared" ref="DZ26:DZ47" si="274">IF(BR26&gt;0,BR$4)</f>
        <v>0</v>
      </c>
      <c r="EA26" s="63" t="b">
        <f t="shared" ref="EA26:EA47" si="275">IF(BS26&gt;0,BS$4)</f>
        <v>0</v>
      </c>
      <c r="EB26" s="63" t="b">
        <f t="shared" ref="EB26:EB47" si="276">IF(BT26&gt;0,BT$4)</f>
        <v>0</v>
      </c>
      <c r="EC26" s="63" t="b">
        <f t="shared" ref="EC26:EC47" si="277">IF(BW26&gt;0,BW$4)</f>
        <v>0</v>
      </c>
      <c r="ED26" s="63" t="b">
        <f t="shared" ref="ED26:ED47" si="278">IF(BX26&gt;0,BX$4)</f>
        <v>0</v>
      </c>
      <c r="EE26" s="63" t="b">
        <f t="shared" ref="EE26:EE47" si="279">IF(BY26&gt;0,BY$4)</f>
        <v>0</v>
      </c>
      <c r="EF26" s="63" t="b">
        <f t="shared" ref="EF26:EF47" si="280">IF(BZ26&gt;0,BZ$4)</f>
        <v>0</v>
      </c>
      <c r="EG26" s="63" t="b">
        <f t="shared" ref="EG26:EG47" si="281">IF(CA26&gt;0,CA$4)</f>
        <v>0</v>
      </c>
      <c r="EH26" s="63" t="b">
        <f t="shared" ref="EH26:EH47" si="282">IF(CE26&gt;0,CE$4)</f>
        <v>0</v>
      </c>
      <c r="EI26" s="63" t="b">
        <f t="shared" ref="EI26:EI47" si="283">IF(CF26&gt;0,CF$4)</f>
        <v>0</v>
      </c>
      <c r="EJ26" s="63" t="b">
        <f t="shared" ref="EJ26:EJ47" si="284">IF(CG26&gt;0,CG$4)</f>
        <v>0</v>
      </c>
      <c r="EK26" s="63" t="b">
        <f t="shared" ref="EK26:EK47" si="285">IF(CH26&gt;0,CH$4)</f>
        <v>0</v>
      </c>
      <c r="EL26" s="63" t="b">
        <f t="shared" ref="EL26:EL47" si="286">IF(CJ26&gt;0,CJ$4)</f>
        <v>0</v>
      </c>
      <c r="EM26" s="63" t="b">
        <f t="shared" ref="EM26:EM47" si="287">IF(CK26&gt;0,CK$4)</f>
        <v>0</v>
      </c>
      <c r="EN26" s="63" t="b">
        <f t="shared" ref="EN26:EN47" si="288">IF(CL26&gt;0,CL$4)</f>
        <v>0</v>
      </c>
      <c r="EO26" s="63" t="b">
        <f t="shared" ref="EO26:EO47" si="289">IF(CM26&gt;0,CM$4)</f>
        <v>0</v>
      </c>
      <c r="EP26" s="63" t="b">
        <f t="shared" ref="EP26:EP47" si="290">IF(CN26&gt;0,CN$4)</f>
        <v>0</v>
      </c>
      <c r="EQ26" s="63"/>
      <c r="ER26" s="63"/>
      <c r="ES26" s="63"/>
      <c r="ET26" s="63"/>
      <c r="EU26" s="63"/>
      <c r="EV26" s="64">
        <f t="shared" ref="EV26:EV47" si="291">MAX(CP26:EU26)</f>
        <v>0</v>
      </c>
      <c r="EW26" s="65" t="e">
        <f>VLOOKUP($B26,DONNEES!$A$1:$D$57,3,FALSE)</f>
        <v>#N/A</v>
      </c>
      <c r="EX26" s="123">
        <f t="shared" ref="EX26:EX47" si="292">SUM(Z26,AF26,AL26)</f>
        <v>0</v>
      </c>
      <c r="EY26" s="123">
        <f t="shared" ref="EY26:EY47" si="293">SUM(AR26,AX26,BD26)</f>
        <v>0</v>
      </c>
      <c r="EZ26" s="123">
        <f t="shared" ref="EZ26:EZ47" si="294">SUM(BJ26,BP26,BV26)</f>
        <v>0</v>
      </c>
      <c r="FA26" s="123">
        <f t="shared" ref="FA26:FA47" si="295">SUM(CC26,CI26,CO26)</f>
        <v>0</v>
      </c>
    </row>
    <row r="27" spans="1:157" ht="30" hidden="1" customHeight="1" thickBot="1">
      <c r="A27" s="124"/>
      <c r="B27" s="68" t="s">
        <v>332</v>
      </c>
      <c r="C27" s="68" t="s">
        <v>287</v>
      </c>
      <c r="D27" s="68" t="s">
        <v>346</v>
      </c>
      <c r="E27" s="68" t="s">
        <v>288</v>
      </c>
      <c r="F27" s="68">
        <v>555487</v>
      </c>
      <c r="G27" s="116"/>
      <c r="H27" s="67">
        <f t="shared" si="225"/>
        <v>0</v>
      </c>
      <c r="I27" s="117" t="e">
        <f>VLOOKUP(B27,DONNEES!$A$1:$D$66,3,FALSE)</f>
        <v>#N/A</v>
      </c>
      <c r="J27" s="67">
        <f>INT(($EV27-SUM(MOD(DATE(YEAR($EV27-MOD($EV27,7)+3),1,2),{1E+99;7})*{1;-1})+5)/7)</f>
        <v>0</v>
      </c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118"/>
      <c r="V27" s="119"/>
      <c r="W27" s="119"/>
      <c r="X27" s="119"/>
      <c r="Y27" s="122"/>
      <c r="Z27" s="61">
        <f t="shared" si="226"/>
        <v>0</v>
      </c>
      <c r="AA27" s="118"/>
      <c r="AB27" s="119"/>
      <c r="AC27" s="119"/>
      <c r="AD27" s="119"/>
      <c r="AE27" s="122"/>
      <c r="AF27" s="61">
        <f t="shared" si="227"/>
        <v>0</v>
      </c>
      <c r="AG27" s="118"/>
      <c r="AH27" s="119"/>
      <c r="AI27" s="119"/>
      <c r="AJ27" s="119"/>
      <c r="AK27" s="122"/>
      <c r="AL27" s="61">
        <f t="shared" si="228"/>
        <v>0</v>
      </c>
      <c r="AM27" s="118"/>
      <c r="AN27" s="119"/>
      <c r="AO27" s="119"/>
      <c r="AP27" s="119"/>
      <c r="AQ27" s="122"/>
      <c r="AR27" s="61">
        <f t="shared" si="229"/>
        <v>0</v>
      </c>
      <c r="AS27" s="118"/>
      <c r="AT27" s="119"/>
      <c r="AU27" s="119"/>
      <c r="AV27" s="119"/>
      <c r="AW27" s="122"/>
      <c r="AX27" s="61">
        <f t="shared" si="230"/>
        <v>0</v>
      </c>
      <c r="AY27" s="118"/>
      <c r="AZ27" s="119"/>
      <c r="BA27" s="119"/>
      <c r="BB27" s="119"/>
      <c r="BC27" s="122"/>
      <c r="BD27" s="36">
        <f t="shared" si="231"/>
        <v>0</v>
      </c>
      <c r="BE27" s="118"/>
      <c r="BF27" s="119"/>
      <c r="BG27" s="119"/>
      <c r="BH27" s="119"/>
      <c r="BI27" s="122"/>
      <c r="BJ27" s="36">
        <f t="shared" si="232"/>
        <v>0</v>
      </c>
      <c r="BK27" s="118"/>
      <c r="BL27" s="119"/>
      <c r="BM27" s="119"/>
      <c r="BN27" s="119"/>
      <c r="BO27" s="122"/>
      <c r="BP27" s="36">
        <f t="shared" si="233"/>
        <v>0</v>
      </c>
      <c r="BQ27" s="118"/>
      <c r="BR27" s="119"/>
      <c r="BS27" s="119"/>
      <c r="BT27" s="119"/>
      <c r="BU27" s="122"/>
      <c r="BV27" s="36">
        <f t="shared" si="234"/>
        <v>0</v>
      </c>
      <c r="BW27" s="118"/>
      <c r="BX27" s="119"/>
      <c r="BY27" s="119"/>
      <c r="BZ27" s="119"/>
      <c r="CA27" s="119"/>
      <c r="CB27" s="119"/>
      <c r="CC27" s="61">
        <f t="shared" si="235"/>
        <v>0</v>
      </c>
      <c r="CD27" s="118"/>
      <c r="CE27" s="119"/>
      <c r="CF27" s="119"/>
      <c r="CG27" s="119"/>
      <c r="CH27" s="122"/>
      <c r="CI27" s="61">
        <f t="shared" si="236"/>
        <v>0</v>
      </c>
      <c r="CJ27" s="118"/>
      <c r="CK27" s="119"/>
      <c r="CL27" s="119"/>
      <c r="CM27" s="119"/>
      <c r="CN27" s="122"/>
      <c r="CO27" s="62">
        <f t="shared" si="237"/>
        <v>0</v>
      </c>
      <c r="CP27" s="63" t="b">
        <f t="shared" si="238"/>
        <v>0</v>
      </c>
      <c r="CQ27" s="63" t="b">
        <f t="shared" si="239"/>
        <v>0</v>
      </c>
      <c r="CR27" s="63" t="b">
        <f t="shared" si="240"/>
        <v>0</v>
      </c>
      <c r="CS27" s="63" t="b">
        <f t="shared" si="241"/>
        <v>0</v>
      </c>
      <c r="CT27" s="63" t="b">
        <f t="shared" si="242"/>
        <v>0</v>
      </c>
      <c r="CU27" s="63" t="b">
        <f t="shared" si="243"/>
        <v>0</v>
      </c>
      <c r="CV27" s="63" t="b">
        <f t="shared" si="244"/>
        <v>0</v>
      </c>
      <c r="CW27" s="63" t="b">
        <f t="shared" si="245"/>
        <v>0</v>
      </c>
      <c r="CX27" s="63" t="b">
        <f t="shared" si="246"/>
        <v>0</v>
      </c>
      <c r="CY27" s="63" t="b">
        <f t="shared" si="247"/>
        <v>0</v>
      </c>
      <c r="CZ27" s="63" t="b">
        <f t="shared" si="248"/>
        <v>0</v>
      </c>
      <c r="DA27" s="63" t="b">
        <f t="shared" si="249"/>
        <v>0</v>
      </c>
      <c r="DB27" s="63" t="b">
        <f t="shared" si="250"/>
        <v>0</v>
      </c>
      <c r="DC27" s="63" t="b">
        <f t="shared" si="251"/>
        <v>0</v>
      </c>
      <c r="DD27" s="63" t="b">
        <f t="shared" si="252"/>
        <v>0</v>
      </c>
      <c r="DE27" s="63" t="b">
        <f t="shared" si="253"/>
        <v>0</v>
      </c>
      <c r="DF27" s="63" t="b">
        <f t="shared" si="254"/>
        <v>0</v>
      </c>
      <c r="DG27" s="63" t="b">
        <f t="shared" si="255"/>
        <v>0</v>
      </c>
      <c r="DH27" s="63" t="b">
        <f t="shared" si="256"/>
        <v>0</v>
      </c>
      <c r="DI27" s="63" t="b">
        <f t="shared" si="257"/>
        <v>0</v>
      </c>
      <c r="DJ27" s="63" t="b">
        <f t="shared" si="258"/>
        <v>0</v>
      </c>
      <c r="DK27" s="63" t="b">
        <f t="shared" si="259"/>
        <v>0</v>
      </c>
      <c r="DL27" s="63" t="b">
        <f t="shared" si="260"/>
        <v>0</v>
      </c>
      <c r="DM27" s="63" t="b">
        <f t="shared" si="261"/>
        <v>0</v>
      </c>
      <c r="DN27" s="63" t="b">
        <f t="shared" si="262"/>
        <v>0</v>
      </c>
      <c r="DO27" s="63" t="b">
        <f t="shared" si="263"/>
        <v>0</v>
      </c>
      <c r="DP27" s="63" t="b">
        <f t="shared" si="264"/>
        <v>0</v>
      </c>
      <c r="DQ27" s="63" t="b">
        <f t="shared" si="265"/>
        <v>0</v>
      </c>
      <c r="DR27" s="63" t="b">
        <f t="shared" si="266"/>
        <v>0</v>
      </c>
      <c r="DS27" s="63" t="b">
        <f t="shared" si="267"/>
        <v>0</v>
      </c>
      <c r="DT27" s="63" t="b">
        <f t="shared" si="268"/>
        <v>0</v>
      </c>
      <c r="DU27" s="63" t="b">
        <f t="shared" si="269"/>
        <v>0</v>
      </c>
      <c r="DV27" s="63" t="b">
        <f t="shared" si="270"/>
        <v>0</v>
      </c>
      <c r="DW27" s="63" t="b">
        <f t="shared" si="271"/>
        <v>0</v>
      </c>
      <c r="DX27" s="63" t="b">
        <f t="shared" si="272"/>
        <v>0</v>
      </c>
      <c r="DY27" s="63" t="b">
        <f t="shared" si="273"/>
        <v>0</v>
      </c>
      <c r="DZ27" s="63" t="b">
        <f t="shared" si="274"/>
        <v>0</v>
      </c>
      <c r="EA27" s="63" t="b">
        <f t="shared" si="275"/>
        <v>0</v>
      </c>
      <c r="EB27" s="63" t="b">
        <f t="shared" si="276"/>
        <v>0</v>
      </c>
      <c r="EC27" s="63" t="b">
        <f t="shared" si="277"/>
        <v>0</v>
      </c>
      <c r="ED27" s="63" t="b">
        <f t="shared" si="278"/>
        <v>0</v>
      </c>
      <c r="EE27" s="63" t="b">
        <f t="shared" si="279"/>
        <v>0</v>
      </c>
      <c r="EF27" s="63" t="b">
        <f t="shared" si="280"/>
        <v>0</v>
      </c>
      <c r="EG27" s="63" t="b">
        <f t="shared" si="281"/>
        <v>0</v>
      </c>
      <c r="EH27" s="63" t="b">
        <f t="shared" si="282"/>
        <v>0</v>
      </c>
      <c r="EI27" s="63" t="b">
        <f t="shared" si="283"/>
        <v>0</v>
      </c>
      <c r="EJ27" s="63" t="b">
        <f t="shared" si="284"/>
        <v>0</v>
      </c>
      <c r="EK27" s="63" t="b">
        <f t="shared" si="285"/>
        <v>0</v>
      </c>
      <c r="EL27" s="63" t="b">
        <f t="shared" si="286"/>
        <v>0</v>
      </c>
      <c r="EM27" s="63" t="b">
        <f t="shared" si="287"/>
        <v>0</v>
      </c>
      <c r="EN27" s="63" t="b">
        <f t="shared" si="288"/>
        <v>0</v>
      </c>
      <c r="EO27" s="63" t="b">
        <f t="shared" si="289"/>
        <v>0</v>
      </c>
      <c r="EP27" s="63" t="b">
        <f t="shared" si="290"/>
        <v>0</v>
      </c>
      <c r="EQ27" s="63"/>
      <c r="ER27" s="63"/>
      <c r="ES27" s="63"/>
      <c r="ET27" s="63"/>
      <c r="EU27" s="63"/>
      <c r="EV27" s="64">
        <f t="shared" si="291"/>
        <v>0</v>
      </c>
      <c r="EW27" s="65" t="e">
        <f>VLOOKUP($B27,DONNEES!$A$1:$D$57,3,FALSE)</f>
        <v>#N/A</v>
      </c>
      <c r="EX27" s="123">
        <f t="shared" si="292"/>
        <v>0</v>
      </c>
      <c r="EY27" s="123">
        <f t="shared" si="293"/>
        <v>0</v>
      </c>
      <c r="EZ27" s="123">
        <f t="shared" si="294"/>
        <v>0</v>
      </c>
      <c r="FA27" s="123">
        <f t="shared" si="295"/>
        <v>0</v>
      </c>
    </row>
    <row r="28" spans="1:157" ht="30" hidden="1" customHeight="1" thickBot="1">
      <c r="A28" s="124"/>
      <c r="B28" s="68" t="s">
        <v>332</v>
      </c>
      <c r="C28" s="68" t="s">
        <v>347</v>
      </c>
      <c r="D28" s="68" t="s">
        <v>348</v>
      </c>
      <c r="E28" s="68" t="s">
        <v>349</v>
      </c>
      <c r="F28" s="68">
        <v>550322</v>
      </c>
      <c r="G28" s="116"/>
      <c r="H28" s="67">
        <f t="shared" si="225"/>
        <v>0</v>
      </c>
      <c r="I28" s="117" t="e">
        <f>VLOOKUP(B28,DONNEES!$A$1:$D$66,3,FALSE)</f>
        <v>#N/A</v>
      </c>
      <c r="J28" s="67">
        <f>INT(($EV28-SUM(MOD(DATE(YEAR($EV28-MOD($EV28,7)+3),1,2),{1E+99;7})*{1;-1})+5)/7)</f>
        <v>0</v>
      </c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118"/>
      <c r="V28" s="119"/>
      <c r="W28" s="119"/>
      <c r="X28" s="119"/>
      <c r="Y28" s="122"/>
      <c r="Z28" s="61">
        <f t="shared" si="226"/>
        <v>0</v>
      </c>
      <c r="AA28" s="118"/>
      <c r="AB28" s="119"/>
      <c r="AC28" s="119"/>
      <c r="AD28" s="119"/>
      <c r="AE28" s="122"/>
      <c r="AF28" s="61">
        <f t="shared" si="227"/>
        <v>0</v>
      </c>
      <c r="AG28" s="118"/>
      <c r="AH28" s="119"/>
      <c r="AI28" s="119"/>
      <c r="AJ28" s="119"/>
      <c r="AK28" s="122"/>
      <c r="AL28" s="61">
        <f t="shared" si="228"/>
        <v>0</v>
      </c>
      <c r="AM28" s="118"/>
      <c r="AN28" s="119"/>
      <c r="AO28" s="119"/>
      <c r="AP28" s="119"/>
      <c r="AQ28" s="122"/>
      <c r="AR28" s="61">
        <f t="shared" si="229"/>
        <v>0</v>
      </c>
      <c r="AS28" s="118"/>
      <c r="AT28" s="119"/>
      <c r="AU28" s="119"/>
      <c r="AV28" s="119"/>
      <c r="AW28" s="122"/>
      <c r="AX28" s="61">
        <f t="shared" si="230"/>
        <v>0</v>
      </c>
      <c r="AY28" s="118"/>
      <c r="AZ28" s="119"/>
      <c r="BA28" s="119"/>
      <c r="BB28" s="119"/>
      <c r="BC28" s="122"/>
      <c r="BD28" s="36">
        <f t="shared" si="231"/>
        <v>0</v>
      </c>
      <c r="BE28" s="118"/>
      <c r="BF28" s="119"/>
      <c r="BG28" s="119"/>
      <c r="BH28" s="119"/>
      <c r="BI28" s="122"/>
      <c r="BJ28" s="36">
        <f t="shared" si="232"/>
        <v>0</v>
      </c>
      <c r="BK28" s="118"/>
      <c r="BL28" s="119"/>
      <c r="BM28" s="119"/>
      <c r="BN28" s="119"/>
      <c r="BO28" s="122"/>
      <c r="BP28" s="36">
        <f t="shared" si="233"/>
        <v>0</v>
      </c>
      <c r="BQ28" s="118"/>
      <c r="BR28" s="119"/>
      <c r="BS28" s="119"/>
      <c r="BT28" s="119"/>
      <c r="BU28" s="122"/>
      <c r="BV28" s="36">
        <f t="shared" si="234"/>
        <v>0</v>
      </c>
      <c r="BW28" s="118"/>
      <c r="BX28" s="119"/>
      <c r="BY28" s="119"/>
      <c r="BZ28" s="119"/>
      <c r="CA28" s="119"/>
      <c r="CB28" s="119"/>
      <c r="CC28" s="61">
        <f t="shared" si="235"/>
        <v>0</v>
      </c>
      <c r="CD28" s="118"/>
      <c r="CE28" s="119"/>
      <c r="CF28" s="119"/>
      <c r="CG28" s="119"/>
      <c r="CH28" s="122"/>
      <c r="CI28" s="61">
        <f t="shared" si="236"/>
        <v>0</v>
      </c>
      <c r="CJ28" s="118"/>
      <c r="CK28" s="119"/>
      <c r="CL28" s="119"/>
      <c r="CM28" s="119"/>
      <c r="CN28" s="122"/>
      <c r="CO28" s="62">
        <f t="shared" si="237"/>
        <v>0</v>
      </c>
      <c r="CP28" s="63" t="b">
        <f t="shared" si="238"/>
        <v>0</v>
      </c>
      <c r="CQ28" s="63" t="b">
        <f t="shared" si="239"/>
        <v>0</v>
      </c>
      <c r="CR28" s="63" t="b">
        <f t="shared" si="240"/>
        <v>0</v>
      </c>
      <c r="CS28" s="63" t="b">
        <f t="shared" si="241"/>
        <v>0</v>
      </c>
      <c r="CT28" s="63" t="b">
        <f t="shared" si="242"/>
        <v>0</v>
      </c>
      <c r="CU28" s="63" t="b">
        <f t="shared" si="243"/>
        <v>0</v>
      </c>
      <c r="CV28" s="63" t="b">
        <f t="shared" si="244"/>
        <v>0</v>
      </c>
      <c r="CW28" s="63" t="b">
        <f t="shared" si="245"/>
        <v>0</v>
      </c>
      <c r="CX28" s="63" t="b">
        <f t="shared" si="246"/>
        <v>0</v>
      </c>
      <c r="CY28" s="63" t="b">
        <f t="shared" si="247"/>
        <v>0</v>
      </c>
      <c r="CZ28" s="63" t="b">
        <f t="shared" si="248"/>
        <v>0</v>
      </c>
      <c r="DA28" s="63" t="b">
        <f t="shared" si="249"/>
        <v>0</v>
      </c>
      <c r="DB28" s="63" t="b">
        <f t="shared" si="250"/>
        <v>0</v>
      </c>
      <c r="DC28" s="63" t="b">
        <f t="shared" si="251"/>
        <v>0</v>
      </c>
      <c r="DD28" s="63" t="b">
        <f t="shared" si="252"/>
        <v>0</v>
      </c>
      <c r="DE28" s="63" t="b">
        <f t="shared" si="253"/>
        <v>0</v>
      </c>
      <c r="DF28" s="63" t="b">
        <f t="shared" si="254"/>
        <v>0</v>
      </c>
      <c r="DG28" s="63" t="b">
        <f t="shared" si="255"/>
        <v>0</v>
      </c>
      <c r="DH28" s="63" t="b">
        <f t="shared" si="256"/>
        <v>0</v>
      </c>
      <c r="DI28" s="63" t="b">
        <f t="shared" si="257"/>
        <v>0</v>
      </c>
      <c r="DJ28" s="63" t="b">
        <f t="shared" si="258"/>
        <v>0</v>
      </c>
      <c r="DK28" s="63" t="b">
        <f t="shared" si="259"/>
        <v>0</v>
      </c>
      <c r="DL28" s="63" t="b">
        <f t="shared" si="260"/>
        <v>0</v>
      </c>
      <c r="DM28" s="63" t="b">
        <f t="shared" si="261"/>
        <v>0</v>
      </c>
      <c r="DN28" s="63" t="b">
        <f t="shared" si="262"/>
        <v>0</v>
      </c>
      <c r="DO28" s="63" t="b">
        <f t="shared" si="263"/>
        <v>0</v>
      </c>
      <c r="DP28" s="63" t="b">
        <f t="shared" si="264"/>
        <v>0</v>
      </c>
      <c r="DQ28" s="63" t="b">
        <f t="shared" si="265"/>
        <v>0</v>
      </c>
      <c r="DR28" s="63" t="b">
        <f t="shared" si="266"/>
        <v>0</v>
      </c>
      <c r="DS28" s="63" t="b">
        <f t="shared" si="267"/>
        <v>0</v>
      </c>
      <c r="DT28" s="63" t="b">
        <f t="shared" si="268"/>
        <v>0</v>
      </c>
      <c r="DU28" s="63" t="b">
        <f t="shared" si="269"/>
        <v>0</v>
      </c>
      <c r="DV28" s="63" t="b">
        <f t="shared" si="270"/>
        <v>0</v>
      </c>
      <c r="DW28" s="63" t="b">
        <f t="shared" si="271"/>
        <v>0</v>
      </c>
      <c r="DX28" s="63" t="b">
        <f t="shared" si="272"/>
        <v>0</v>
      </c>
      <c r="DY28" s="63" t="b">
        <f t="shared" si="273"/>
        <v>0</v>
      </c>
      <c r="DZ28" s="63" t="b">
        <f t="shared" si="274"/>
        <v>0</v>
      </c>
      <c r="EA28" s="63" t="b">
        <f t="shared" si="275"/>
        <v>0</v>
      </c>
      <c r="EB28" s="63" t="b">
        <f t="shared" si="276"/>
        <v>0</v>
      </c>
      <c r="EC28" s="63" t="b">
        <f t="shared" si="277"/>
        <v>0</v>
      </c>
      <c r="ED28" s="63" t="b">
        <f t="shared" si="278"/>
        <v>0</v>
      </c>
      <c r="EE28" s="63" t="b">
        <f t="shared" si="279"/>
        <v>0</v>
      </c>
      <c r="EF28" s="63" t="b">
        <f t="shared" si="280"/>
        <v>0</v>
      </c>
      <c r="EG28" s="63" t="b">
        <f t="shared" si="281"/>
        <v>0</v>
      </c>
      <c r="EH28" s="63" t="b">
        <f t="shared" si="282"/>
        <v>0</v>
      </c>
      <c r="EI28" s="63" t="b">
        <f t="shared" si="283"/>
        <v>0</v>
      </c>
      <c r="EJ28" s="63" t="b">
        <f t="shared" si="284"/>
        <v>0</v>
      </c>
      <c r="EK28" s="63" t="b">
        <f t="shared" si="285"/>
        <v>0</v>
      </c>
      <c r="EL28" s="63" t="b">
        <f t="shared" si="286"/>
        <v>0</v>
      </c>
      <c r="EM28" s="63" t="b">
        <f t="shared" si="287"/>
        <v>0</v>
      </c>
      <c r="EN28" s="63" t="b">
        <f t="shared" si="288"/>
        <v>0</v>
      </c>
      <c r="EO28" s="63" t="b">
        <f t="shared" si="289"/>
        <v>0</v>
      </c>
      <c r="EP28" s="63" t="b">
        <f t="shared" si="290"/>
        <v>0</v>
      </c>
      <c r="EQ28" s="63"/>
      <c r="ER28" s="63"/>
      <c r="ES28" s="63"/>
      <c r="ET28" s="63"/>
      <c r="EU28" s="63"/>
      <c r="EV28" s="64">
        <f t="shared" si="291"/>
        <v>0</v>
      </c>
      <c r="EW28" s="65" t="e">
        <f>VLOOKUP($B28,DONNEES!$A$1:$D$57,3,FALSE)</f>
        <v>#N/A</v>
      </c>
      <c r="EX28" s="123">
        <f t="shared" si="292"/>
        <v>0</v>
      </c>
      <c r="EY28" s="123">
        <f t="shared" si="293"/>
        <v>0</v>
      </c>
      <c r="EZ28" s="123">
        <f t="shared" si="294"/>
        <v>0</v>
      </c>
      <c r="FA28" s="123">
        <f t="shared" si="295"/>
        <v>0</v>
      </c>
    </row>
    <row r="29" spans="1:157" ht="30" hidden="1" customHeight="1" thickBot="1">
      <c r="A29" s="124"/>
      <c r="B29" s="68" t="s">
        <v>332</v>
      </c>
      <c r="C29" s="68" t="s">
        <v>289</v>
      </c>
      <c r="D29" s="68" t="s">
        <v>350</v>
      </c>
      <c r="E29" s="68" t="s">
        <v>290</v>
      </c>
      <c r="F29" s="68">
        <v>555853</v>
      </c>
      <c r="G29" s="116"/>
      <c r="H29" s="67">
        <f t="shared" si="225"/>
        <v>0</v>
      </c>
      <c r="I29" s="117" t="e">
        <f>VLOOKUP(B29,DONNEES!$A$1:$D$66,3,FALSE)</f>
        <v>#N/A</v>
      </c>
      <c r="J29" s="67">
        <f>INT(($EV29-SUM(MOD(DATE(YEAR($EV29-MOD($EV29,7)+3),1,2),{1E+99;7})*{1;-1})+5)/7)</f>
        <v>0</v>
      </c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118"/>
      <c r="V29" s="119"/>
      <c r="W29" s="119"/>
      <c r="X29" s="119"/>
      <c r="Y29" s="122"/>
      <c r="Z29" s="61">
        <f t="shared" si="226"/>
        <v>0</v>
      </c>
      <c r="AA29" s="118"/>
      <c r="AB29" s="119"/>
      <c r="AC29" s="119"/>
      <c r="AD29" s="119"/>
      <c r="AE29" s="122"/>
      <c r="AF29" s="61">
        <f t="shared" si="227"/>
        <v>0</v>
      </c>
      <c r="AG29" s="118"/>
      <c r="AH29" s="119"/>
      <c r="AI29" s="119"/>
      <c r="AJ29" s="119"/>
      <c r="AK29" s="122"/>
      <c r="AL29" s="61">
        <f t="shared" si="228"/>
        <v>0</v>
      </c>
      <c r="AM29" s="118"/>
      <c r="AN29" s="119"/>
      <c r="AO29" s="119"/>
      <c r="AP29" s="119"/>
      <c r="AQ29" s="122"/>
      <c r="AR29" s="61">
        <f t="shared" si="229"/>
        <v>0</v>
      </c>
      <c r="AS29" s="118"/>
      <c r="AT29" s="119"/>
      <c r="AU29" s="119"/>
      <c r="AV29" s="119"/>
      <c r="AW29" s="122"/>
      <c r="AX29" s="61">
        <f t="shared" si="230"/>
        <v>0</v>
      </c>
      <c r="AY29" s="118"/>
      <c r="AZ29" s="119"/>
      <c r="BA29" s="119"/>
      <c r="BB29" s="119"/>
      <c r="BC29" s="122"/>
      <c r="BD29" s="36">
        <f t="shared" si="231"/>
        <v>0</v>
      </c>
      <c r="BE29" s="118"/>
      <c r="BF29" s="119"/>
      <c r="BG29" s="119"/>
      <c r="BH29" s="119"/>
      <c r="BI29" s="122"/>
      <c r="BJ29" s="36">
        <f t="shared" si="232"/>
        <v>0</v>
      </c>
      <c r="BK29" s="118"/>
      <c r="BL29" s="119"/>
      <c r="BM29" s="119"/>
      <c r="BN29" s="119"/>
      <c r="BO29" s="122"/>
      <c r="BP29" s="36">
        <f t="shared" si="233"/>
        <v>0</v>
      </c>
      <c r="BQ29" s="118"/>
      <c r="BR29" s="119"/>
      <c r="BS29" s="119"/>
      <c r="BT29" s="119"/>
      <c r="BU29" s="122"/>
      <c r="BV29" s="36">
        <f t="shared" si="234"/>
        <v>0</v>
      </c>
      <c r="BW29" s="118"/>
      <c r="BX29" s="119"/>
      <c r="BY29" s="119"/>
      <c r="BZ29" s="119"/>
      <c r="CA29" s="119"/>
      <c r="CB29" s="119"/>
      <c r="CC29" s="61">
        <f t="shared" si="235"/>
        <v>0</v>
      </c>
      <c r="CD29" s="118"/>
      <c r="CE29" s="119"/>
      <c r="CF29" s="119"/>
      <c r="CG29" s="119"/>
      <c r="CH29" s="122"/>
      <c r="CI29" s="61">
        <f t="shared" si="236"/>
        <v>0</v>
      </c>
      <c r="CJ29" s="118"/>
      <c r="CK29" s="119"/>
      <c r="CL29" s="119"/>
      <c r="CM29" s="119"/>
      <c r="CN29" s="122"/>
      <c r="CO29" s="62">
        <f t="shared" si="237"/>
        <v>0</v>
      </c>
      <c r="CP29" s="63" t="b">
        <f t="shared" si="238"/>
        <v>0</v>
      </c>
      <c r="CQ29" s="63" t="b">
        <f t="shared" si="239"/>
        <v>0</v>
      </c>
      <c r="CR29" s="63" t="b">
        <f t="shared" si="240"/>
        <v>0</v>
      </c>
      <c r="CS29" s="63" t="b">
        <f t="shared" si="241"/>
        <v>0</v>
      </c>
      <c r="CT29" s="63" t="b">
        <f t="shared" si="242"/>
        <v>0</v>
      </c>
      <c r="CU29" s="63" t="b">
        <f t="shared" si="243"/>
        <v>0</v>
      </c>
      <c r="CV29" s="63" t="b">
        <f t="shared" si="244"/>
        <v>0</v>
      </c>
      <c r="CW29" s="63" t="b">
        <f t="shared" si="245"/>
        <v>0</v>
      </c>
      <c r="CX29" s="63" t="b">
        <f t="shared" si="246"/>
        <v>0</v>
      </c>
      <c r="CY29" s="63" t="b">
        <f t="shared" si="247"/>
        <v>0</v>
      </c>
      <c r="CZ29" s="63" t="b">
        <f t="shared" si="248"/>
        <v>0</v>
      </c>
      <c r="DA29" s="63" t="b">
        <f t="shared" si="249"/>
        <v>0</v>
      </c>
      <c r="DB29" s="63" t="b">
        <f t="shared" si="250"/>
        <v>0</v>
      </c>
      <c r="DC29" s="63" t="b">
        <f t="shared" si="251"/>
        <v>0</v>
      </c>
      <c r="DD29" s="63" t="b">
        <f t="shared" si="252"/>
        <v>0</v>
      </c>
      <c r="DE29" s="63" t="b">
        <f t="shared" si="253"/>
        <v>0</v>
      </c>
      <c r="DF29" s="63" t="b">
        <f t="shared" si="254"/>
        <v>0</v>
      </c>
      <c r="DG29" s="63" t="b">
        <f t="shared" si="255"/>
        <v>0</v>
      </c>
      <c r="DH29" s="63" t="b">
        <f t="shared" si="256"/>
        <v>0</v>
      </c>
      <c r="DI29" s="63" t="b">
        <f t="shared" si="257"/>
        <v>0</v>
      </c>
      <c r="DJ29" s="63" t="b">
        <f t="shared" si="258"/>
        <v>0</v>
      </c>
      <c r="DK29" s="63" t="b">
        <f t="shared" si="259"/>
        <v>0</v>
      </c>
      <c r="DL29" s="63" t="b">
        <f t="shared" si="260"/>
        <v>0</v>
      </c>
      <c r="DM29" s="63" t="b">
        <f t="shared" si="261"/>
        <v>0</v>
      </c>
      <c r="DN29" s="63" t="b">
        <f t="shared" si="262"/>
        <v>0</v>
      </c>
      <c r="DO29" s="63" t="b">
        <f t="shared" si="263"/>
        <v>0</v>
      </c>
      <c r="DP29" s="63" t="b">
        <f t="shared" si="264"/>
        <v>0</v>
      </c>
      <c r="DQ29" s="63" t="b">
        <f t="shared" si="265"/>
        <v>0</v>
      </c>
      <c r="DR29" s="63" t="b">
        <f t="shared" si="266"/>
        <v>0</v>
      </c>
      <c r="DS29" s="63" t="b">
        <f t="shared" si="267"/>
        <v>0</v>
      </c>
      <c r="DT29" s="63" t="b">
        <f t="shared" si="268"/>
        <v>0</v>
      </c>
      <c r="DU29" s="63" t="b">
        <f t="shared" si="269"/>
        <v>0</v>
      </c>
      <c r="DV29" s="63" t="b">
        <f t="shared" si="270"/>
        <v>0</v>
      </c>
      <c r="DW29" s="63" t="b">
        <f t="shared" si="271"/>
        <v>0</v>
      </c>
      <c r="DX29" s="63" t="b">
        <f t="shared" si="272"/>
        <v>0</v>
      </c>
      <c r="DY29" s="63" t="b">
        <f t="shared" si="273"/>
        <v>0</v>
      </c>
      <c r="DZ29" s="63" t="b">
        <f t="shared" si="274"/>
        <v>0</v>
      </c>
      <c r="EA29" s="63" t="b">
        <f t="shared" si="275"/>
        <v>0</v>
      </c>
      <c r="EB29" s="63" t="b">
        <f t="shared" si="276"/>
        <v>0</v>
      </c>
      <c r="EC29" s="63" t="b">
        <f t="shared" si="277"/>
        <v>0</v>
      </c>
      <c r="ED29" s="63" t="b">
        <f t="shared" si="278"/>
        <v>0</v>
      </c>
      <c r="EE29" s="63" t="b">
        <f t="shared" si="279"/>
        <v>0</v>
      </c>
      <c r="EF29" s="63" t="b">
        <f t="shared" si="280"/>
        <v>0</v>
      </c>
      <c r="EG29" s="63" t="b">
        <f t="shared" si="281"/>
        <v>0</v>
      </c>
      <c r="EH29" s="63" t="b">
        <f t="shared" si="282"/>
        <v>0</v>
      </c>
      <c r="EI29" s="63" t="b">
        <f t="shared" si="283"/>
        <v>0</v>
      </c>
      <c r="EJ29" s="63" t="b">
        <f t="shared" si="284"/>
        <v>0</v>
      </c>
      <c r="EK29" s="63" t="b">
        <f t="shared" si="285"/>
        <v>0</v>
      </c>
      <c r="EL29" s="63" t="b">
        <f t="shared" si="286"/>
        <v>0</v>
      </c>
      <c r="EM29" s="63" t="b">
        <f t="shared" si="287"/>
        <v>0</v>
      </c>
      <c r="EN29" s="63" t="b">
        <f t="shared" si="288"/>
        <v>0</v>
      </c>
      <c r="EO29" s="63" t="b">
        <f t="shared" si="289"/>
        <v>0</v>
      </c>
      <c r="EP29" s="63" t="b">
        <f t="shared" si="290"/>
        <v>0</v>
      </c>
      <c r="EQ29" s="63"/>
      <c r="ER29" s="63"/>
      <c r="ES29" s="63"/>
      <c r="ET29" s="63"/>
      <c r="EU29" s="63"/>
      <c r="EV29" s="64">
        <f t="shared" si="291"/>
        <v>0</v>
      </c>
      <c r="EW29" s="65" t="e">
        <f>VLOOKUP($B29,DONNEES!$A$1:$D$57,3,FALSE)</f>
        <v>#N/A</v>
      </c>
      <c r="EX29" s="123">
        <f t="shared" si="292"/>
        <v>0</v>
      </c>
      <c r="EY29" s="123">
        <f t="shared" si="293"/>
        <v>0</v>
      </c>
      <c r="EZ29" s="123">
        <f t="shared" si="294"/>
        <v>0</v>
      </c>
      <c r="FA29" s="123">
        <f t="shared" si="295"/>
        <v>0</v>
      </c>
    </row>
    <row r="30" spans="1:157" ht="30" hidden="1" customHeight="1" thickBot="1">
      <c r="A30" s="124"/>
      <c r="B30" s="68" t="s">
        <v>332</v>
      </c>
      <c r="C30" s="68" t="s">
        <v>291</v>
      </c>
      <c r="D30" s="68" t="s">
        <v>351</v>
      </c>
      <c r="E30" s="68" t="s">
        <v>292</v>
      </c>
      <c r="F30" s="68">
        <v>555525</v>
      </c>
      <c r="G30" s="116"/>
      <c r="H30" s="67">
        <f t="shared" si="225"/>
        <v>0</v>
      </c>
      <c r="I30" s="117" t="e">
        <f>VLOOKUP(B30,DONNEES!$A$1:$D$66,3,FALSE)</f>
        <v>#N/A</v>
      </c>
      <c r="J30" s="67">
        <f>INT(($EV30-SUM(MOD(DATE(YEAR($EV30-MOD($EV30,7)+3),1,2),{1E+99;7})*{1;-1})+5)/7)</f>
        <v>0</v>
      </c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118"/>
      <c r="V30" s="119"/>
      <c r="W30" s="119"/>
      <c r="X30" s="119"/>
      <c r="Y30" s="122"/>
      <c r="Z30" s="61">
        <f t="shared" si="226"/>
        <v>0</v>
      </c>
      <c r="AA30" s="118"/>
      <c r="AB30" s="119"/>
      <c r="AC30" s="119"/>
      <c r="AD30" s="119"/>
      <c r="AE30" s="122"/>
      <c r="AF30" s="61">
        <f t="shared" si="227"/>
        <v>0</v>
      </c>
      <c r="AG30" s="118"/>
      <c r="AH30" s="119"/>
      <c r="AI30" s="119"/>
      <c r="AJ30" s="119"/>
      <c r="AK30" s="122"/>
      <c r="AL30" s="61">
        <f t="shared" si="228"/>
        <v>0</v>
      </c>
      <c r="AM30" s="118"/>
      <c r="AN30" s="119"/>
      <c r="AO30" s="119"/>
      <c r="AP30" s="119"/>
      <c r="AQ30" s="122"/>
      <c r="AR30" s="61">
        <f t="shared" si="229"/>
        <v>0</v>
      </c>
      <c r="AS30" s="118"/>
      <c r="AT30" s="119"/>
      <c r="AU30" s="119"/>
      <c r="AV30" s="119"/>
      <c r="AW30" s="122"/>
      <c r="AX30" s="61">
        <f t="shared" si="230"/>
        <v>0</v>
      </c>
      <c r="AY30" s="118"/>
      <c r="AZ30" s="119"/>
      <c r="BA30" s="119"/>
      <c r="BB30" s="119"/>
      <c r="BC30" s="122"/>
      <c r="BD30" s="36">
        <f t="shared" si="231"/>
        <v>0</v>
      </c>
      <c r="BE30" s="118"/>
      <c r="BF30" s="119"/>
      <c r="BG30" s="119"/>
      <c r="BH30" s="119"/>
      <c r="BI30" s="122"/>
      <c r="BJ30" s="36">
        <f t="shared" si="232"/>
        <v>0</v>
      </c>
      <c r="BK30" s="118"/>
      <c r="BL30" s="119"/>
      <c r="BM30" s="119"/>
      <c r="BN30" s="119"/>
      <c r="BO30" s="122"/>
      <c r="BP30" s="36">
        <f t="shared" si="233"/>
        <v>0</v>
      </c>
      <c r="BQ30" s="118"/>
      <c r="BR30" s="119"/>
      <c r="BS30" s="119"/>
      <c r="BT30" s="119"/>
      <c r="BU30" s="122"/>
      <c r="BV30" s="36">
        <f t="shared" si="234"/>
        <v>0</v>
      </c>
      <c r="BW30" s="118"/>
      <c r="BX30" s="119"/>
      <c r="BY30" s="119"/>
      <c r="BZ30" s="119"/>
      <c r="CA30" s="119"/>
      <c r="CB30" s="119"/>
      <c r="CC30" s="61">
        <f t="shared" si="235"/>
        <v>0</v>
      </c>
      <c r="CD30" s="118"/>
      <c r="CE30" s="119"/>
      <c r="CF30" s="119"/>
      <c r="CG30" s="119"/>
      <c r="CH30" s="122"/>
      <c r="CI30" s="61">
        <f t="shared" si="236"/>
        <v>0</v>
      </c>
      <c r="CJ30" s="118"/>
      <c r="CK30" s="119"/>
      <c r="CL30" s="119"/>
      <c r="CM30" s="119"/>
      <c r="CN30" s="122"/>
      <c r="CO30" s="62">
        <f t="shared" si="237"/>
        <v>0</v>
      </c>
      <c r="CP30" s="63" t="b">
        <f t="shared" si="238"/>
        <v>0</v>
      </c>
      <c r="CQ30" s="63" t="b">
        <f t="shared" si="239"/>
        <v>0</v>
      </c>
      <c r="CR30" s="63" t="b">
        <f t="shared" si="240"/>
        <v>0</v>
      </c>
      <c r="CS30" s="63" t="b">
        <f t="shared" si="241"/>
        <v>0</v>
      </c>
      <c r="CT30" s="63" t="b">
        <f t="shared" si="242"/>
        <v>0</v>
      </c>
      <c r="CU30" s="63" t="b">
        <f t="shared" si="243"/>
        <v>0</v>
      </c>
      <c r="CV30" s="63" t="b">
        <f t="shared" si="244"/>
        <v>0</v>
      </c>
      <c r="CW30" s="63" t="b">
        <f t="shared" si="245"/>
        <v>0</v>
      </c>
      <c r="CX30" s="63" t="b">
        <f t="shared" si="246"/>
        <v>0</v>
      </c>
      <c r="CY30" s="63" t="b">
        <f t="shared" si="247"/>
        <v>0</v>
      </c>
      <c r="CZ30" s="63" t="b">
        <f t="shared" si="248"/>
        <v>0</v>
      </c>
      <c r="DA30" s="63" t="b">
        <f t="shared" si="249"/>
        <v>0</v>
      </c>
      <c r="DB30" s="63" t="b">
        <f t="shared" si="250"/>
        <v>0</v>
      </c>
      <c r="DC30" s="63" t="b">
        <f t="shared" si="251"/>
        <v>0</v>
      </c>
      <c r="DD30" s="63" t="b">
        <f t="shared" si="252"/>
        <v>0</v>
      </c>
      <c r="DE30" s="63" t="b">
        <f t="shared" si="253"/>
        <v>0</v>
      </c>
      <c r="DF30" s="63" t="b">
        <f t="shared" si="254"/>
        <v>0</v>
      </c>
      <c r="DG30" s="63" t="b">
        <f t="shared" si="255"/>
        <v>0</v>
      </c>
      <c r="DH30" s="63" t="b">
        <f t="shared" si="256"/>
        <v>0</v>
      </c>
      <c r="DI30" s="63" t="b">
        <f t="shared" si="257"/>
        <v>0</v>
      </c>
      <c r="DJ30" s="63" t="b">
        <f t="shared" si="258"/>
        <v>0</v>
      </c>
      <c r="DK30" s="63" t="b">
        <f t="shared" si="259"/>
        <v>0</v>
      </c>
      <c r="DL30" s="63" t="b">
        <f t="shared" si="260"/>
        <v>0</v>
      </c>
      <c r="DM30" s="63" t="b">
        <f t="shared" si="261"/>
        <v>0</v>
      </c>
      <c r="DN30" s="63" t="b">
        <f t="shared" si="262"/>
        <v>0</v>
      </c>
      <c r="DO30" s="63" t="b">
        <f t="shared" si="263"/>
        <v>0</v>
      </c>
      <c r="DP30" s="63" t="b">
        <f t="shared" si="264"/>
        <v>0</v>
      </c>
      <c r="DQ30" s="63" t="b">
        <f t="shared" si="265"/>
        <v>0</v>
      </c>
      <c r="DR30" s="63" t="b">
        <f t="shared" si="266"/>
        <v>0</v>
      </c>
      <c r="DS30" s="63" t="b">
        <f t="shared" si="267"/>
        <v>0</v>
      </c>
      <c r="DT30" s="63" t="b">
        <f t="shared" si="268"/>
        <v>0</v>
      </c>
      <c r="DU30" s="63" t="b">
        <f t="shared" si="269"/>
        <v>0</v>
      </c>
      <c r="DV30" s="63" t="b">
        <f t="shared" si="270"/>
        <v>0</v>
      </c>
      <c r="DW30" s="63" t="b">
        <f t="shared" si="271"/>
        <v>0</v>
      </c>
      <c r="DX30" s="63" t="b">
        <f t="shared" si="272"/>
        <v>0</v>
      </c>
      <c r="DY30" s="63" t="b">
        <f t="shared" si="273"/>
        <v>0</v>
      </c>
      <c r="DZ30" s="63" t="b">
        <f t="shared" si="274"/>
        <v>0</v>
      </c>
      <c r="EA30" s="63" t="b">
        <f t="shared" si="275"/>
        <v>0</v>
      </c>
      <c r="EB30" s="63" t="b">
        <f t="shared" si="276"/>
        <v>0</v>
      </c>
      <c r="EC30" s="63" t="b">
        <f t="shared" si="277"/>
        <v>0</v>
      </c>
      <c r="ED30" s="63" t="b">
        <f t="shared" si="278"/>
        <v>0</v>
      </c>
      <c r="EE30" s="63" t="b">
        <f t="shared" si="279"/>
        <v>0</v>
      </c>
      <c r="EF30" s="63" t="b">
        <f t="shared" si="280"/>
        <v>0</v>
      </c>
      <c r="EG30" s="63" t="b">
        <f t="shared" si="281"/>
        <v>0</v>
      </c>
      <c r="EH30" s="63" t="b">
        <f t="shared" si="282"/>
        <v>0</v>
      </c>
      <c r="EI30" s="63" t="b">
        <f t="shared" si="283"/>
        <v>0</v>
      </c>
      <c r="EJ30" s="63" t="b">
        <f t="shared" si="284"/>
        <v>0</v>
      </c>
      <c r="EK30" s="63" t="b">
        <f t="shared" si="285"/>
        <v>0</v>
      </c>
      <c r="EL30" s="63" t="b">
        <f t="shared" si="286"/>
        <v>0</v>
      </c>
      <c r="EM30" s="63" t="b">
        <f t="shared" si="287"/>
        <v>0</v>
      </c>
      <c r="EN30" s="63" t="b">
        <f t="shared" si="288"/>
        <v>0</v>
      </c>
      <c r="EO30" s="63" t="b">
        <f t="shared" si="289"/>
        <v>0</v>
      </c>
      <c r="EP30" s="63" t="b">
        <f t="shared" si="290"/>
        <v>0</v>
      </c>
      <c r="EQ30" s="63"/>
      <c r="ER30" s="63"/>
      <c r="ES30" s="63"/>
      <c r="ET30" s="63"/>
      <c r="EU30" s="63"/>
      <c r="EV30" s="64">
        <f t="shared" si="291"/>
        <v>0</v>
      </c>
      <c r="EW30" s="65" t="e">
        <f>VLOOKUP($B30,DONNEES!$A$1:$D$57,3,FALSE)</f>
        <v>#N/A</v>
      </c>
      <c r="EX30" s="123">
        <f t="shared" si="292"/>
        <v>0</v>
      </c>
      <c r="EY30" s="123">
        <f t="shared" si="293"/>
        <v>0</v>
      </c>
      <c r="EZ30" s="123">
        <f t="shared" si="294"/>
        <v>0</v>
      </c>
      <c r="FA30" s="123">
        <f t="shared" si="295"/>
        <v>0</v>
      </c>
    </row>
    <row r="31" spans="1:157" ht="30" hidden="1" customHeight="1" thickBot="1">
      <c r="A31" s="124"/>
      <c r="B31" s="68" t="s">
        <v>332</v>
      </c>
      <c r="C31" s="68" t="s">
        <v>293</v>
      </c>
      <c r="D31" s="68" t="s">
        <v>352</v>
      </c>
      <c r="E31" s="68" t="s">
        <v>294</v>
      </c>
      <c r="F31" s="68">
        <v>550351</v>
      </c>
      <c r="G31" s="116"/>
      <c r="H31" s="67">
        <f t="shared" si="225"/>
        <v>0</v>
      </c>
      <c r="I31" s="117" t="e">
        <f>VLOOKUP(B31,DONNEES!$A$1:$D$66,3,FALSE)</f>
        <v>#N/A</v>
      </c>
      <c r="J31" s="67">
        <f>INT(($EV31-SUM(MOD(DATE(YEAR($EV31-MOD($EV31,7)+3),1,2),{1E+99;7})*{1;-1})+5)/7)</f>
        <v>0</v>
      </c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118"/>
      <c r="V31" s="119"/>
      <c r="W31" s="119"/>
      <c r="X31" s="119"/>
      <c r="Y31" s="122"/>
      <c r="Z31" s="61">
        <f t="shared" si="226"/>
        <v>0</v>
      </c>
      <c r="AA31" s="118"/>
      <c r="AB31" s="119"/>
      <c r="AC31" s="119"/>
      <c r="AD31" s="119"/>
      <c r="AE31" s="122"/>
      <c r="AF31" s="61">
        <f t="shared" si="227"/>
        <v>0</v>
      </c>
      <c r="AG31" s="118"/>
      <c r="AH31" s="119"/>
      <c r="AI31" s="119"/>
      <c r="AJ31" s="119"/>
      <c r="AK31" s="122"/>
      <c r="AL31" s="61">
        <f t="shared" si="228"/>
        <v>0</v>
      </c>
      <c r="AM31" s="118"/>
      <c r="AN31" s="119"/>
      <c r="AO31" s="119"/>
      <c r="AP31" s="119"/>
      <c r="AQ31" s="122"/>
      <c r="AR31" s="61">
        <f t="shared" si="229"/>
        <v>0</v>
      </c>
      <c r="AS31" s="118"/>
      <c r="AT31" s="119"/>
      <c r="AU31" s="119"/>
      <c r="AV31" s="119"/>
      <c r="AW31" s="122"/>
      <c r="AX31" s="61">
        <f t="shared" si="230"/>
        <v>0</v>
      </c>
      <c r="AY31" s="118"/>
      <c r="AZ31" s="119"/>
      <c r="BA31" s="119"/>
      <c r="BB31" s="119"/>
      <c r="BC31" s="122"/>
      <c r="BD31" s="36">
        <f t="shared" si="231"/>
        <v>0</v>
      </c>
      <c r="BE31" s="118"/>
      <c r="BF31" s="119"/>
      <c r="BG31" s="119"/>
      <c r="BH31" s="119"/>
      <c r="BI31" s="122"/>
      <c r="BJ31" s="36">
        <f t="shared" si="232"/>
        <v>0</v>
      </c>
      <c r="BK31" s="118"/>
      <c r="BL31" s="119"/>
      <c r="BM31" s="119"/>
      <c r="BN31" s="119"/>
      <c r="BO31" s="122"/>
      <c r="BP31" s="36">
        <f t="shared" si="233"/>
        <v>0</v>
      </c>
      <c r="BQ31" s="118"/>
      <c r="BR31" s="119"/>
      <c r="BS31" s="119"/>
      <c r="BT31" s="119"/>
      <c r="BU31" s="122"/>
      <c r="BV31" s="36">
        <f t="shared" si="234"/>
        <v>0</v>
      </c>
      <c r="BW31" s="118"/>
      <c r="BX31" s="119"/>
      <c r="BY31" s="119"/>
      <c r="BZ31" s="119"/>
      <c r="CA31" s="119"/>
      <c r="CB31" s="119"/>
      <c r="CC31" s="61">
        <f t="shared" si="235"/>
        <v>0</v>
      </c>
      <c r="CD31" s="118"/>
      <c r="CE31" s="119"/>
      <c r="CF31" s="119"/>
      <c r="CG31" s="119"/>
      <c r="CH31" s="122"/>
      <c r="CI31" s="61">
        <f t="shared" si="236"/>
        <v>0</v>
      </c>
      <c r="CJ31" s="118"/>
      <c r="CK31" s="119"/>
      <c r="CL31" s="119"/>
      <c r="CM31" s="119"/>
      <c r="CN31" s="122"/>
      <c r="CO31" s="62">
        <f t="shared" si="237"/>
        <v>0</v>
      </c>
      <c r="CP31" s="63" t="b">
        <f t="shared" si="238"/>
        <v>0</v>
      </c>
      <c r="CQ31" s="63" t="b">
        <f t="shared" si="239"/>
        <v>0</v>
      </c>
      <c r="CR31" s="63" t="b">
        <f t="shared" si="240"/>
        <v>0</v>
      </c>
      <c r="CS31" s="63" t="b">
        <f t="shared" si="241"/>
        <v>0</v>
      </c>
      <c r="CT31" s="63" t="b">
        <f t="shared" si="242"/>
        <v>0</v>
      </c>
      <c r="CU31" s="63" t="b">
        <f t="shared" si="243"/>
        <v>0</v>
      </c>
      <c r="CV31" s="63" t="b">
        <f t="shared" si="244"/>
        <v>0</v>
      </c>
      <c r="CW31" s="63" t="b">
        <f t="shared" si="245"/>
        <v>0</v>
      </c>
      <c r="CX31" s="63" t="b">
        <f t="shared" si="246"/>
        <v>0</v>
      </c>
      <c r="CY31" s="63" t="b">
        <f t="shared" si="247"/>
        <v>0</v>
      </c>
      <c r="CZ31" s="63" t="b">
        <f t="shared" si="248"/>
        <v>0</v>
      </c>
      <c r="DA31" s="63" t="b">
        <f t="shared" si="249"/>
        <v>0</v>
      </c>
      <c r="DB31" s="63" t="b">
        <f t="shared" si="250"/>
        <v>0</v>
      </c>
      <c r="DC31" s="63" t="b">
        <f t="shared" si="251"/>
        <v>0</v>
      </c>
      <c r="DD31" s="63" t="b">
        <f t="shared" si="252"/>
        <v>0</v>
      </c>
      <c r="DE31" s="63" t="b">
        <f t="shared" si="253"/>
        <v>0</v>
      </c>
      <c r="DF31" s="63" t="b">
        <f t="shared" si="254"/>
        <v>0</v>
      </c>
      <c r="DG31" s="63" t="b">
        <f t="shared" si="255"/>
        <v>0</v>
      </c>
      <c r="DH31" s="63" t="b">
        <f t="shared" si="256"/>
        <v>0</v>
      </c>
      <c r="DI31" s="63" t="b">
        <f t="shared" si="257"/>
        <v>0</v>
      </c>
      <c r="DJ31" s="63" t="b">
        <f t="shared" si="258"/>
        <v>0</v>
      </c>
      <c r="DK31" s="63" t="b">
        <f t="shared" si="259"/>
        <v>0</v>
      </c>
      <c r="DL31" s="63" t="b">
        <f t="shared" si="260"/>
        <v>0</v>
      </c>
      <c r="DM31" s="63" t="b">
        <f t="shared" si="261"/>
        <v>0</v>
      </c>
      <c r="DN31" s="63" t="b">
        <f t="shared" si="262"/>
        <v>0</v>
      </c>
      <c r="DO31" s="63" t="b">
        <f t="shared" si="263"/>
        <v>0</v>
      </c>
      <c r="DP31" s="63" t="b">
        <f t="shared" si="264"/>
        <v>0</v>
      </c>
      <c r="DQ31" s="63" t="b">
        <f t="shared" si="265"/>
        <v>0</v>
      </c>
      <c r="DR31" s="63" t="b">
        <f t="shared" si="266"/>
        <v>0</v>
      </c>
      <c r="DS31" s="63" t="b">
        <f t="shared" si="267"/>
        <v>0</v>
      </c>
      <c r="DT31" s="63" t="b">
        <f t="shared" si="268"/>
        <v>0</v>
      </c>
      <c r="DU31" s="63" t="b">
        <f t="shared" si="269"/>
        <v>0</v>
      </c>
      <c r="DV31" s="63" t="b">
        <f t="shared" si="270"/>
        <v>0</v>
      </c>
      <c r="DW31" s="63" t="b">
        <f t="shared" si="271"/>
        <v>0</v>
      </c>
      <c r="DX31" s="63" t="b">
        <f t="shared" si="272"/>
        <v>0</v>
      </c>
      <c r="DY31" s="63" t="b">
        <f t="shared" si="273"/>
        <v>0</v>
      </c>
      <c r="DZ31" s="63" t="b">
        <f t="shared" si="274"/>
        <v>0</v>
      </c>
      <c r="EA31" s="63" t="b">
        <f t="shared" si="275"/>
        <v>0</v>
      </c>
      <c r="EB31" s="63" t="b">
        <f t="shared" si="276"/>
        <v>0</v>
      </c>
      <c r="EC31" s="63" t="b">
        <f t="shared" si="277"/>
        <v>0</v>
      </c>
      <c r="ED31" s="63" t="b">
        <f t="shared" si="278"/>
        <v>0</v>
      </c>
      <c r="EE31" s="63" t="b">
        <f t="shared" si="279"/>
        <v>0</v>
      </c>
      <c r="EF31" s="63" t="b">
        <f t="shared" si="280"/>
        <v>0</v>
      </c>
      <c r="EG31" s="63" t="b">
        <f t="shared" si="281"/>
        <v>0</v>
      </c>
      <c r="EH31" s="63" t="b">
        <f t="shared" si="282"/>
        <v>0</v>
      </c>
      <c r="EI31" s="63" t="b">
        <f t="shared" si="283"/>
        <v>0</v>
      </c>
      <c r="EJ31" s="63" t="b">
        <f t="shared" si="284"/>
        <v>0</v>
      </c>
      <c r="EK31" s="63" t="b">
        <f t="shared" si="285"/>
        <v>0</v>
      </c>
      <c r="EL31" s="63" t="b">
        <f t="shared" si="286"/>
        <v>0</v>
      </c>
      <c r="EM31" s="63" t="b">
        <f t="shared" si="287"/>
        <v>0</v>
      </c>
      <c r="EN31" s="63" t="b">
        <f t="shared" si="288"/>
        <v>0</v>
      </c>
      <c r="EO31" s="63" t="b">
        <f t="shared" si="289"/>
        <v>0</v>
      </c>
      <c r="EP31" s="63" t="b">
        <f t="shared" si="290"/>
        <v>0</v>
      </c>
      <c r="EQ31" s="63"/>
      <c r="ER31" s="63"/>
      <c r="ES31" s="63"/>
      <c r="ET31" s="63"/>
      <c r="EU31" s="63"/>
      <c r="EV31" s="64">
        <f t="shared" si="291"/>
        <v>0</v>
      </c>
      <c r="EW31" s="65" t="e">
        <f>VLOOKUP($B31,DONNEES!$A$1:$D$57,3,FALSE)</f>
        <v>#N/A</v>
      </c>
      <c r="EX31" s="123">
        <f t="shared" si="292"/>
        <v>0</v>
      </c>
      <c r="EY31" s="123">
        <f t="shared" si="293"/>
        <v>0</v>
      </c>
      <c r="EZ31" s="123">
        <f t="shared" si="294"/>
        <v>0</v>
      </c>
      <c r="FA31" s="123">
        <f t="shared" si="295"/>
        <v>0</v>
      </c>
    </row>
    <row r="32" spans="1:157" ht="30" hidden="1" customHeight="1" thickBot="1">
      <c r="A32" s="124"/>
      <c r="B32" s="68" t="s">
        <v>332</v>
      </c>
      <c r="C32" s="68" t="s">
        <v>353</v>
      </c>
      <c r="D32" s="68" t="s">
        <v>354</v>
      </c>
      <c r="E32" s="68" t="s">
        <v>355</v>
      </c>
      <c r="F32" s="68">
        <v>555319</v>
      </c>
      <c r="G32" s="116"/>
      <c r="H32" s="67">
        <f t="shared" si="225"/>
        <v>0</v>
      </c>
      <c r="I32" s="117" t="e">
        <f>VLOOKUP(B32,DONNEES!$A$1:$D$66,3,FALSE)</f>
        <v>#N/A</v>
      </c>
      <c r="J32" s="67">
        <f>INT(($EV32-SUM(MOD(DATE(YEAR($EV32-MOD($EV32,7)+3),1,2),{1E+99;7})*{1;-1})+5)/7)</f>
        <v>0</v>
      </c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118"/>
      <c r="V32" s="119"/>
      <c r="W32" s="119"/>
      <c r="X32" s="119"/>
      <c r="Y32" s="122"/>
      <c r="Z32" s="61">
        <f t="shared" si="226"/>
        <v>0</v>
      </c>
      <c r="AA32" s="118"/>
      <c r="AB32" s="119"/>
      <c r="AC32" s="119"/>
      <c r="AD32" s="119"/>
      <c r="AE32" s="122"/>
      <c r="AF32" s="61">
        <f t="shared" si="227"/>
        <v>0</v>
      </c>
      <c r="AG32" s="118"/>
      <c r="AH32" s="119"/>
      <c r="AI32" s="119"/>
      <c r="AJ32" s="119"/>
      <c r="AK32" s="122"/>
      <c r="AL32" s="61">
        <f t="shared" si="228"/>
        <v>0</v>
      </c>
      <c r="AM32" s="118"/>
      <c r="AN32" s="119"/>
      <c r="AO32" s="119"/>
      <c r="AP32" s="119"/>
      <c r="AQ32" s="122"/>
      <c r="AR32" s="61">
        <f t="shared" si="229"/>
        <v>0</v>
      </c>
      <c r="AS32" s="118"/>
      <c r="AT32" s="119"/>
      <c r="AU32" s="119"/>
      <c r="AV32" s="119"/>
      <c r="AW32" s="122"/>
      <c r="AX32" s="61">
        <f t="shared" si="230"/>
        <v>0</v>
      </c>
      <c r="AY32" s="118"/>
      <c r="AZ32" s="119"/>
      <c r="BA32" s="119"/>
      <c r="BB32" s="119"/>
      <c r="BC32" s="122"/>
      <c r="BD32" s="36">
        <f t="shared" si="231"/>
        <v>0</v>
      </c>
      <c r="BE32" s="118"/>
      <c r="BF32" s="119"/>
      <c r="BG32" s="119"/>
      <c r="BH32" s="119"/>
      <c r="BI32" s="122"/>
      <c r="BJ32" s="36">
        <f t="shared" si="232"/>
        <v>0</v>
      </c>
      <c r="BK32" s="118"/>
      <c r="BL32" s="119"/>
      <c r="BM32" s="119"/>
      <c r="BN32" s="119"/>
      <c r="BO32" s="122"/>
      <c r="BP32" s="36">
        <f t="shared" si="233"/>
        <v>0</v>
      </c>
      <c r="BQ32" s="118"/>
      <c r="BR32" s="119"/>
      <c r="BS32" s="119"/>
      <c r="BT32" s="119"/>
      <c r="BU32" s="122"/>
      <c r="BV32" s="36">
        <f t="shared" si="234"/>
        <v>0</v>
      </c>
      <c r="BW32" s="118"/>
      <c r="BX32" s="119"/>
      <c r="BY32" s="119"/>
      <c r="BZ32" s="119"/>
      <c r="CA32" s="119"/>
      <c r="CB32" s="119"/>
      <c r="CC32" s="61">
        <f t="shared" si="235"/>
        <v>0</v>
      </c>
      <c r="CD32" s="118"/>
      <c r="CE32" s="119"/>
      <c r="CF32" s="119"/>
      <c r="CG32" s="119"/>
      <c r="CH32" s="122"/>
      <c r="CI32" s="61">
        <f t="shared" si="236"/>
        <v>0</v>
      </c>
      <c r="CJ32" s="118"/>
      <c r="CK32" s="119"/>
      <c r="CL32" s="119"/>
      <c r="CM32" s="119"/>
      <c r="CN32" s="122"/>
      <c r="CO32" s="62">
        <f t="shared" si="237"/>
        <v>0</v>
      </c>
      <c r="CP32" s="63" t="b">
        <f t="shared" si="238"/>
        <v>0</v>
      </c>
      <c r="CQ32" s="63" t="b">
        <f t="shared" si="239"/>
        <v>0</v>
      </c>
      <c r="CR32" s="63" t="b">
        <f t="shared" si="240"/>
        <v>0</v>
      </c>
      <c r="CS32" s="63" t="b">
        <f t="shared" si="241"/>
        <v>0</v>
      </c>
      <c r="CT32" s="63" t="b">
        <f t="shared" si="242"/>
        <v>0</v>
      </c>
      <c r="CU32" s="63" t="b">
        <f t="shared" si="243"/>
        <v>0</v>
      </c>
      <c r="CV32" s="63" t="b">
        <f t="shared" si="244"/>
        <v>0</v>
      </c>
      <c r="CW32" s="63" t="b">
        <f t="shared" si="245"/>
        <v>0</v>
      </c>
      <c r="CX32" s="63" t="b">
        <f t="shared" si="246"/>
        <v>0</v>
      </c>
      <c r="CY32" s="63" t="b">
        <f t="shared" si="247"/>
        <v>0</v>
      </c>
      <c r="CZ32" s="63" t="b">
        <f t="shared" si="248"/>
        <v>0</v>
      </c>
      <c r="DA32" s="63" t="b">
        <f t="shared" si="249"/>
        <v>0</v>
      </c>
      <c r="DB32" s="63" t="b">
        <f t="shared" si="250"/>
        <v>0</v>
      </c>
      <c r="DC32" s="63" t="b">
        <f t="shared" si="251"/>
        <v>0</v>
      </c>
      <c r="DD32" s="63" t="b">
        <f t="shared" si="252"/>
        <v>0</v>
      </c>
      <c r="DE32" s="63" t="b">
        <f t="shared" si="253"/>
        <v>0</v>
      </c>
      <c r="DF32" s="63" t="b">
        <f t="shared" si="254"/>
        <v>0</v>
      </c>
      <c r="DG32" s="63" t="b">
        <f t="shared" si="255"/>
        <v>0</v>
      </c>
      <c r="DH32" s="63" t="b">
        <f t="shared" si="256"/>
        <v>0</v>
      </c>
      <c r="DI32" s="63" t="b">
        <f t="shared" si="257"/>
        <v>0</v>
      </c>
      <c r="DJ32" s="63" t="b">
        <f t="shared" si="258"/>
        <v>0</v>
      </c>
      <c r="DK32" s="63" t="b">
        <f t="shared" si="259"/>
        <v>0</v>
      </c>
      <c r="DL32" s="63" t="b">
        <f t="shared" si="260"/>
        <v>0</v>
      </c>
      <c r="DM32" s="63" t="b">
        <f t="shared" si="261"/>
        <v>0</v>
      </c>
      <c r="DN32" s="63" t="b">
        <f t="shared" si="262"/>
        <v>0</v>
      </c>
      <c r="DO32" s="63" t="b">
        <f t="shared" si="263"/>
        <v>0</v>
      </c>
      <c r="DP32" s="63" t="b">
        <f t="shared" si="264"/>
        <v>0</v>
      </c>
      <c r="DQ32" s="63" t="b">
        <f t="shared" si="265"/>
        <v>0</v>
      </c>
      <c r="DR32" s="63" t="b">
        <f t="shared" si="266"/>
        <v>0</v>
      </c>
      <c r="DS32" s="63" t="b">
        <f t="shared" si="267"/>
        <v>0</v>
      </c>
      <c r="DT32" s="63" t="b">
        <f t="shared" si="268"/>
        <v>0</v>
      </c>
      <c r="DU32" s="63" t="b">
        <f t="shared" si="269"/>
        <v>0</v>
      </c>
      <c r="DV32" s="63" t="b">
        <f t="shared" si="270"/>
        <v>0</v>
      </c>
      <c r="DW32" s="63" t="b">
        <f t="shared" si="271"/>
        <v>0</v>
      </c>
      <c r="DX32" s="63" t="b">
        <f t="shared" si="272"/>
        <v>0</v>
      </c>
      <c r="DY32" s="63" t="b">
        <f t="shared" si="273"/>
        <v>0</v>
      </c>
      <c r="DZ32" s="63" t="b">
        <f t="shared" si="274"/>
        <v>0</v>
      </c>
      <c r="EA32" s="63" t="b">
        <f t="shared" si="275"/>
        <v>0</v>
      </c>
      <c r="EB32" s="63" t="b">
        <f t="shared" si="276"/>
        <v>0</v>
      </c>
      <c r="EC32" s="63" t="b">
        <f t="shared" si="277"/>
        <v>0</v>
      </c>
      <c r="ED32" s="63" t="b">
        <f t="shared" si="278"/>
        <v>0</v>
      </c>
      <c r="EE32" s="63" t="b">
        <f t="shared" si="279"/>
        <v>0</v>
      </c>
      <c r="EF32" s="63" t="b">
        <f t="shared" si="280"/>
        <v>0</v>
      </c>
      <c r="EG32" s="63" t="b">
        <f t="shared" si="281"/>
        <v>0</v>
      </c>
      <c r="EH32" s="63" t="b">
        <f t="shared" si="282"/>
        <v>0</v>
      </c>
      <c r="EI32" s="63" t="b">
        <f t="shared" si="283"/>
        <v>0</v>
      </c>
      <c r="EJ32" s="63" t="b">
        <f t="shared" si="284"/>
        <v>0</v>
      </c>
      <c r="EK32" s="63" t="b">
        <f t="shared" si="285"/>
        <v>0</v>
      </c>
      <c r="EL32" s="63" t="b">
        <f t="shared" si="286"/>
        <v>0</v>
      </c>
      <c r="EM32" s="63" t="b">
        <f t="shared" si="287"/>
        <v>0</v>
      </c>
      <c r="EN32" s="63" t="b">
        <f t="shared" si="288"/>
        <v>0</v>
      </c>
      <c r="EO32" s="63" t="b">
        <f t="shared" si="289"/>
        <v>0</v>
      </c>
      <c r="EP32" s="63" t="b">
        <f t="shared" si="290"/>
        <v>0</v>
      </c>
      <c r="EQ32" s="63"/>
      <c r="ER32" s="63"/>
      <c r="ES32" s="63"/>
      <c r="ET32" s="63"/>
      <c r="EU32" s="63"/>
      <c r="EV32" s="64">
        <f t="shared" si="291"/>
        <v>0</v>
      </c>
      <c r="EW32" s="65" t="e">
        <f>VLOOKUP($B32,DONNEES!$A$1:$D$57,3,FALSE)</f>
        <v>#N/A</v>
      </c>
      <c r="EX32" s="123">
        <f t="shared" si="292"/>
        <v>0</v>
      </c>
      <c r="EY32" s="123">
        <f t="shared" si="293"/>
        <v>0</v>
      </c>
      <c r="EZ32" s="123">
        <f t="shared" si="294"/>
        <v>0</v>
      </c>
      <c r="FA32" s="123">
        <f t="shared" si="295"/>
        <v>0</v>
      </c>
    </row>
    <row r="33" spans="1:157" ht="30" hidden="1" customHeight="1" thickBot="1">
      <c r="A33" s="124"/>
      <c r="B33" s="68" t="s">
        <v>332</v>
      </c>
      <c r="C33" s="68" t="s">
        <v>295</v>
      </c>
      <c r="D33" s="68" t="s">
        <v>356</v>
      </c>
      <c r="E33" s="68" t="s">
        <v>296</v>
      </c>
      <c r="F33" s="68">
        <v>555740</v>
      </c>
      <c r="G33" s="116"/>
      <c r="H33" s="67">
        <f t="shared" si="225"/>
        <v>0</v>
      </c>
      <c r="I33" s="117" t="e">
        <f>VLOOKUP(B33,DONNEES!$A$1:$D$66,3,FALSE)</f>
        <v>#N/A</v>
      </c>
      <c r="J33" s="67">
        <f>INT(($EV33-SUM(MOD(DATE(YEAR($EV33-MOD($EV33,7)+3),1,2),{1E+99;7})*{1;-1})+5)/7)</f>
        <v>0</v>
      </c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118"/>
      <c r="V33" s="119"/>
      <c r="W33" s="119"/>
      <c r="X33" s="119"/>
      <c r="Y33" s="122"/>
      <c r="Z33" s="61">
        <f t="shared" si="226"/>
        <v>0</v>
      </c>
      <c r="AA33" s="118"/>
      <c r="AB33" s="119"/>
      <c r="AC33" s="119"/>
      <c r="AD33" s="119"/>
      <c r="AE33" s="122"/>
      <c r="AF33" s="61">
        <f t="shared" si="227"/>
        <v>0</v>
      </c>
      <c r="AG33" s="118"/>
      <c r="AH33" s="119"/>
      <c r="AI33" s="119"/>
      <c r="AJ33" s="119"/>
      <c r="AK33" s="122"/>
      <c r="AL33" s="61">
        <f t="shared" si="228"/>
        <v>0</v>
      </c>
      <c r="AM33" s="118"/>
      <c r="AN33" s="119"/>
      <c r="AO33" s="119"/>
      <c r="AP33" s="119"/>
      <c r="AQ33" s="122"/>
      <c r="AR33" s="61">
        <f t="shared" si="229"/>
        <v>0</v>
      </c>
      <c r="AS33" s="118"/>
      <c r="AT33" s="119"/>
      <c r="AU33" s="119"/>
      <c r="AV33" s="119"/>
      <c r="AW33" s="122"/>
      <c r="AX33" s="61">
        <f t="shared" si="230"/>
        <v>0</v>
      </c>
      <c r="AY33" s="118"/>
      <c r="AZ33" s="119"/>
      <c r="BA33" s="119"/>
      <c r="BB33" s="119"/>
      <c r="BC33" s="122"/>
      <c r="BD33" s="36">
        <f t="shared" si="231"/>
        <v>0</v>
      </c>
      <c r="BE33" s="118"/>
      <c r="BF33" s="119"/>
      <c r="BG33" s="119"/>
      <c r="BH33" s="119"/>
      <c r="BI33" s="122"/>
      <c r="BJ33" s="36">
        <f t="shared" si="232"/>
        <v>0</v>
      </c>
      <c r="BK33" s="118"/>
      <c r="BL33" s="119"/>
      <c r="BM33" s="119"/>
      <c r="BN33" s="119"/>
      <c r="BO33" s="122"/>
      <c r="BP33" s="36">
        <f t="shared" si="233"/>
        <v>0</v>
      </c>
      <c r="BQ33" s="118"/>
      <c r="BR33" s="119"/>
      <c r="BS33" s="119"/>
      <c r="BT33" s="119"/>
      <c r="BU33" s="122"/>
      <c r="BV33" s="36">
        <f t="shared" si="234"/>
        <v>0</v>
      </c>
      <c r="BW33" s="118"/>
      <c r="BX33" s="119"/>
      <c r="BY33" s="119"/>
      <c r="BZ33" s="119"/>
      <c r="CA33" s="119"/>
      <c r="CB33" s="119"/>
      <c r="CC33" s="61">
        <f t="shared" si="235"/>
        <v>0</v>
      </c>
      <c r="CD33" s="118"/>
      <c r="CE33" s="119"/>
      <c r="CF33" s="119"/>
      <c r="CG33" s="119"/>
      <c r="CH33" s="122"/>
      <c r="CI33" s="61">
        <f t="shared" si="236"/>
        <v>0</v>
      </c>
      <c r="CJ33" s="118"/>
      <c r="CK33" s="119"/>
      <c r="CL33" s="119"/>
      <c r="CM33" s="119"/>
      <c r="CN33" s="122"/>
      <c r="CO33" s="62">
        <f t="shared" si="237"/>
        <v>0</v>
      </c>
      <c r="CP33" s="63" t="b">
        <f t="shared" si="238"/>
        <v>0</v>
      </c>
      <c r="CQ33" s="63" t="b">
        <f t="shared" si="239"/>
        <v>0</v>
      </c>
      <c r="CR33" s="63" t="b">
        <f t="shared" si="240"/>
        <v>0</v>
      </c>
      <c r="CS33" s="63" t="b">
        <f t="shared" si="241"/>
        <v>0</v>
      </c>
      <c r="CT33" s="63" t="b">
        <f t="shared" si="242"/>
        <v>0</v>
      </c>
      <c r="CU33" s="63" t="b">
        <f t="shared" si="243"/>
        <v>0</v>
      </c>
      <c r="CV33" s="63" t="b">
        <f t="shared" si="244"/>
        <v>0</v>
      </c>
      <c r="CW33" s="63" t="b">
        <f t="shared" si="245"/>
        <v>0</v>
      </c>
      <c r="CX33" s="63" t="b">
        <f t="shared" si="246"/>
        <v>0</v>
      </c>
      <c r="CY33" s="63" t="b">
        <f t="shared" si="247"/>
        <v>0</v>
      </c>
      <c r="CZ33" s="63" t="b">
        <f t="shared" si="248"/>
        <v>0</v>
      </c>
      <c r="DA33" s="63" t="b">
        <f t="shared" si="249"/>
        <v>0</v>
      </c>
      <c r="DB33" s="63" t="b">
        <f t="shared" si="250"/>
        <v>0</v>
      </c>
      <c r="DC33" s="63" t="b">
        <f t="shared" si="251"/>
        <v>0</v>
      </c>
      <c r="DD33" s="63" t="b">
        <f t="shared" si="252"/>
        <v>0</v>
      </c>
      <c r="DE33" s="63" t="b">
        <f t="shared" si="253"/>
        <v>0</v>
      </c>
      <c r="DF33" s="63" t="b">
        <f t="shared" si="254"/>
        <v>0</v>
      </c>
      <c r="DG33" s="63" t="b">
        <f t="shared" si="255"/>
        <v>0</v>
      </c>
      <c r="DH33" s="63" t="b">
        <f t="shared" si="256"/>
        <v>0</v>
      </c>
      <c r="DI33" s="63" t="b">
        <f t="shared" si="257"/>
        <v>0</v>
      </c>
      <c r="DJ33" s="63" t="b">
        <f t="shared" si="258"/>
        <v>0</v>
      </c>
      <c r="DK33" s="63" t="b">
        <f t="shared" si="259"/>
        <v>0</v>
      </c>
      <c r="DL33" s="63" t="b">
        <f t="shared" si="260"/>
        <v>0</v>
      </c>
      <c r="DM33" s="63" t="b">
        <f t="shared" si="261"/>
        <v>0</v>
      </c>
      <c r="DN33" s="63" t="b">
        <f t="shared" si="262"/>
        <v>0</v>
      </c>
      <c r="DO33" s="63" t="b">
        <f t="shared" si="263"/>
        <v>0</v>
      </c>
      <c r="DP33" s="63" t="b">
        <f t="shared" si="264"/>
        <v>0</v>
      </c>
      <c r="DQ33" s="63" t="b">
        <f t="shared" si="265"/>
        <v>0</v>
      </c>
      <c r="DR33" s="63" t="b">
        <f t="shared" si="266"/>
        <v>0</v>
      </c>
      <c r="DS33" s="63" t="b">
        <f t="shared" si="267"/>
        <v>0</v>
      </c>
      <c r="DT33" s="63" t="b">
        <f t="shared" si="268"/>
        <v>0</v>
      </c>
      <c r="DU33" s="63" t="b">
        <f t="shared" si="269"/>
        <v>0</v>
      </c>
      <c r="DV33" s="63" t="b">
        <f t="shared" si="270"/>
        <v>0</v>
      </c>
      <c r="DW33" s="63" t="b">
        <f t="shared" si="271"/>
        <v>0</v>
      </c>
      <c r="DX33" s="63" t="b">
        <f t="shared" si="272"/>
        <v>0</v>
      </c>
      <c r="DY33" s="63" t="b">
        <f t="shared" si="273"/>
        <v>0</v>
      </c>
      <c r="DZ33" s="63" t="b">
        <f t="shared" si="274"/>
        <v>0</v>
      </c>
      <c r="EA33" s="63" t="b">
        <f t="shared" si="275"/>
        <v>0</v>
      </c>
      <c r="EB33" s="63" t="b">
        <f t="shared" si="276"/>
        <v>0</v>
      </c>
      <c r="EC33" s="63" t="b">
        <f t="shared" si="277"/>
        <v>0</v>
      </c>
      <c r="ED33" s="63" t="b">
        <f t="shared" si="278"/>
        <v>0</v>
      </c>
      <c r="EE33" s="63" t="b">
        <f t="shared" si="279"/>
        <v>0</v>
      </c>
      <c r="EF33" s="63" t="b">
        <f t="shared" si="280"/>
        <v>0</v>
      </c>
      <c r="EG33" s="63" t="b">
        <f t="shared" si="281"/>
        <v>0</v>
      </c>
      <c r="EH33" s="63" t="b">
        <f t="shared" si="282"/>
        <v>0</v>
      </c>
      <c r="EI33" s="63" t="b">
        <f t="shared" si="283"/>
        <v>0</v>
      </c>
      <c r="EJ33" s="63" t="b">
        <f t="shared" si="284"/>
        <v>0</v>
      </c>
      <c r="EK33" s="63" t="b">
        <f t="shared" si="285"/>
        <v>0</v>
      </c>
      <c r="EL33" s="63" t="b">
        <f t="shared" si="286"/>
        <v>0</v>
      </c>
      <c r="EM33" s="63" t="b">
        <f t="shared" si="287"/>
        <v>0</v>
      </c>
      <c r="EN33" s="63" t="b">
        <f t="shared" si="288"/>
        <v>0</v>
      </c>
      <c r="EO33" s="63" t="b">
        <f t="shared" si="289"/>
        <v>0</v>
      </c>
      <c r="EP33" s="63" t="b">
        <f t="shared" si="290"/>
        <v>0</v>
      </c>
      <c r="EQ33" s="63"/>
      <c r="ER33" s="63"/>
      <c r="ES33" s="63"/>
      <c r="ET33" s="63"/>
      <c r="EU33" s="63"/>
      <c r="EV33" s="64">
        <f t="shared" si="291"/>
        <v>0</v>
      </c>
      <c r="EW33" s="65" t="e">
        <f>VLOOKUP($B33,DONNEES!$A$1:$D$57,3,FALSE)</f>
        <v>#N/A</v>
      </c>
      <c r="EX33" s="123">
        <f t="shared" si="292"/>
        <v>0</v>
      </c>
      <c r="EY33" s="123">
        <f t="shared" si="293"/>
        <v>0</v>
      </c>
      <c r="EZ33" s="123">
        <f t="shared" si="294"/>
        <v>0</v>
      </c>
      <c r="FA33" s="123">
        <f t="shared" si="295"/>
        <v>0</v>
      </c>
    </row>
    <row r="34" spans="1:157" ht="30" hidden="1" customHeight="1" thickBot="1">
      <c r="A34" s="124"/>
      <c r="B34" s="68" t="s">
        <v>332</v>
      </c>
      <c r="C34" s="68" t="s">
        <v>357</v>
      </c>
      <c r="D34" s="68" t="s">
        <v>358</v>
      </c>
      <c r="E34" s="68" t="s">
        <v>359</v>
      </c>
      <c r="F34" s="68">
        <v>555770</v>
      </c>
      <c r="G34" s="116"/>
      <c r="H34" s="67">
        <f t="shared" si="225"/>
        <v>0</v>
      </c>
      <c r="I34" s="117" t="e">
        <f>VLOOKUP(B34,DONNEES!$A$1:$D$66,3,FALSE)</f>
        <v>#N/A</v>
      </c>
      <c r="J34" s="67">
        <f>INT(($EV34-SUM(MOD(DATE(YEAR($EV34-MOD($EV34,7)+3),1,2),{1E+99;7})*{1;-1})+5)/7)</f>
        <v>0</v>
      </c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118"/>
      <c r="V34" s="119"/>
      <c r="W34" s="119"/>
      <c r="X34" s="119"/>
      <c r="Y34" s="122"/>
      <c r="Z34" s="61">
        <f t="shared" si="226"/>
        <v>0</v>
      </c>
      <c r="AA34" s="118"/>
      <c r="AB34" s="119"/>
      <c r="AC34" s="119"/>
      <c r="AD34" s="119"/>
      <c r="AE34" s="122"/>
      <c r="AF34" s="61">
        <f t="shared" si="227"/>
        <v>0</v>
      </c>
      <c r="AG34" s="118"/>
      <c r="AH34" s="119"/>
      <c r="AI34" s="119"/>
      <c r="AJ34" s="119"/>
      <c r="AK34" s="122"/>
      <c r="AL34" s="61">
        <f t="shared" si="228"/>
        <v>0</v>
      </c>
      <c r="AM34" s="118"/>
      <c r="AN34" s="119"/>
      <c r="AO34" s="119"/>
      <c r="AP34" s="119"/>
      <c r="AQ34" s="122"/>
      <c r="AR34" s="61">
        <f t="shared" si="229"/>
        <v>0</v>
      </c>
      <c r="AS34" s="118"/>
      <c r="AT34" s="119"/>
      <c r="AU34" s="119"/>
      <c r="AV34" s="119"/>
      <c r="AW34" s="122"/>
      <c r="AX34" s="61">
        <f t="shared" si="230"/>
        <v>0</v>
      </c>
      <c r="AY34" s="118"/>
      <c r="AZ34" s="119"/>
      <c r="BA34" s="119"/>
      <c r="BB34" s="119"/>
      <c r="BC34" s="122"/>
      <c r="BD34" s="36">
        <f t="shared" si="231"/>
        <v>0</v>
      </c>
      <c r="BE34" s="118"/>
      <c r="BF34" s="119"/>
      <c r="BG34" s="119"/>
      <c r="BH34" s="119"/>
      <c r="BI34" s="122"/>
      <c r="BJ34" s="36">
        <f t="shared" si="232"/>
        <v>0</v>
      </c>
      <c r="BK34" s="118"/>
      <c r="BL34" s="119"/>
      <c r="BM34" s="119"/>
      <c r="BN34" s="119"/>
      <c r="BO34" s="122"/>
      <c r="BP34" s="36">
        <f t="shared" si="233"/>
        <v>0</v>
      </c>
      <c r="BQ34" s="118"/>
      <c r="BR34" s="119"/>
      <c r="BS34" s="119"/>
      <c r="BT34" s="119"/>
      <c r="BU34" s="122"/>
      <c r="BV34" s="36">
        <f t="shared" si="234"/>
        <v>0</v>
      </c>
      <c r="BW34" s="118"/>
      <c r="BX34" s="119"/>
      <c r="BY34" s="119"/>
      <c r="BZ34" s="119"/>
      <c r="CA34" s="119"/>
      <c r="CB34" s="119"/>
      <c r="CC34" s="61">
        <f t="shared" si="235"/>
        <v>0</v>
      </c>
      <c r="CD34" s="118"/>
      <c r="CE34" s="119"/>
      <c r="CF34" s="119"/>
      <c r="CG34" s="119"/>
      <c r="CH34" s="122"/>
      <c r="CI34" s="61">
        <f t="shared" si="236"/>
        <v>0</v>
      </c>
      <c r="CJ34" s="118"/>
      <c r="CK34" s="119"/>
      <c r="CL34" s="119"/>
      <c r="CM34" s="119"/>
      <c r="CN34" s="122"/>
      <c r="CO34" s="62">
        <f t="shared" si="237"/>
        <v>0</v>
      </c>
      <c r="CP34" s="63" t="b">
        <f t="shared" si="238"/>
        <v>0</v>
      </c>
      <c r="CQ34" s="63" t="b">
        <f t="shared" si="239"/>
        <v>0</v>
      </c>
      <c r="CR34" s="63" t="b">
        <f t="shared" si="240"/>
        <v>0</v>
      </c>
      <c r="CS34" s="63" t="b">
        <f t="shared" si="241"/>
        <v>0</v>
      </c>
      <c r="CT34" s="63" t="b">
        <f t="shared" si="242"/>
        <v>0</v>
      </c>
      <c r="CU34" s="63" t="b">
        <f t="shared" si="243"/>
        <v>0</v>
      </c>
      <c r="CV34" s="63" t="b">
        <f t="shared" si="244"/>
        <v>0</v>
      </c>
      <c r="CW34" s="63" t="b">
        <f t="shared" si="245"/>
        <v>0</v>
      </c>
      <c r="CX34" s="63" t="b">
        <f t="shared" si="246"/>
        <v>0</v>
      </c>
      <c r="CY34" s="63" t="b">
        <f t="shared" si="247"/>
        <v>0</v>
      </c>
      <c r="CZ34" s="63" t="b">
        <f t="shared" si="248"/>
        <v>0</v>
      </c>
      <c r="DA34" s="63" t="b">
        <f t="shared" si="249"/>
        <v>0</v>
      </c>
      <c r="DB34" s="63" t="b">
        <f t="shared" si="250"/>
        <v>0</v>
      </c>
      <c r="DC34" s="63" t="b">
        <f t="shared" si="251"/>
        <v>0</v>
      </c>
      <c r="DD34" s="63" t="b">
        <f t="shared" si="252"/>
        <v>0</v>
      </c>
      <c r="DE34" s="63" t="b">
        <f t="shared" si="253"/>
        <v>0</v>
      </c>
      <c r="DF34" s="63" t="b">
        <f t="shared" si="254"/>
        <v>0</v>
      </c>
      <c r="DG34" s="63" t="b">
        <f t="shared" si="255"/>
        <v>0</v>
      </c>
      <c r="DH34" s="63" t="b">
        <f t="shared" si="256"/>
        <v>0</v>
      </c>
      <c r="DI34" s="63" t="b">
        <f t="shared" si="257"/>
        <v>0</v>
      </c>
      <c r="DJ34" s="63" t="b">
        <f t="shared" si="258"/>
        <v>0</v>
      </c>
      <c r="DK34" s="63" t="b">
        <f t="shared" si="259"/>
        <v>0</v>
      </c>
      <c r="DL34" s="63" t="b">
        <f t="shared" si="260"/>
        <v>0</v>
      </c>
      <c r="DM34" s="63" t="b">
        <f t="shared" si="261"/>
        <v>0</v>
      </c>
      <c r="DN34" s="63" t="b">
        <f t="shared" si="262"/>
        <v>0</v>
      </c>
      <c r="DO34" s="63" t="b">
        <f t="shared" si="263"/>
        <v>0</v>
      </c>
      <c r="DP34" s="63" t="b">
        <f t="shared" si="264"/>
        <v>0</v>
      </c>
      <c r="DQ34" s="63" t="b">
        <f t="shared" si="265"/>
        <v>0</v>
      </c>
      <c r="DR34" s="63" t="b">
        <f t="shared" si="266"/>
        <v>0</v>
      </c>
      <c r="DS34" s="63" t="b">
        <f t="shared" si="267"/>
        <v>0</v>
      </c>
      <c r="DT34" s="63" t="b">
        <f t="shared" si="268"/>
        <v>0</v>
      </c>
      <c r="DU34" s="63" t="b">
        <f t="shared" si="269"/>
        <v>0</v>
      </c>
      <c r="DV34" s="63" t="b">
        <f t="shared" si="270"/>
        <v>0</v>
      </c>
      <c r="DW34" s="63" t="b">
        <f t="shared" si="271"/>
        <v>0</v>
      </c>
      <c r="DX34" s="63" t="b">
        <f t="shared" si="272"/>
        <v>0</v>
      </c>
      <c r="DY34" s="63" t="b">
        <f t="shared" si="273"/>
        <v>0</v>
      </c>
      <c r="DZ34" s="63" t="b">
        <f t="shared" si="274"/>
        <v>0</v>
      </c>
      <c r="EA34" s="63" t="b">
        <f t="shared" si="275"/>
        <v>0</v>
      </c>
      <c r="EB34" s="63" t="b">
        <f t="shared" si="276"/>
        <v>0</v>
      </c>
      <c r="EC34" s="63" t="b">
        <f t="shared" si="277"/>
        <v>0</v>
      </c>
      <c r="ED34" s="63" t="b">
        <f t="shared" si="278"/>
        <v>0</v>
      </c>
      <c r="EE34" s="63" t="b">
        <f t="shared" si="279"/>
        <v>0</v>
      </c>
      <c r="EF34" s="63" t="b">
        <f t="shared" si="280"/>
        <v>0</v>
      </c>
      <c r="EG34" s="63" t="b">
        <f t="shared" si="281"/>
        <v>0</v>
      </c>
      <c r="EH34" s="63" t="b">
        <f t="shared" si="282"/>
        <v>0</v>
      </c>
      <c r="EI34" s="63" t="b">
        <f t="shared" si="283"/>
        <v>0</v>
      </c>
      <c r="EJ34" s="63" t="b">
        <f t="shared" si="284"/>
        <v>0</v>
      </c>
      <c r="EK34" s="63" t="b">
        <f t="shared" si="285"/>
        <v>0</v>
      </c>
      <c r="EL34" s="63" t="b">
        <f t="shared" si="286"/>
        <v>0</v>
      </c>
      <c r="EM34" s="63" t="b">
        <f t="shared" si="287"/>
        <v>0</v>
      </c>
      <c r="EN34" s="63" t="b">
        <f t="shared" si="288"/>
        <v>0</v>
      </c>
      <c r="EO34" s="63" t="b">
        <f t="shared" si="289"/>
        <v>0</v>
      </c>
      <c r="EP34" s="63" t="b">
        <f t="shared" si="290"/>
        <v>0</v>
      </c>
      <c r="EQ34" s="63"/>
      <c r="ER34" s="63"/>
      <c r="ES34" s="63"/>
      <c r="ET34" s="63"/>
      <c r="EU34" s="63"/>
      <c r="EV34" s="64">
        <f t="shared" si="291"/>
        <v>0</v>
      </c>
      <c r="EW34" s="65" t="e">
        <f>VLOOKUP($B34,DONNEES!$A$1:$D$57,3,FALSE)</f>
        <v>#N/A</v>
      </c>
      <c r="EX34" s="123">
        <f t="shared" si="292"/>
        <v>0</v>
      </c>
      <c r="EY34" s="123">
        <f t="shared" si="293"/>
        <v>0</v>
      </c>
      <c r="EZ34" s="123">
        <f t="shared" si="294"/>
        <v>0</v>
      </c>
      <c r="FA34" s="123">
        <f t="shared" si="295"/>
        <v>0</v>
      </c>
    </row>
    <row r="35" spans="1:157" ht="30" hidden="1" customHeight="1" thickBot="1">
      <c r="A35" s="124"/>
      <c r="B35" s="68" t="s">
        <v>332</v>
      </c>
      <c r="C35" s="68" t="s">
        <v>360</v>
      </c>
      <c r="D35" s="68" t="s">
        <v>361</v>
      </c>
      <c r="E35" s="68" t="s">
        <v>362</v>
      </c>
      <c r="F35" s="68">
        <v>550331</v>
      </c>
      <c r="G35" s="116"/>
      <c r="H35" s="67">
        <f t="shared" si="225"/>
        <v>0</v>
      </c>
      <c r="I35" s="117" t="e">
        <f>VLOOKUP(B35,DONNEES!$A$1:$D$66,3,FALSE)</f>
        <v>#N/A</v>
      </c>
      <c r="J35" s="67">
        <f>INT(($EV35-SUM(MOD(DATE(YEAR($EV35-MOD($EV35,7)+3),1,2),{1E+99;7})*{1;-1})+5)/7)</f>
        <v>0</v>
      </c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118"/>
      <c r="V35" s="119"/>
      <c r="W35" s="119"/>
      <c r="X35" s="119"/>
      <c r="Y35" s="122"/>
      <c r="Z35" s="61">
        <f t="shared" si="226"/>
        <v>0</v>
      </c>
      <c r="AA35" s="118"/>
      <c r="AB35" s="119"/>
      <c r="AC35" s="119"/>
      <c r="AD35" s="119"/>
      <c r="AE35" s="122"/>
      <c r="AF35" s="61">
        <f t="shared" si="227"/>
        <v>0</v>
      </c>
      <c r="AG35" s="118"/>
      <c r="AH35" s="119"/>
      <c r="AI35" s="119"/>
      <c r="AJ35" s="119"/>
      <c r="AK35" s="122"/>
      <c r="AL35" s="61">
        <f t="shared" si="228"/>
        <v>0</v>
      </c>
      <c r="AM35" s="118"/>
      <c r="AN35" s="119"/>
      <c r="AO35" s="119"/>
      <c r="AP35" s="119"/>
      <c r="AQ35" s="122"/>
      <c r="AR35" s="61">
        <f t="shared" si="229"/>
        <v>0</v>
      </c>
      <c r="AS35" s="118"/>
      <c r="AT35" s="119"/>
      <c r="AU35" s="119"/>
      <c r="AV35" s="119"/>
      <c r="AW35" s="122"/>
      <c r="AX35" s="61">
        <f t="shared" si="230"/>
        <v>0</v>
      </c>
      <c r="AY35" s="118"/>
      <c r="AZ35" s="119"/>
      <c r="BA35" s="119"/>
      <c r="BB35" s="119"/>
      <c r="BC35" s="122"/>
      <c r="BD35" s="36">
        <f t="shared" si="231"/>
        <v>0</v>
      </c>
      <c r="BE35" s="118"/>
      <c r="BF35" s="119"/>
      <c r="BG35" s="119"/>
      <c r="BH35" s="119"/>
      <c r="BI35" s="122"/>
      <c r="BJ35" s="36">
        <f t="shared" si="232"/>
        <v>0</v>
      </c>
      <c r="BK35" s="118"/>
      <c r="BL35" s="119"/>
      <c r="BM35" s="119"/>
      <c r="BN35" s="119"/>
      <c r="BO35" s="122"/>
      <c r="BP35" s="36">
        <f t="shared" si="233"/>
        <v>0</v>
      </c>
      <c r="BQ35" s="118"/>
      <c r="BR35" s="119"/>
      <c r="BS35" s="119"/>
      <c r="BT35" s="119"/>
      <c r="BU35" s="122"/>
      <c r="BV35" s="36">
        <f t="shared" si="234"/>
        <v>0</v>
      </c>
      <c r="BW35" s="118"/>
      <c r="BX35" s="119"/>
      <c r="BY35" s="119"/>
      <c r="BZ35" s="119"/>
      <c r="CA35" s="119"/>
      <c r="CB35" s="119"/>
      <c r="CC35" s="61">
        <f t="shared" si="235"/>
        <v>0</v>
      </c>
      <c r="CD35" s="118"/>
      <c r="CE35" s="119"/>
      <c r="CF35" s="119"/>
      <c r="CG35" s="119"/>
      <c r="CH35" s="122"/>
      <c r="CI35" s="61">
        <f t="shared" si="236"/>
        <v>0</v>
      </c>
      <c r="CJ35" s="118"/>
      <c r="CK35" s="119"/>
      <c r="CL35" s="119"/>
      <c r="CM35" s="119"/>
      <c r="CN35" s="122"/>
      <c r="CO35" s="62">
        <f t="shared" si="237"/>
        <v>0</v>
      </c>
      <c r="CP35" s="63" t="b">
        <f t="shared" si="238"/>
        <v>0</v>
      </c>
      <c r="CQ35" s="63" t="b">
        <f t="shared" si="239"/>
        <v>0</v>
      </c>
      <c r="CR35" s="63" t="b">
        <f t="shared" si="240"/>
        <v>0</v>
      </c>
      <c r="CS35" s="63" t="b">
        <f t="shared" si="241"/>
        <v>0</v>
      </c>
      <c r="CT35" s="63" t="b">
        <f t="shared" si="242"/>
        <v>0</v>
      </c>
      <c r="CU35" s="63" t="b">
        <f t="shared" si="243"/>
        <v>0</v>
      </c>
      <c r="CV35" s="63" t="b">
        <f t="shared" si="244"/>
        <v>0</v>
      </c>
      <c r="CW35" s="63" t="b">
        <f t="shared" si="245"/>
        <v>0</v>
      </c>
      <c r="CX35" s="63" t="b">
        <f t="shared" si="246"/>
        <v>0</v>
      </c>
      <c r="CY35" s="63" t="b">
        <f t="shared" si="247"/>
        <v>0</v>
      </c>
      <c r="CZ35" s="63" t="b">
        <f t="shared" si="248"/>
        <v>0</v>
      </c>
      <c r="DA35" s="63" t="b">
        <f t="shared" si="249"/>
        <v>0</v>
      </c>
      <c r="DB35" s="63" t="b">
        <f t="shared" si="250"/>
        <v>0</v>
      </c>
      <c r="DC35" s="63" t="b">
        <f t="shared" si="251"/>
        <v>0</v>
      </c>
      <c r="DD35" s="63" t="b">
        <f t="shared" si="252"/>
        <v>0</v>
      </c>
      <c r="DE35" s="63" t="b">
        <f t="shared" si="253"/>
        <v>0</v>
      </c>
      <c r="DF35" s="63" t="b">
        <f t="shared" si="254"/>
        <v>0</v>
      </c>
      <c r="DG35" s="63" t="b">
        <f t="shared" si="255"/>
        <v>0</v>
      </c>
      <c r="DH35" s="63" t="b">
        <f t="shared" si="256"/>
        <v>0</v>
      </c>
      <c r="DI35" s="63" t="b">
        <f t="shared" si="257"/>
        <v>0</v>
      </c>
      <c r="DJ35" s="63" t="b">
        <f t="shared" si="258"/>
        <v>0</v>
      </c>
      <c r="DK35" s="63" t="b">
        <f t="shared" si="259"/>
        <v>0</v>
      </c>
      <c r="DL35" s="63" t="b">
        <f t="shared" si="260"/>
        <v>0</v>
      </c>
      <c r="DM35" s="63" t="b">
        <f t="shared" si="261"/>
        <v>0</v>
      </c>
      <c r="DN35" s="63" t="b">
        <f t="shared" si="262"/>
        <v>0</v>
      </c>
      <c r="DO35" s="63" t="b">
        <f t="shared" si="263"/>
        <v>0</v>
      </c>
      <c r="DP35" s="63" t="b">
        <f t="shared" si="264"/>
        <v>0</v>
      </c>
      <c r="DQ35" s="63" t="b">
        <f t="shared" si="265"/>
        <v>0</v>
      </c>
      <c r="DR35" s="63" t="b">
        <f t="shared" si="266"/>
        <v>0</v>
      </c>
      <c r="DS35" s="63" t="b">
        <f t="shared" si="267"/>
        <v>0</v>
      </c>
      <c r="DT35" s="63" t="b">
        <f t="shared" si="268"/>
        <v>0</v>
      </c>
      <c r="DU35" s="63" t="b">
        <f t="shared" si="269"/>
        <v>0</v>
      </c>
      <c r="DV35" s="63" t="b">
        <f t="shared" si="270"/>
        <v>0</v>
      </c>
      <c r="DW35" s="63" t="b">
        <f t="shared" si="271"/>
        <v>0</v>
      </c>
      <c r="DX35" s="63" t="b">
        <f t="shared" si="272"/>
        <v>0</v>
      </c>
      <c r="DY35" s="63" t="b">
        <f t="shared" si="273"/>
        <v>0</v>
      </c>
      <c r="DZ35" s="63" t="b">
        <f t="shared" si="274"/>
        <v>0</v>
      </c>
      <c r="EA35" s="63" t="b">
        <f t="shared" si="275"/>
        <v>0</v>
      </c>
      <c r="EB35" s="63" t="b">
        <f t="shared" si="276"/>
        <v>0</v>
      </c>
      <c r="EC35" s="63" t="b">
        <f t="shared" si="277"/>
        <v>0</v>
      </c>
      <c r="ED35" s="63" t="b">
        <f t="shared" si="278"/>
        <v>0</v>
      </c>
      <c r="EE35" s="63" t="b">
        <f t="shared" si="279"/>
        <v>0</v>
      </c>
      <c r="EF35" s="63" t="b">
        <f t="shared" si="280"/>
        <v>0</v>
      </c>
      <c r="EG35" s="63" t="b">
        <f t="shared" si="281"/>
        <v>0</v>
      </c>
      <c r="EH35" s="63" t="b">
        <f t="shared" si="282"/>
        <v>0</v>
      </c>
      <c r="EI35" s="63" t="b">
        <f t="shared" si="283"/>
        <v>0</v>
      </c>
      <c r="EJ35" s="63" t="b">
        <f t="shared" si="284"/>
        <v>0</v>
      </c>
      <c r="EK35" s="63" t="b">
        <f t="shared" si="285"/>
        <v>0</v>
      </c>
      <c r="EL35" s="63" t="b">
        <f t="shared" si="286"/>
        <v>0</v>
      </c>
      <c r="EM35" s="63" t="b">
        <f t="shared" si="287"/>
        <v>0</v>
      </c>
      <c r="EN35" s="63" t="b">
        <f t="shared" si="288"/>
        <v>0</v>
      </c>
      <c r="EO35" s="63" t="b">
        <f t="shared" si="289"/>
        <v>0</v>
      </c>
      <c r="EP35" s="63" t="b">
        <f t="shared" si="290"/>
        <v>0</v>
      </c>
      <c r="EQ35" s="63"/>
      <c r="ER35" s="63"/>
      <c r="ES35" s="63"/>
      <c r="ET35" s="63"/>
      <c r="EU35" s="63"/>
      <c r="EV35" s="64">
        <f t="shared" si="291"/>
        <v>0</v>
      </c>
      <c r="EW35" s="65" t="e">
        <f>VLOOKUP($B35,DONNEES!$A$1:$D$57,3,FALSE)</f>
        <v>#N/A</v>
      </c>
      <c r="EX35" s="123">
        <f t="shared" si="292"/>
        <v>0</v>
      </c>
      <c r="EY35" s="123">
        <f t="shared" si="293"/>
        <v>0</v>
      </c>
      <c r="EZ35" s="123">
        <f t="shared" si="294"/>
        <v>0</v>
      </c>
      <c r="FA35" s="123">
        <f t="shared" si="295"/>
        <v>0</v>
      </c>
    </row>
    <row r="36" spans="1:157" ht="30" hidden="1" customHeight="1" thickBot="1">
      <c r="A36" s="124"/>
      <c r="B36" s="68" t="s">
        <v>363</v>
      </c>
      <c r="C36" s="68" t="s">
        <v>333</v>
      </c>
      <c r="D36" s="68" t="s">
        <v>364</v>
      </c>
      <c r="E36" s="68" t="s">
        <v>334</v>
      </c>
      <c r="F36" s="68">
        <v>1549</v>
      </c>
      <c r="G36" s="116"/>
      <c r="H36" s="67">
        <f t="shared" si="225"/>
        <v>0</v>
      </c>
      <c r="I36" s="117" t="e">
        <f>VLOOKUP(B36,DONNEES!$A$1:$D$66,3,FALSE)</f>
        <v>#N/A</v>
      </c>
      <c r="J36" s="67">
        <f>INT(($EV36-SUM(MOD(DATE(YEAR($EV36-MOD($EV36,7)+3),1,2),{1E+99;7})*{1;-1})+5)/7)</f>
        <v>0</v>
      </c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118"/>
      <c r="V36" s="119"/>
      <c r="W36" s="119"/>
      <c r="X36" s="119"/>
      <c r="Y36" s="122"/>
      <c r="Z36" s="61">
        <f t="shared" si="226"/>
        <v>0</v>
      </c>
      <c r="AA36" s="118"/>
      <c r="AB36" s="119"/>
      <c r="AC36" s="119"/>
      <c r="AD36" s="119"/>
      <c r="AE36" s="122"/>
      <c r="AF36" s="61">
        <f t="shared" si="227"/>
        <v>0</v>
      </c>
      <c r="AG36" s="118"/>
      <c r="AH36" s="119"/>
      <c r="AI36" s="119"/>
      <c r="AJ36" s="119"/>
      <c r="AK36" s="122"/>
      <c r="AL36" s="61">
        <f t="shared" si="228"/>
        <v>0</v>
      </c>
      <c r="AM36" s="118"/>
      <c r="AN36" s="119"/>
      <c r="AO36" s="119"/>
      <c r="AP36" s="119"/>
      <c r="AQ36" s="122"/>
      <c r="AR36" s="61">
        <f t="shared" si="229"/>
        <v>0</v>
      </c>
      <c r="AS36" s="118"/>
      <c r="AT36" s="119"/>
      <c r="AU36" s="119"/>
      <c r="AV36" s="119"/>
      <c r="AW36" s="122"/>
      <c r="AX36" s="61">
        <f t="shared" si="230"/>
        <v>0</v>
      </c>
      <c r="AY36" s="118"/>
      <c r="AZ36" s="119"/>
      <c r="BA36" s="119"/>
      <c r="BB36" s="119"/>
      <c r="BC36" s="122"/>
      <c r="BD36" s="36">
        <f t="shared" si="231"/>
        <v>0</v>
      </c>
      <c r="BE36" s="118"/>
      <c r="BF36" s="119"/>
      <c r="BG36" s="119"/>
      <c r="BH36" s="119"/>
      <c r="BI36" s="122"/>
      <c r="BJ36" s="36">
        <f t="shared" si="232"/>
        <v>0</v>
      </c>
      <c r="BK36" s="118"/>
      <c r="BL36" s="119"/>
      <c r="BM36" s="119"/>
      <c r="BN36" s="119"/>
      <c r="BO36" s="122"/>
      <c r="BP36" s="36">
        <f t="shared" si="233"/>
        <v>0</v>
      </c>
      <c r="BQ36" s="118"/>
      <c r="BR36" s="119"/>
      <c r="BS36" s="119"/>
      <c r="BT36" s="119"/>
      <c r="BU36" s="122"/>
      <c r="BV36" s="36">
        <f t="shared" si="234"/>
        <v>0</v>
      </c>
      <c r="BW36" s="118"/>
      <c r="BX36" s="119"/>
      <c r="BY36" s="119"/>
      <c r="BZ36" s="119"/>
      <c r="CA36" s="119"/>
      <c r="CB36" s="119"/>
      <c r="CC36" s="61">
        <f t="shared" si="235"/>
        <v>0</v>
      </c>
      <c r="CD36" s="118"/>
      <c r="CE36" s="119"/>
      <c r="CF36" s="119"/>
      <c r="CG36" s="119"/>
      <c r="CH36" s="122"/>
      <c r="CI36" s="61">
        <f t="shared" si="236"/>
        <v>0</v>
      </c>
      <c r="CJ36" s="118"/>
      <c r="CK36" s="119"/>
      <c r="CL36" s="119"/>
      <c r="CM36" s="119"/>
      <c r="CN36" s="122"/>
      <c r="CO36" s="62">
        <f t="shared" si="237"/>
        <v>0</v>
      </c>
      <c r="CP36" s="63" t="b">
        <f t="shared" si="238"/>
        <v>0</v>
      </c>
      <c r="CQ36" s="63" t="b">
        <f t="shared" si="239"/>
        <v>0</v>
      </c>
      <c r="CR36" s="63" t="b">
        <f t="shared" si="240"/>
        <v>0</v>
      </c>
      <c r="CS36" s="63" t="b">
        <f t="shared" si="241"/>
        <v>0</v>
      </c>
      <c r="CT36" s="63" t="b">
        <f t="shared" si="242"/>
        <v>0</v>
      </c>
      <c r="CU36" s="63" t="b">
        <f t="shared" si="243"/>
        <v>0</v>
      </c>
      <c r="CV36" s="63" t="b">
        <f t="shared" si="244"/>
        <v>0</v>
      </c>
      <c r="CW36" s="63" t="b">
        <f t="shared" si="245"/>
        <v>0</v>
      </c>
      <c r="CX36" s="63" t="b">
        <f t="shared" si="246"/>
        <v>0</v>
      </c>
      <c r="CY36" s="63" t="b">
        <f t="shared" si="247"/>
        <v>0</v>
      </c>
      <c r="CZ36" s="63" t="b">
        <f t="shared" si="248"/>
        <v>0</v>
      </c>
      <c r="DA36" s="63" t="b">
        <f t="shared" si="249"/>
        <v>0</v>
      </c>
      <c r="DB36" s="63" t="b">
        <f t="shared" si="250"/>
        <v>0</v>
      </c>
      <c r="DC36" s="63" t="b">
        <f t="shared" si="251"/>
        <v>0</v>
      </c>
      <c r="DD36" s="63" t="b">
        <f t="shared" si="252"/>
        <v>0</v>
      </c>
      <c r="DE36" s="63" t="b">
        <f t="shared" si="253"/>
        <v>0</v>
      </c>
      <c r="DF36" s="63" t="b">
        <f t="shared" si="254"/>
        <v>0</v>
      </c>
      <c r="DG36" s="63" t="b">
        <f t="shared" si="255"/>
        <v>0</v>
      </c>
      <c r="DH36" s="63" t="b">
        <f t="shared" si="256"/>
        <v>0</v>
      </c>
      <c r="DI36" s="63" t="b">
        <f t="shared" si="257"/>
        <v>0</v>
      </c>
      <c r="DJ36" s="63" t="b">
        <f t="shared" si="258"/>
        <v>0</v>
      </c>
      <c r="DK36" s="63" t="b">
        <f t="shared" si="259"/>
        <v>0</v>
      </c>
      <c r="DL36" s="63" t="b">
        <f t="shared" si="260"/>
        <v>0</v>
      </c>
      <c r="DM36" s="63" t="b">
        <f t="shared" si="261"/>
        <v>0</v>
      </c>
      <c r="DN36" s="63" t="b">
        <f t="shared" si="262"/>
        <v>0</v>
      </c>
      <c r="DO36" s="63" t="b">
        <f t="shared" si="263"/>
        <v>0</v>
      </c>
      <c r="DP36" s="63" t="b">
        <f t="shared" si="264"/>
        <v>0</v>
      </c>
      <c r="DQ36" s="63" t="b">
        <f t="shared" si="265"/>
        <v>0</v>
      </c>
      <c r="DR36" s="63" t="b">
        <f t="shared" si="266"/>
        <v>0</v>
      </c>
      <c r="DS36" s="63" t="b">
        <f t="shared" si="267"/>
        <v>0</v>
      </c>
      <c r="DT36" s="63" t="b">
        <f t="shared" si="268"/>
        <v>0</v>
      </c>
      <c r="DU36" s="63" t="b">
        <f t="shared" si="269"/>
        <v>0</v>
      </c>
      <c r="DV36" s="63" t="b">
        <f t="shared" si="270"/>
        <v>0</v>
      </c>
      <c r="DW36" s="63" t="b">
        <f t="shared" si="271"/>
        <v>0</v>
      </c>
      <c r="DX36" s="63" t="b">
        <f t="shared" si="272"/>
        <v>0</v>
      </c>
      <c r="DY36" s="63" t="b">
        <f t="shared" si="273"/>
        <v>0</v>
      </c>
      <c r="DZ36" s="63" t="b">
        <f t="shared" si="274"/>
        <v>0</v>
      </c>
      <c r="EA36" s="63" t="b">
        <f t="shared" si="275"/>
        <v>0</v>
      </c>
      <c r="EB36" s="63" t="b">
        <f t="shared" si="276"/>
        <v>0</v>
      </c>
      <c r="EC36" s="63" t="b">
        <f t="shared" si="277"/>
        <v>0</v>
      </c>
      <c r="ED36" s="63" t="b">
        <f t="shared" si="278"/>
        <v>0</v>
      </c>
      <c r="EE36" s="63" t="b">
        <f t="shared" si="279"/>
        <v>0</v>
      </c>
      <c r="EF36" s="63" t="b">
        <f t="shared" si="280"/>
        <v>0</v>
      </c>
      <c r="EG36" s="63" t="b">
        <f t="shared" si="281"/>
        <v>0</v>
      </c>
      <c r="EH36" s="63" t="b">
        <f t="shared" si="282"/>
        <v>0</v>
      </c>
      <c r="EI36" s="63" t="b">
        <f t="shared" si="283"/>
        <v>0</v>
      </c>
      <c r="EJ36" s="63" t="b">
        <f t="shared" si="284"/>
        <v>0</v>
      </c>
      <c r="EK36" s="63" t="b">
        <f t="shared" si="285"/>
        <v>0</v>
      </c>
      <c r="EL36" s="63" t="b">
        <f t="shared" si="286"/>
        <v>0</v>
      </c>
      <c r="EM36" s="63" t="b">
        <f t="shared" si="287"/>
        <v>0</v>
      </c>
      <c r="EN36" s="63" t="b">
        <f t="shared" si="288"/>
        <v>0</v>
      </c>
      <c r="EO36" s="63" t="b">
        <f t="shared" si="289"/>
        <v>0</v>
      </c>
      <c r="EP36" s="63" t="b">
        <f t="shared" si="290"/>
        <v>0</v>
      </c>
      <c r="EQ36" s="63"/>
      <c r="ER36" s="63"/>
      <c r="ES36" s="63"/>
      <c r="ET36" s="63"/>
      <c r="EU36" s="63"/>
      <c r="EV36" s="64">
        <f t="shared" si="291"/>
        <v>0</v>
      </c>
      <c r="EW36" s="65" t="e">
        <f>VLOOKUP($B36,DONNEES!$A$1:$D$57,3,FALSE)</f>
        <v>#N/A</v>
      </c>
      <c r="EX36" s="123">
        <f t="shared" si="292"/>
        <v>0</v>
      </c>
      <c r="EY36" s="123">
        <f t="shared" si="293"/>
        <v>0</v>
      </c>
      <c r="EZ36" s="123">
        <f t="shared" si="294"/>
        <v>0</v>
      </c>
      <c r="FA36" s="123">
        <f t="shared" si="295"/>
        <v>0</v>
      </c>
    </row>
    <row r="37" spans="1:157" ht="30" hidden="1" customHeight="1" thickBot="1">
      <c r="A37" s="124"/>
      <c r="B37" s="68" t="s">
        <v>363</v>
      </c>
      <c r="C37" s="68" t="s">
        <v>365</v>
      </c>
      <c r="D37" s="68" t="s">
        <v>366</v>
      </c>
      <c r="E37" s="68" t="s">
        <v>367</v>
      </c>
      <c r="F37" s="68">
        <v>4066</v>
      </c>
      <c r="G37" s="116"/>
      <c r="H37" s="67">
        <f t="shared" si="225"/>
        <v>0</v>
      </c>
      <c r="I37" s="117" t="e">
        <f>VLOOKUP(B37,DONNEES!$A$1:$D$66,3,FALSE)</f>
        <v>#N/A</v>
      </c>
      <c r="J37" s="67">
        <f>INT(($EV37-SUM(MOD(DATE(YEAR($EV37-MOD($EV37,7)+3),1,2),{1E+99;7})*{1;-1})+5)/7)</f>
        <v>0</v>
      </c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118"/>
      <c r="V37" s="119"/>
      <c r="W37" s="119"/>
      <c r="X37" s="119"/>
      <c r="Y37" s="122"/>
      <c r="Z37" s="61">
        <f t="shared" si="226"/>
        <v>0</v>
      </c>
      <c r="AA37" s="118"/>
      <c r="AB37" s="119"/>
      <c r="AC37" s="119"/>
      <c r="AD37" s="119"/>
      <c r="AE37" s="122"/>
      <c r="AF37" s="61">
        <f t="shared" si="227"/>
        <v>0</v>
      </c>
      <c r="AG37" s="118"/>
      <c r="AH37" s="119"/>
      <c r="AI37" s="119"/>
      <c r="AJ37" s="119"/>
      <c r="AK37" s="122"/>
      <c r="AL37" s="61">
        <f t="shared" si="228"/>
        <v>0</v>
      </c>
      <c r="AM37" s="118"/>
      <c r="AN37" s="119"/>
      <c r="AO37" s="119"/>
      <c r="AP37" s="119"/>
      <c r="AQ37" s="122"/>
      <c r="AR37" s="61">
        <f t="shared" si="229"/>
        <v>0</v>
      </c>
      <c r="AS37" s="118"/>
      <c r="AT37" s="119"/>
      <c r="AU37" s="119"/>
      <c r="AV37" s="119"/>
      <c r="AW37" s="122"/>
      <c r="AX37" s="61">
        <f t="shared" si="230"/>
        <v>0</v>
      </c>
      <c r="AY37" s="118"/>
      <c r="AZ37" s="119"/>
      <c r="BA37" s="119"/>
      <c r="BB37" s="119"/>
      <c r="BC37" s="122"/>
      <c r="BD37" s="36">
        <f t="shared" si="231"/>
        <v>0</v>
      </c>
      <c r="BE37" s="118"/>
      <c r="BF37" s="119"/>
      <c r="BG37" s="119"/>
      <c r="BH37" s="119"/>
      <c r="BI37" s="122"/>
      <c r="BJ37" s="36">
        <f t="shared" si="232"/>
        <v>0</v>
      </c>
      <c r="BK37" s="118"/>
      <c r="BL37" s="119"/>
      <c r="BM37" s="119"/>
      <c r="BN37" s="119"/>
      <c r="BO37" s="122"/>
      <c r="BP37" s="36">
        <f t="shared" si="233"/>
        <v>0</v>
      </c>
      <c r="BQ37" s="118"/>
      <c r="BR37" s="119"/>
      <c r="BS37" s="119"/>
      <c r="BT37" s="119"/>
      <c r="BU37" s="122"/>
      <c r="BV37" s="36">
        <f t="shared" si="234"/>
        <v>0</v>
      </c>
      <c r="BW37" s="118"/>
      <c r="BX37" s="119"/>
      <c r="BY37" s="119"/>
      <c r="BZ37" s="119"/>
      <c r="CA37" s="119"/>
      <c r="CB37" s="119"/>
      <c r="CC37" s="61">
        <f t="shared" si="235"/>
        <v>0</v>
      </c>
      <c r="CD37" s="118"/>
      <c r="CE37" s="119"/>
      <c r="CF37" s="119"/>
      <c r="CG37" s="119"/>
      <c r="CH37" s="122"/>
      <c r="CI37" s="61">
        <f t="shared" si="236"/>
        <v>0</v>
      </c>
      <c r="CJ37" s="118"/>
      <c r="CK37" s="119"/>
      <c r="CL37" s="119"/>
      <c r="CM37" s="119"/>
      <c r="CN37" s="122"/>
      <c r="CO37" s="62">
        <f t="shared" si="237"/>
        <v>0</v>
      </c>
      <c r="CP37" s="63" t="b">
        <f t="shared" si="238"/>
        <v>0</v>
      </c>
      <c r="CQ37" s="63" t="b">
        <f t="shared" si="239"/>
        <v>0</v>
      </c>
      <c r="CR37" s="63" t="b">
        <f t="shared" si="240"/>
        <v>0</v>
      </c>
      <c r="CS37" s="63" t="b">
        <f t="shared" si="241"/>
        <v>0</v>
      </c>
      <c r="CT37" s="63" t="b">
        <f t="shared" si="242"/>
        <v>0</v>
      </c>
      <c r="CU37" s="63" t="b">
        <f t="shared" si="243"/>
        <v>0</v>
      </c>
      <c r="CV37" s="63" t="b">
        <f t="shared" si="244"/>
        <v>0</v>
      </c>
      <c r="CW37" s="63" t="b">
        <f t="shared" si="245"/>
        <v>0</v>
      </c>
      <c r="CX37" s="63" t="b">
        <f t="shared" si="246"/>
        <v>0</v>
      </c>
      <c r="CY37" s="63" t="b">
        <f t="shared" si="247"/>
        <v>0</v>
      </c>
      <c r="CZ37" s="63" t="b">
        <f t="shared" si="248"/>
        <v>0</v>
      </c>
      <c r="DA37" s="63" t="b">
        <f t="shared" si="249"/>
        <v>0</v>
      </c>
      <c r="DB37" s="63" t="b">
        <f t="shared" si="250"/>
        <v>0</v>
      </c>
      <c r="DC37" s="63" t="b">
        <f t="shared" si="251"/>
        <v>0</v>
      </c>
      <c r="DD37" s="63" t="b">
        <f t="shared" si="252"/>
        <v>0</v>
      </c>
      <c r="DE37" s="63" t="b">
        <f t="shared" si="253"/>
        <v>0</v>
      </c>
      <c r="DF37" s="63" t="b">
        <f t="shared" si="254"/>
        <v>0</v>
      </c>
      <c r="DG37" s="63" t="b">
        <f t="shared" si="255"/>
        <v>0</v>
      </c>
      <c r="DH37" s="63" t="b">
        <f t="shared" si="256"/>
        <v>0</v>
      </c>
      <c r="DI37" s="63" t="b">
        <f t="shared" si="257"/>
        <v>0</v>
      </c>
      <c r="DJ37" s="63" t="b">
        <f t="shared" si="258"/>
        <v>0</v>
      </c>
      <c r="DK37" s="63" t="b">
        <f t="shared" si="259"/>
        <v>0</v>
      </c>
      <c r="DL37" s="63" t="b">
        <f t="shared" si="260"/>
        <v>0</v>
      </c>
      <c r="DM37" s="63" t="b">
        <f t="shared" si="261"/>
        <v>0</v>
      </c>
      <c r="DN37" s="63" t="b">
        <f t="shared" si="262"/>
        <v>0</v>
      </c>
      <c r="DO37" s="63" t="b">
        <f t="shared" si="263"/>
        <v>0</v>
      </c>
      <c r="DP37" s="63" t="b">
        <f t="shared" si="264"/>
        <v>0</v>
      </c>
      <c r="DQ37" s="63" t="b">
        <f t="shared" si="265"/>
        <v>0</v>
      </c>
      <c r="DR37" s="63" t="b">
        <f t="shared" si="266"/>
        <v>0</v>
      </c>
      <c r="DS37" s="63" t="b">
        <f t="shared" si="267"/>
        <v>0</v>
      </c>
      <c r="DT37" s="63" t="b">
        <f t="shared" si="268"/>
        <v>0</v>
      </c>
      <c r="DU37" s="63" t="b">
        <f t="shared" si="269"/>
        <v>0</v>
      </c>
      <c r="DV37" s="63" t="b">
        <f t="shared" si="270"/>
        <v>0</v>
      </c>
      <c r="DW37" s="63" t="b">
        <f t="shared" si="271"/>
        <v>0</v>
      </c>
      <c r="DX37" s="63" t="b">
        <f t="shared" si="272"/>
        <v>0</v>
      </c>
      <c r="DY37" s="63" t="b">
        <f t="shared" si="273"/>
        <v>0</v>
      </c>
      <c r="DZ37" s="63" t="b">
        <f t="shared" si="274"/>
        <v>0</v>
      </c>
      <c r="EA37" s="63" t="b">
        <f t="shared" si="275"/>
        <v>0</v>
      </c>
      <c r="EB37" s="63" t="b">
        <f t="shared" si="276"/>
        <v>0</v>
      </c>
      <c r="EC37" s="63" t="b">
        <f t="shared" si="277"/>
        <v>0</v>
      </c>
      <c r="ED37" s="63" t="b">
        <f t="shared" si="278"/>
        <v>0</v>
      </c>
      <c r="EE37" s="63" t="b">
        <f t="shared" si="279"/>
        <v>0</v>
      </c>
      <c r="EF37" s="63" t="b">
        <f t="shared" si="280"/>
        <v>0</v>
      </c>
      <c r="EG37" s="63" t="b">
        <f t="shared" si="281"/>
        <v>0</v>
      </c>
      <c r="EH37" s="63" t="b">
        <f t="shared" si="282"/>
        <v>0</v>
      </c>
      <c r="EI37" s="63" t="b">
        <f t="shared" si="283"/>
        <v>0</v>
      </c>
      <c r="EJ37" s="63" t="b">
        <f t="shared" si="284"/>
        <v>0</v>
      </c>
      <c r="EK37" s="63" t="b">
        <f t="shared" si="285"/>
        <v>0</v>
      </c>
      <c r="EL37" s="63" t="b">
        <f t="shared" si="286"/>
        <v>0</v>
      </c>
      <c r="EM37" s="63" t="b">
        <f t="shared" si="287"/>
        <v>0</v>
      </c>
      <c r="EN37" s="63" t="b">
        <f t="shared" si="288"/>
        <v>0</v>
      </c>
      <c r="EO37" s="63" t="b">
        <f t="shared" si="289"/>
        <v>0</v>
      </c>
      <c r="EP37" s="63" t="b">
        <f t="shared" si="290"/>
        <v>0</v>
      </c>
      <c r="EQ37" s="63"/>
      <c r="ER37" s="63"/>
      <c r="ES37" s="63"/>
      <c r="ET37" s="63"/>
      <c r="EU37" s="63"/>
      <c r="EV37" s="64">
        <f t="shared" si="291"/>
        <v>0</v>
      </c>
      <c r="EW37" s="65" t="e">
        <f>VLOOKUP($B37,DONNEES!$A$1:$D$57,3,FALSE)</f>
        <v>#N/A</v>
      </c>
      <c r="EX37" s="123">
        <f t="shared" si="292"/>
        <v>0</v>
      </c>
      <c r="EY37" s="123">
        <f t="shared" si="293"/>
        <v>0</v>
      </c>
      <c r="EZ37" s="123">
        <f t="shared" si="294"/>
        <v>0</v>
      </c>
      <c r="FA37" s="123">
        <f t="shared" si="295"/>
        <v>0</v>
      </c>
    </row>
    <row r="38" spans="1:157" ht="30" hidden="1" customHeight="1" thickBot="1">
      <c r="A38" s="124"/>
      <c r="B38" s="68" t="s">
        <v>363</v>
      </c>
      <c r="C38" s="68" t="s">
        <v>368</v>
      </c>
      <c r="D38" s="68" t="s">
        <v>369</v>
      </c>
      <c r="E38" s="68" t="s">
        <v>370</v>
      </c>
      <c r="F38" s="68">
        <v>4081</v>
      </c>
      <c r="G38" s="116"/>
      <c r="H38" s="67">
        <f t="shared" si="225"/>
        <v>0</v>
      </c>
      <c r="I38" s="117" t="e">
        <f>VLOOKUP(B38,DONNEES!$A$1:$D$66,3,FALSE)</f>
        <v>#N/A</v>
      </c>
      <c r="J38" s="67">
        <f>INT(($EV38-SUM(MOD(DATE(YEAR($EV38-MOD($EV38,7)+3),1,2),{1E+99;7})*{1;-1})+5)/7)</f>
        <v>0</v>
      </c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118"/>
      <c r="V38" s="119"/>
      <c r="W38" s="119"/>
      <c r="X38" s="119"/>
      <c r="Y38" s="122"/>
      <c r="Z38" s="61">
        <f t="shared" si="226"/>
        <v>0</v>
      </c>
      <c r="AA38" s="118"/>
      <c r="AB38" s="119"/>
      <c r="AC38" s="119"/>
      <c r="AD38" s="119"/>
      <c r="AE38" s="122"/>
      <c r="AF38" s="61">
        <f t="shared" si="227"/>
        <v>0</v>
      </c>
      <c r="AG38" s="118"/>
      <c r="AH38" s="119"/>
      <c r="AI38" s="119"/>
      <c r="AJ38" s="119"/>
      <c r="AK38" s="122"/>
      <c r="AL38" s="61">
        <f t="shared" si="228"/>
        <v>0</v>
      </c>
      <c r="AM38" s="118"/>
      <c r="AN38" s="119"/>
      <c r="AO38" s="119"/>
      <c r="AP38" s="119"/>
      <c r="AQ38" s="122"/>
      <c r="AR38" s="61">
        <f t="shared" si="229"/>
        <v>0</v>
      </c>
      <c r="AS38" s="118"/>
      <c r="AT38" s="119"/>
      <c r="AU38" s="119"/>
      <c r="AV38" s="119"/>
      <c r="AW38" s="122"/>
      <c r="AX38" s="61">
        <f t="shared" si="230"/>
        <v>0</v>
      </c>
      <c r="AY38" s="118"/>
      <c r="AZ38" s="119"/>
      <c r="BA38" s="119"/>
      <c r="BB38" s="119"/>
      <c r="BC38" s="122"/>
      <c r="BD38" s="36">
        <f t="shared" si="231"/>
        <v>0</v>
      </c>
      <c r="BE38" s="118"/>
      <c r="BF38" s="119"/>
      <c r="BG38" s="119"/>
      <c r="BH38" s="119"/>
      <c r="BI38" s="122"/>
      <c r="BJ38" s="36">
        <f t="shared" si="232"/>
        <v>0</v>
      </c>
      <c r="BK38" s="118"/>
      <c r="BL38" s="119"/>
      <c r="BM38" s="119"/>
      <c r="BN38" s="119"/>
      <c r="BO38" s="122"/>
      <c r="BP38" s="36">
        <f t="shared" si="233"/>
        <v>0</v>
      </c>
      <c r="BQ38" s="118"/>
      <c r="BR38" s="119"/>
      <c r="BS38" s="119"/>
      <c r="BT38" s="119"/>
      <c r="BU38" s="122"/>
      <c r="BV38" s="36">
        <f t="shared" si="234"/>
        <v>0</v>
      </c>
      <c r="BW38" s="118"/>
      <c r="BX38" s="119"/>
      <c r="BY38" s="119"/>
      <c r="BZ38" s="119"/>
      <c r="CA38" s="119"/>
      <c r="CB38" s="119"/>
      <c r="CC38" s="61">
        <f t="shared" si="235"/>
        <v>0</v>
      </c>
      <c r="CD38" s="118"/>
      <c r="CE38" s="119"/>
      <c r="CF38" s="119"/>
      <c r="CG38" s="119"/>
      <c r="CH38" s="122"/>
      <c r="CI38" s="61">
        <f t="shared" si="236"/>
        <v>0</v>
      </c>
      <c r="CJ38" s="118"/>
      <c r="CK38" s="119"/>
      <c r="CL38" s="119"/>
      <c r="CM38" s="119"/>
      <c r="CN38" s="122"/>
      <c r="CO38" s="62">
        <f t="shared" si="237"/>
        <v>0</v>
      </c>
      <c r="CP38" s="63" t="b">
        <f t="shared" si="238"/>
        <v>0</v>
      </c>
      <c r="CQ38" s="63" t="b">
        <f t="shared" si="239"/>
        <v>0</v>
      </c>
      <c r="CR38" s="63" t="b">
        <f t="shared" si="240"/>
        <v>0</v>
      </c>
      <c r="CS38" s="63" t="b">
        <f t="shared" si="241"/>
        <v>0</v>
      </c>
      <c r="CT38" s="63" t="b">
        <f t="shared" si="242"/>
        <v>0</v>
      </c>
      <c r="CU38" s="63" t="b">
        <f t="shared" si="243"/>
        <v>0</v>
      </c>
      <c r="CV38" s="63" t="b">
        <f t="shared" si="244"/>
        <v>0</v>
      </c>
      <c r="CW38" s="63" t="b">
        <f t="shared" si="245"/>
        <v>0</v>
      </c>
      <c r="CX38" s="63" t="b">
        <f t="shared" si="246"/>
        <v>0</v>
      </c>
      <c r="CY38" s="63" t="b">
        <f t="shared" si="247"/>
        <v>0</v>
      </c>
      <c r="CZ38" s="63" t="b">
        <f t="shared" si="248"/>
        <v>0</v>
      </c>
      <c r="DA38" s="63" t="b">
        <f t="shared" si="249"/>
        <v>0</v>
      </c>
      <c r="DB38" s="63" t="b">
        <f t="shared" si="250"/>
        <v>0</v>
      </c>
      <c r="DC38" s="63" t="b">
        <f t="shared" si="251"/>
        <v>0</v>
      </c>
      <c r="DD38" s="63" t="b">
        <f t="shared" si="252"/>
        <v>0</v>
      </c>
      <c r="DE38" s="63" t="b">
        <f t="shared" si="253"/>
        <v>0</v>
      </c>
      <c r="DF38" s="63" t="b">
        <f t="shared" si="254"/>
        <v>0</v>
      </c>
      <c r="DG38" s="63" t="b">
        <f t="shared" si="255"/>
        <v>0</v>
      </c>
      <c r="DH38" s="63" t="b">
        <f t="shared" si="256"/>
        <v>0</v>
      </c>
      <c r="DI38" s="63" t="b">
        <f t="shared" si="257"/>
        <v>0</v>
      </c>
      <c r="DJ38" s="63" t="b">
        <f t="shared" si="258"/>
        <v>0</v>
      </c>
      <c r="DK38" s="63" t="b">
        <f t="shared" si="259"/>
        <v>0</v>
      </c>
      <c r="DL38" s="63" t="b">
        <f t="shared" si="260"/>
        <v>0</v>
      </c>
      <c r="DM38" s="63" t="b">
        <f t="shared" si="261"/>
        <v>0</v>
      </c>
      <c r="DN38" s="63" t="b">
        <f t="shared" si="262"/>
        <v>0</v>
      </c>
      <c r="DO38" s="63" t="b">
        <f t="shared" si="263"/>
        <v>0</v>
      </c>
      <c r="DP38" s="63" t="b">
        <f t="shared" si="264"/>
        <v>0</v>
      </c>
      <c r="DQ38" s="63" t="b">
        <f t="shared" si="265"/>
        <v>0</v>
      </c>
      <c r="DR38" s="63" t="b">
        <f t="shared" si="266"/>
        <v>0</v>
      </c>
      <c r="DS38" s="63" t="b">
        <f t="shared" si="267"/>
        <v>0</v>
      </c>
      <c r="DT38" s="63" t="b">
        <f t="shared" si="268"/>
        <v>0</v>
      </c>
      <c r="DU38" s="63" t="b">
        <f t="shared" si="269"/>
        <v>0</v>
      </c>
      <c r="DV38" s="63" t="b">
        <f t="shared" si="270"/>
        <v>0</v>
      </c>
      <c r="DW38" s="63" t="b">
        <f t="shared" si="271"/>
        <v>0</v>
      </c>
      <c r="DX38" s="63" t="b">
        <f t="shared" si="272"/>
        <v>0</v>
      </c>
      <c r="DY38" s="63" t="b">
        <f t="shared" si="273"/>
        <v>0</v>
      </c>
      <c r="DZ38" s="63" t="b">
        <f t="shared" si="274"/>
        <v>0</v>
      </c>
      <c r="EA38" s="63" t="b">
        <f t="shared" si="275"/>
        <v>0</v>
      </c>
      <c r="EB38" s="63" t="b">
        <f t="shared" si="276"/>
        <v>0</v>
      </c>
      <c r="EC38" s="63" t="b">
        <f t="shared" si="277"/>
        <v>0</v>
      </c>
      <c r="ED38" s="63" t="b">
        <f t="shared" si="278"/>
        <v>0</v>
      </c>
      <c r="EE38" s="63" t="b">
        <f t="shared" si="279"/>
        <v>0</v>
      </c>
      <c r="EF38" s="63" t="b">
        <f t="shared" si="280"/>
        <v>0</v>
      </c>
      <c r="EG38" s="63" t="b">
        <f t="shared" si="281"/>
        <v>0</v>
      </c>
      <c r="EH38" s="63" t="b">
        <f t="shared" si="282"/>
        <v>0</v>
      </c>
      <c r="EI38" s="63" t="b">
        <f t="shared" si="283"/>
        <v>0</v>
      </c>
      <c r="EJ38" s="63" t="b">
        <f t="shared" si="284"/>
        <v>0</v>
      </c>
      <c r="EK38" s="63" t="b">
        <f t="shared" si="285"/>
        <v>0</v>
      </c>
      <c r="EL38" s="63" t="b">
        <f t="shared" si="286"/>
        <v>0</v>
      </c>
      <c r="EM38" s="63" t="b">
        <f t="shared" si="287"/>
        <v>0</v>
      </c>
      <c r="EN38" s="63" t="b">
        <f t="shared" si="288"/>
        <v>0</v>
      </c>
      <c r="EO38" s="63" t="b">
        <f t="shared" si="289"/>
        <v>0</v>
      </c>
      <c r="EP38" s="63" t="b">
        <f t="shared" si="290"/>
        <v>0</v>
      </c>
      <c r="EQ38" s="63"/>
      <c r="ER38" s="63"/>
      <c r="ES38" s="63"/>
      <c r="ET38" s="63"/>
      <c r="EU38" s="63"/>
      <c r="EV38" s="64">
        <f t="shared" si="291"/>
        <v>0</v>
      </c>
      <c r="EW38" s="65" t="e">
        <f>VLOOKUP($B38,DONNEES!$A$1:$D$57,3,FALSE)</f>
        <v>#N/A</v>
      </c>
      <c r="EX38" s="123">
        <f t="shared" si="292"/>
        <v>0</v>
      </c>
      <c r="EY38" s="123">
        <f t="shared" si="293"/>
        <v>0</v>
      </c>
      <c r="EZ38" s="123">
        <f t="shared" si="294"/>
        <v>0</v>
      </c>
      <c r="FA38" s="123">
        <f t="shared" si="295"/>
        <v>0</v>
      </c>
    </row>
    <row r="39" spans="1:157" ht="30" hidden="1" customHeight="1" thickBot="1">
      <c r="A39" s="124"/>
      <c r="B39" s="68" t="s">
        <v>363</v>
      </c>
      <c r="C39" s="68" t="s">
        <v>371</v>
      </c>
      <c r="D39" s="68" t="s">
        <v>372</v>
      </c>
      <c r="E39" s="68" t="s">
        <v>373</v>
      </c>
      <c r="F39" s="68">
        <v>4080</v>
      </c>
      <c r="G39" s="116"/>
      <c r="H39" s="67">
        <f t="shared" si="225"/>
        <v>0</v>
      </c>
      <c r="I39" s="117" t="e">
        <f>VLOOKUP(B39,DONNEES!$A$1:$D$66,3,FALSE)</f>
        <v>#N/A</v>
      </c>
      <c r="J39" s="67">
        <f>INT(($EV39-SUM(MOD(DATE(YEAR($EV39-MOD($EV39,7)+3),1,2),{1E+99;7})*{1;-1})+5)/7)</f>
        <v>0</v>
      </c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118"/>
      <c r="V39" s="119"/>
      <c r="W39" s="119"/>
      <c r="X39" s="119"/>
      <c r="Y39" s="122"/>
      <c r="Z39" s="61">
        <f t="shared" si="226"/>
        <v>0</v>
      </c>
      <c r="AA39" s="118"/>
      <c r="AB39" s="119"/>
      <c r="AC39" s="119"/>
      <c r="AD39" s="119"/>
      <c r="AE39" s="122"/>
      <c r="AF39" s="61">
        <f t="shared" si="227"/>
        <v>0</v>
      </c>
      <c r="AG39" s="118"/>
      <c r="AH39" s="119"/>
      <c r="AI39" s="119"/>
      <c r="AJ39" s="119"/>
      <c r="AK39" s="122"/>
      <c r="AL39" s="61">
        <f t="shared" si="228"/>
        <v>0</v>
      </c>
      <c r="AM39" s="118"/>
      <c r="AN39" s="119"/>
      <c r="AO39" s="119"/>
      <c r="AP39" s="119"/>
      <c r="AQ39" s="122"/>
      <c r="AR39" s="61">
        <f t="shared" si="229"/>
        <v>0</v>
      </c>
      <c r="AS39" s="118"/>
      <c r="AT39" s="119"/>
      <c r="AU39" s="119"/>
      <c r="AV39" s="119"/>
      <c r="AW39" s="122"/>
      <c r="AX39" s="61">
        <f t="shared" si="230"/>
        <v>0</v>
      </c>
      <c r="AY39" s="118"/>
      <c r="AZ39" s="119"/>
      <c r="BA39" s="119"/>
      <c r="BB39" s="119"/>
      <c r="BC39" s="122"/>
      <c r="BD39" s="36">
        <f t="shared" si="231"/>
        <v>0</v>
      </c>
      <c r="BE39" s="118"/>
      <c r="BF39" s="119"/>
      <c r="BG39" s="119"/>
      <c r="BH39" s="119"/>
      <c r="BI39" s="122"/>
      <c r="BJ39" s="36">
        <f t="shared" si="232"/>
        <v>0</v>
      </c>
      <c r="BK39" s="118"/>
      <c r="BL39" s="119"/>
      <c r="BM39" s="119"/>
      <c r="BN39" s="119"/>
      <c r="BO39" s="122"/>
      <c r="BP39" s="36">
        <f t="shared" si="233"/>
        <v>0</v>
      </c>
      <c r="BQ39" s="118"/>
      <c r="BR39" s="119"/>
      <c r="BS39" s="119"/>
      <c r="BT39" s="119"/>
      <c r="BU39" s="122"/>
      <c r="BV39" s="36">
        <f t="shared" si="234"/>
        <v>0</v>
      </c>
      <c r="BW39" s="118"/>
      <c r="BX39" s="119"/>
      <c r="BY39" s="119"/>
      <c r="BZ39" s="119"/>
      <c r="CA39" s="119"/>
      <c r="CB39" s="119"/>
      <c r="CC39" s="61">
        <f t="shared" si="235"/>
        <v>0</v>
      </c>
      <c r="CD39" s="118"/>
      <c r="CE39" s="119"/>
      <c r="CF39" s="119"/>
      <c r="CG39" s="119"/>
      <c r="CH39" s="122"/>
      <c r="CI39" s="61">
        <f t="shared" si="236"/>
        <v>0</v>
      </c>
      <c r="CJ39" s="118"/>
      <c r="CK39" s="119"/>
      <c r="CL39" s="119"/>
      <c r="CM39" s="119"/>
      <c r="CN39" s="122"/>
      <c r="CO39" s="62">
        <f t="shared" si="237"/>
        <v>0</v>
      </c>
      <c r="CP39" s="63" t="b">
        <f t="shared" si="238"/>
        <v>0</v>
      </c>
      <c r="CQ39" s="63" t="b">
        <f t="shared" si="239"/>
        <v>0</v>
      </c>
      <c r="CR39" s="63" t="b">
        <f t="shared" si="240"/>
        <v>0</v>
      </c>
      <c r="CS39" s="63" t="b">
        <f t="shared" si="241"/>
        <v>0</v>
      </c>
      <c r="CT39" s="63" t="b">
        <f t="shared" si="242"/>
        <v>0</v>
      </c>
      <c r="CU39" s="63" t="b">
        <f t="shared" si="243"/>
        <v>0</v>
      </c>
      <c r="CV39" s="63" t="b">
        <f t="shared" si="244"/>
        <v>0</v>
      </c>
      <c r="CW39" s="63" t="b">
        <f t="shared" si="245"/>
        <v>0</v>
      </c>
      <c r="CX39" s="63" t="b">
        <f t="shared" si="246"/>
        <v>0</v>
      </c>
      <c r="CY39" s="63" t="b">
        <f t="shared" si="247"/>
        <v>0</v>
      </c>
      <c r="CZ39" s="63" t="b">
        <f t="shared" si="248"/>
        <v>0</v>
      </c>
      <c r="DA39" s="63" t="b">
        <f t="shared" si="249"/>
        <v>0</v>
      </c>
      <c r="DB39" s="63" t="b">
        <f t="shared" si="250"/>
        <v>0</v>
      </c>
      <c r="DC39" s="63" t="b">
        <f t="shared" si="251"/>
        <v>0</v>
      </c>
      <c r="DD39" s="63" t="b">
        <f t="shared" si="252"/>
        <v>0</v>
      </c>
      <c r="DE39" s="63" t="b">
        <f t="shared" si="253"/>
        <v>0</v>
      </c>
      <c r="DF39" s="63" t="b">
        <f t="shared" si="254"/>
        <v>0</v>
      </c>
      <c r="DG39" s="63" t="b">
        <f t="shared" si="255"/>
        <v>0</v>
      </c>
      <c r="DH39" s="63" t="b">
        <f t="shared" si="256"/>
        <v>0</v>
      </c>
      <c r="DI39" s="63" t="b">
        <f t="shared" si="257"/>
        <v>0</v>
      </c>
      <c r="DJ39" s="63" t="b">
        <f t="shared" si="258"/>
        <v>0</v>
      </c>
      <c r="DK39" s="63" t="b">
        <f t="shared" si="259"/>
        <v>0</v>
      </c>
      <c r="DL39" s="63" t="b">
        <f t="shared" si="260"/>
        <v>0</v>
      </c>
      <c r="DM39" s="63" t="b">
        <f t="shared" si="261"/>
        <v>0</v>
      </c>
      <c r="DN39" s="63" t="b">
        <f t="shared" si="262"/>
        <v>0</v>
      </c>
      <c r="DO39" s="63" t="b">
        <f t="shared" si="263"/>
        <v>0</v>
      </c>
      <c r="DP39" s="63" t="b">
        <f t="shared" si="264"/>
        <v>0</v>
      </c>
      <c r="DQ39" s="63" t="b">
        <f t="shared" si="265"/>
        <v>0</v>
      </c>
      <c r="DR39" s="63" t="b">
        <f t="shared" si="266"/>
        <v>0</v>
      </c>
      <c r="DS39" s="63" t="b">
        <f t="shared" si="267"/>
        <v>0</v>
      </c>
      <c r="DT39" s="63" t="b">
        <f t="shared" si="268"/>
        <v>0</v>
      </c>
      <c r="DU39" s="63" t="b">
        <f t="shared" si="269"/>
        <v>0</v>
      </c>
      <c r="DV39" s="63" t="b">
        <f t="shared" si="270"/>
        <v>0</v>
      </c>
      <c r="DW39" s="63" t="b">
        <f t="shared" si="271"/>
        <v>0</v>
      </c>
      <c r="DX39" s="63" t="b">
        <f t="shared" si="272"/>
        <v>0</v>
      </c>
      <c r="DY39" s="63" t="b">
        <f t="shared" si="273"/>
        <v>0</v>
      </c>
      <c r="DZ39" s="63" t="b">
        <f t="shared" si="274"/>
        <v>0</v>
      </c>
      <c r="EA39" s="63" t="b">
        <f t="shared" si="275"/>
        <v>0</v>
      </c>
      <c r="EB39" s="63" t="b">
        <f t="shared" si="276"/>
        <v>0</v>
      </c>
      <c r="EC39" s="63" t="b">
        <f t="shared" si="277"/>
        <v>0</v>
      </c>
      <c r="ED39" s="63" t="b">
        <f t="shared" si="278"/>
        <v>0</v>
      </c>
      <c r="EE39" s="63" t="b">
        <f t="shared" si="279"/>
        <v>0</v>
      </c>
      <c r="EF39" s="63" t="b">
        <f t="shared" si="280"/>
        <v>0</v>
      </c>
      <c r="EG39" s="63" t="b">
        <f t="shared" si="281"/>
        <v>0</v>
      </c>
      <c r="EH39" s="63" t="b">
        <f t="shared" si="282"/>
        <v>0</v>
      </c>
      <c r="EI39" s="63" t="b">
        <f t="shared" si="283"/>
        <v>0</v>
      </c>
      <c r="EJ39" s="63" t="b">
        <f t="shared" si="284"/>
        <v>0</v>
      </c>
      <c r="EK39" s="63" t="b">
        <f t="shared" si="285"/>
        <v>0</v>
      </c>
      <c r="EL39" s="63" t="b">
        <f t="shared" si="286"/>
        <v>0</v>
      </c>
      <c r="EM39" s="63" t="b">
        <f t="shared" si="287"/>
        <v>0</v>
      </c>
      <c r="EN39" s="63" t="b">
        <f t="shared" si="288"/>
        <v>0</v>
      </c>
      <c r="EO39" s="63" t="b">
        <f t="shared" si="289"/>
        <v>0</v>
      </c>
      <c r="EP39" s="63" t="b">
        <f t="shared" si="290"/>
        <v>0</v>
      </c>
      <c r="EQ39" s="63"/>
      <c r="ER39" s="63"/>
      <c r="ES39" s="63"/>
      <c r="ET39" s="63"/>
      <c r="EU39" s="63"/>
      <c r="EV39" s="64">
        <f t="shared" si="291"/>
        <v>0</v>
      </c>
      <c r="EW39" s="65" t="e">
        <f>VLOOKUP($B39,DONNEES!$A$1:$D$57,3,FALSE)</f>
        <v>#N/A</v>
      </c>
      <c r="EX39" s="123">
        <f t="shared" si="292"/>
        <v>0</v>
      </c>
      <c r="EY39" s="123">
        <f t="shared" si="293"/>
        <v>0</v>
      </c>
      <c r="EZ39" s="123">
        <f t="shared" si="294"/>
        <v>0</v>
      </c>
      <c r="FA39" s="123">
        <f t="shared" si="295"/>
        <v>0</v>
      </c>
    </row>
    <row r="40" spans="1:157" ht="30" hidden="1" customHeight="1" thickBot="1">
      <c r="A40" s="124"/>
      <c r="B40" s="68" t="s">
        <v>363</v>
      </c>
      <c r="C40" s="68" t="s">
        <v>281</v>
      </c>
      <c r="D40" s="68" t="s">
        <v>374</v>
      </c>
      <c r="E40" s="68" t="s">
        <v>375</v>
      </c>
      <c r="F40" s="68">
        <v>4068</v>
      </c>
      <c r="G40" s="116"/>
      <c r="H40" s="67">
        <f t="shared" si="225"/>
        <v>0</v>
      </c>
      <c r="I40" s="117" t="e">
        <f>VLOOKUP(B40,DONNEES!$A$1:$D$66,3,FALSE)</f>
        <v>#N/A</v>
      </c>
      <c r="J40" s="67">
        <f>INT(($EV40-SUM(MOD(DATE(YEAR($EV40-MOD($EV40,7)+3),1,2),{1E+99;7})*{1;-1})+5)/7)</f>
        <v>0</v>
      </c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118"/>
      <c r="V40" s="119"/>
      <c r="W40" s="119"/>
      <c r="X40" s="119"/>
      <c r="Y40" s="122"/>
      <c r="Z40" s="61">
        <f t="shared" si="226"/>
        <v>0</v>
      </c>
      <c r="AA40" s="118"/>
      <c r="AB40" s="119"/>
      <c r="AC40" s="119"/>
      <c r="AD40" s="119"/>
      <c r="AE40" s="122"/>
      <c r="AF40" s="61">
        <f t="shared" si="227"/>
        <v>0</v>
      </c>
      <c r="AG40" s="118"/>
      <c r="AH40" s="119"/>
      <c r="AI40" s="119"/>
      <c r="AJ40" s="119"/>
      <c r="AK40" s="122"/>
      <c r="AL40" s="61">
        <f t="shared" si="228"/>
        <v>0</v>
      </c>
      <c r="AM40" s="118"/>
      <c r="AN40" s="119"/>
      <c r="AO40" s="119"/>
      <c r="AP40" s="119"/>
      <c r="AQ40" s="122"/>
      <c r="AR40" s="61">
        <f t="shared" si="229"/>
        <v>0</v>
      </c>
      <c r="AS40" s="118"/>
      <c r="AT40" s="119"/>
      <c r="AU40" s="119"/>
      <c r="AV40" s="119"/>
      <c r="AW40" s="122"/>
      <c r="AX40" s="61">
        <f t="shared" si="230"/>
        <v>0</v>
      </c>
      <c r="AY40" s="118"/>
      <c r="AZ40" s="119"/>
      <c r="BA40" s="119"/>
      <c r="BB40" s="119"/>
      <c r="BC40" s="122"/>
      <c r="BD40" s="36">
        <f t="shared" si="231"/>
        <v>0</v>
      </c>
      <c r="BE40" s="118"/>
      <c r="BF40" s="119"/>
      <c r="BG40" s="119"/>
      <c r="BH40" s="119"/>
      <c r="BI40" s="122"/>
      <c r="BJ40" s="36">
        <f t="shared" si="232"/>
        <v>0</v>
      </c>
      <c r="BK40" s="118"/>
      <c r="BL40" s="119"/>
      <c r="BM40" s="119"/>
      <c r="BN40" s="119"/>
      <c r="BO40" s="122"/>
      <c r="BP40" s="36">
        <f t="shared" si="233"/>
        <v>0</v>
      </c>
      <c r="BQ40" s="118"/>
      <c r="BR40" s="119"/>
      <c r="BS40" s="119"/>
      <c r="BT40" s="119"/>
      <c r="BU40" s="122"/>
      <c r="BV40" s="36">
        <f t="shared" si="234"/>
        <v>0</v>
      </c>
      <c r="BW40" s="118"/>
      <c r="BX40" s="119"/>
      <c r="BY40" s="119"/>
      <c r="BZ40" s="119"/>
      <c r="CA40" s="119"/>
      <c r="CB40" s="119"/>
      <c r="CC40" s="61">
        <f t="shared" si="235"/>
        <v>0</v>
      </c>
      <c r="CD40" s="118"/>
      <c r="CE40" s="119"/>
      <c r="CF40" s="119"/>
      <c r="CG40" s="119"/>
      <c r="CH40" s="122"/>
      <c r="CI40" s="61">
        <f t="shared" si="236"/>
        <v>0</v>
      </c>
      <c r="CJ40" s="118"/>
      <c r="CK40" s="119"/>
      <c r="CL40" s="119"/>
      <c r="CM40" s="119"/>
      <c r="CN40" s="122"/>
      <c r="CO40" s="62">
        <f t="shared" si="237"/>
        <v>0</v>
      </c>
      <c r="CP40" s="63" t="b">
        <f t="shared" si="238"/>
        <v>0</v>
      </c>
      <c r="CQ40" s="63" t="b">
        <f t="shared" si="239"/>
        <v>0</v>
      </c>
      <c r="CR40" s="63" t="b">
        <f t="shared" si="240"/>
        <v>0</v>
      </c>
      <c r="CS40" s="63" t="b">
        <f t="shared" si="241"/>
        <v>0</v>
      </c>
      <c r="CT40" s="63" t="b">
        <f t="shared" si="242"/>
        <v>0</v>
      </c>
      <c r="CU40" s="63" t="b">
        <f t="shared" si="243"/>
        <v>0</v>
      </c>
      <c r="CV40" s="63" t="b">
        <f t="shared" si="244"/>
        <v>0</v>
      </c>
      <c r="CW40" s="63" t="b">
        <f t="shared" si="245"/>
        <v>0</v>
      </c>
      <c r="CX40" s="63" t="b">
        <f t="shared" si="246"/>
        <v>0</v>
      </c>
      <c r="CY40" s="63" t="b">
        <f t="shared" si="247"/>
        <v>0</v>
      </c>
      <c r="CZ40" s="63" t="b">
        <f t="shared" si="248"/>
        <v>0</v>
      </c>
      <c r="DA40" s="63" t="b">
        <f t="shared" si="249"/>
        <v>0</v>
      </c>
      <c r="DB40" s="63" t="b">
        <f t="shared" si="250"/>
        <v>0</v>
      </c>
      <c r="DC40" s="63" t="b">
        <f t="shared" si="251"/>
        <v>0</v>
      </c>
      <c r="DD40" s="63" t="b">
        <f t="shared" si="252"/>
        <v>0</v>
      </c>
      <c r="DE40" s="63" t="b">
        <f t="shared" si="253"/>
        <v>0</v>
      </c>
      <c r="DF40" s="63" t="b">
        <f t="shared" si="254"/>
        <v>0</v>
      </c>
      <c r="DG40" s="63" t="b">
        <f t="shared" si="255"/>
        <v>0</v>
      </c>
      <c r="DH40" s="63" t="b">
        <f t="shared" si="256"/>
        <v>0</v>
      </c>
      <c r="DI40" s="63" t="b">
        <f t="shared" si="257"/>
        <v>0</v>
      </c>
      <c r="DJ40" s="63" t="b">
        <f t="shared" si="258"/>
        <v>0</v>
      </c>
      <c r="DK40" s="63" t="b">
        <f t="shared" si="259"/>
        <v>0</v>
      </c>
      <c r="DL40" s="63" t="b">
        <f t="shared" si="260"/>
        <v>0</v>
      </c>
      <c r="DM40" s="63" t="b">
        <f t="shared" si="261"/>
        <v>0</v>
      </c>
      <c r="DN40" s="63" t="b">
        <f t="shared" si="262"/>
        <v>0</v>
      </c>
      <c r="DO40" s="63" t="b">
        <f t="shared" si="263"/>
        <v>0</v>
      </c>
      <c r="DP40" s="63" t="b">
        <f t="shared" si="264"/>
        <v>0</v>
      </c>
      <c r="DQ40" s="63" t="b">
        <f t="shared" si="265"/>
        <v>0</v>
      </c>
      <c r="DR40" s="63" t="b">
        <f t="shared" si="266"/>
        <v>0</v>
      </c>
      <c r="DS40" s="63" t="b">
        <f t="shared" si="267"/>
        <v>0</v>
      </c>
      <c r="DT40" s="63" t="b">
        <f t="shared" si="268"/>
        <v>0</v>
      </c>
      <c r="DU40" s="63" t="b">
        <f t="shared" si="269"/>
        <v>0</v>
      </c>
      <c r="DV40" s="63" t="b">
        <f t="shared" si="270"/>
        <v>0</v>
      </c>
      <c r="DW40" s="63" t="b">
        <f t="shared" si="271"/>
        <v>0</v>
      </c>
      <c r="DX40" s="63" t="b">
        <f t="shared" si="272"/>
        <v>0</v>
      </c>
      <c r="DY40" s="63" t="b">
        <f t="shared" si="273"/>
        <v>0</v>
      </c>
      <c r="DZ40" s="63" t="b">
        <f t="shared" si="274"/>
        <v>0</v>
      </c>
      <c r="EA40" s="63" t="b">
        <f t="shared" si="275"/>
        <v>0</v>
      </c>
      <c r="EB40" s="63" t="b">
        <f t="shared" si="276"/>
        <v>0</v>
      </c>
      <c r="EC40" s="63" t="b">
        <f t="shared" si="277"/>
        <v>0</v>
      </c>
      <c r="ED40" s="63" t="b">
        <f t="shared" si="278"/>
        <v>0</v>
      </c>
      <c r="EE40" s="63" t="b">
        <f t="shared" si="279"/>
        <v>0</v>
      </c>
      <c r="EF40" s="63" t="b">
        <f t="shared" si="280"/>
        <v>0</v>
      </c>
      <c r="EG40" s="63" t="b">
        <f t="shared" si="281"/>
        <v>0</v>
      </c>
      <c r="EH40" s="63" t="b">
        <f t="shared" si="282"/>
        <v>0</v>
      </c>
      <c r="EI40" s="63" t="b">
        <f t="shared" si="283"/>
        <v>0</v>
      </c>
      <c r="EJ40" s="63" t="b">
        <f t="shared" si="284"/>
        <v>0</v>
      </c>
      <c r="EK40" s="63" t="b">
        <f t="shared" si="285"/>
        <v>0</v>
      </c>
      <c r="EL40" s="63" t="b">
        <f t="shared" si="286"/>
        <v>0</v>
      </c>
      <c r="EM40" s="63" t="b">
        <f t="shared" si="287"/>
        <v>0</v>
      </c>
      <c r="EN40" s="63" t="b">
        <f t="shared" si="288"/>
        <v>0</v>
      </c>
      <c r="EO40" s="63" t="b">
        <f t="shared" si="289"/>
        <v>0</v>
      </c>
      <c r="EP40" s="63" t="b">
        <f t="shared" si="290"/>
        <v>0</v>
      </c>
      <c r="EQ40" s="63"/>
      <c r="ER40" s="63"/>
      <c r="ES40" s="63"/>
      <c r="ET40" s="63"/>
      <c r="EU40" s="63"/>
      <c r="EV40" s="64">
        <f t="shared" si="291"/>
        <v>0</v>
      </c>
      <c r="EW40" s="65" t="e">
        <f>VLOOKUP($B40,DONNEES!$A$1:$D$57,3,FALSE)</f>
        <v>#N/A</v>
      </c>
      <c r="EX40" s="123">
        <f t="shared" si="292"/>
        <v>0</v>
      </c>
      <c r="EY40" s="123">
        <f t="shared" si="293"/>
        <v>0</v>
      </c>
      <c r="EZ40" s="123">
        <f t="shared" si="294"/>
        <v>0</v>
      </c>
      <c r="FA40" s="123">
        <f t="shared" si="295"/>
        <v>0</v>
      </c>
    </row>
    <row r="41" spans="1:157" ht="30" hidden="1" customHeight="1" thickBot="1">
      <c r="A41" s="124"/>
      <c r="B41" s="68" t="s">
        <v>363</v>
      </c>
      <c r="C41" s="68" t="s">
        <v>376</v>
      </c>
      <c r="D41" s="68" t="s">
        <v>377</v>
      </c>
      <c r="E41" s="68" t="s">
        <v>337</v>
      </c>
      <c r="F41" s="68">
        <v>1050</v>
      </c>
      <c r="G41" s="116"/>
      <c r="H41" s="67">
        <f t="shared" si="225"/>
        <v>0</v>
      </c>
      <c r="I41" s="117" t="e">
        <f>VLOOKUP(B41,DONNEES!$A$1:$D$66,3,FALSE)</f>
        <v>#N/A</v>
      </c>
      <c r="J41" s="67">
        <f>INT(($EV41-SUM(MOD(DATE(YEAR($EV41-MOD($EV41,7)+3),1,2),{1E+99;7})*{1;-1})+5)/7)</f>
        <v>0</v>
      </c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118"/>
      <c r="V41" s="119"/>
      <c r="W41" s="119"/>
      <c r="X41" s="119"/>
      <c r="Y41" s="122"/>
      <c r="Z41" s="61">
        <f t="shared" si="226"/>
        <v>0</v>
      </c>
      <c r="AA41" s="118"/>
      <c r="AB41" s="119"/>
      <c r="AC41" s="119"/>
      <c r="AD41" s="119"/>
      <c r="AE41" s="122"/>
      <c r="AF41" s="61">
        <f t="shared" si="227"/>
        <v>0</v>
      </c>
      <c r="AG41" s="118"/>
      <c r="AH41" s="119"/>
      <c r="AI41" s="119"/>
      <c r="AJ41" s="119"/>
      <c r="AK41" s="122"/>
      <c r="AL41" s="61">
        <f t="shared" si="228"/>
        <v>0</v>
      </c>
      <c r="AM41" s="118"/>
      <c r="AN41" s="119"/>
      <c r="AO41" s="119"/>
      <c r="AP41" s="119"/>
      <c r="AQ41" s="122"/>
      <c r="AR41" s="61">
        <f t="shared" si="229"/>
        <v>0</v>
      </c>
      <c r="AS41" s="118"/>
      <c r="AT41" s="119"/>
      <c r="AU41" s="119"/>
      <c r="AV41" s="119"/>
      <c r="AW41" s="122"/>
      <c r="AX41" s="61">
        <f t="shared" si="230"/>
        <v>0</v>
      </c>
      <c r="AY41" s="118"/>
      <c r="AZ41" s="119"/>
      <c r="BA41" s="119"/>
      <c r="BB41" s="119"/>
      <c r="BC41" s="122"/>
      <c r="BD41" s="36">
        <f t="shared" si="231"/>
        <v>0</v>
      </c>
      <c r="BE41" s="118"/>
      <c r="BF41" s="119"/>
      <c r="BG41" s="119"/>
      <c r="BH41" s="119"/>
      <c r="BI41" s="122"/>
      <c r="BJ41" s="36">
        <f t="shared" si="232"/>
        <v>0</v>
      </c>
      <c r="BK41" s="118"/>
      <c r="BL41" s="119"/>
      <c r="BM41" s="119"/>
      <c r="BN41" s="119"/>
      <c r="BO41" s="122"/>
      <c r="BP41" s="36">
        <f t="shared" si="233"/>
        <v>0</v>
      </c>
      <c r="BQ41" s="118"/>
      <c r="BR41" s="119"/>
      <c r="BS41" s="119"/>
      <c r="BT41" s="119"/>
      <c r="BU41" s="122"/>
      <c r="BV41" s="36">
        <f t="shared" si="234"/>
        <v>0</v>
      </c>
      <c r="BW41" s="118"/>
      <c r="BX41" s="119"/>
      <c r="BY41" s="119"/>
      <c r="BZ41" s="119"/>
      <c r="CA41" s="119"/>
      <c r="CB41" s="119"/>
      <c r="CC41" s="61">
        <f t="shared" si="235"/>
        <v>0</v>
      </c>
      <c r="CD41" s="118"/>
      <c r="CE41" s="119"/>
      <c r="CF41" s="119"/>
      <c r="CG41" s="119"/>
      <c r="CH41" s="122"/>
      <c r="CI41" s="61">
        <f t="shared" si="236"/>
        <v>0</v>
      </c>
      <c r="CJ41" s="118"/>
      <c r="CK41" s="119"/>
      <c r="CL41" s="119"/>
      <c r="CM41" s="119"/>
      <c r="CN41" s="122"/>
      <c r="CO41" s="62">
        <f t="shared" si="237"/>
        <v>0</v>
      </c>
      <c r="CP41" s="63" t="b">
        <f t="shared" si="238"/>
        <v>0</v>
      </c>
      <c r="CQ41" s="63" t="b">
        <f t="shared" si="239"/>
        <v>0</v>
      </c>
      <c r="CR41" s="63" t="b">
        <f t="shared" si="240"/>
        <v>0</v>
      </c>
      <c r="CS41" s="63" t="b">
        <f t="shared" si="241"/>
        <v>0</v>
      </c>
      <c r="CT41" s="63" t="b">
        <f t="shared" si="242"/>
        <v>0</v>
      </c>
      <c r="CU41" s="63" t="b">
        <f t="shared" si="243"/>
        <v>0</v>
      </c>
      <c r="CV41" s="63" t="b">
        <f t="shared" si="244"/>
        <v>0</v>
      </c>
      <c r="CW41" s="63" t="b">
        <f t="shared" si="245"/>
        <v>0</v>
      </c>
      <c r="CX41" s="63" t="b">
        <f t="shared" si="246"/>
        <v>0</v>
      </c>
      <c r="CY41" s="63" t="b">
        <f t="shared" si="247"/>
        <v>0</v>
      </c>
      <c r="CZ41" s="63" t="b">
        <f t="shared" si="248"/>
        <v>0</v>
      </c>
      <c r="DA41" s="63" t="b">
        <f t="shared" si="249"/>
        <v>0</v>
      </c>
      <c r="DB41" s="63" t="b">
        <f t="shared" si="250"/>
        <v>0</v>
      </c>
      <c r="DC41" s="63" t="b">
        <f t="shared" si="251"/>
        <v>0</v>
      </c>
      <c r="DD41" s="63" t="b">
        <f t="shared" si="252"/>
        <v>0</v>
      </c>
      <c r="DE41" s="63" t="b">
        <f t="shared" si="253"/>
        <v>0</v>
      </c>
      <c r="DF41" s="63" t="b">
        <f t="shared" si="254"/>
        <v>0</v>
      </c>
      <c r="DG41" s="63" t="b">
        <f t="shared" si="255"/>
        <v>0</v>
      </c>
      <c r="DH41" s="63" t="b">
        <f t="shared" si="256"/>
        <v>0</v>
      </c>
      <c r="DI41" s="63" t="b">
        <f t="shared" si="257"/>
        <v>0</v>
      </c>
      <c r="DJ41" s="63" t="b">
        <f t="shared" si="258"/>
        <v>0</v>
      </c>
      <c r="DK41" s="63" t="b">
        <f t="shared" si="259"/>
        <v>0</v>
      </c>
      <c r="DL41" s="63" t="b">
        <f t="shared" si="260"/>
        <v>0</v>
      </c>
      <c r="DM41" s="63" t="b">
        <f t="shared" si="261"/>
        <v>0</v>
      </c>
      <c r="DN41" s="63" t="b">
        <f t="shared" si="262"/>
        <v>0</v>
      </c>
      <c r="DO41" s="63" t="b">
        <f t="shared" si="263"/>
        <v>0</v>
      </c>
      <c r="DP41" s="63" t="b">
        <f t="shared" si="264"/>
        <v>0</v>
      </c>
      <c r="DQ41" s="63" t="b">
        <f t="shared" si="265"/>
        <v>0</v>
      </c>
      <c r="DR41" s="63" t="b">
        <f t="shared" si="266"/>
        <v>0</v>
      </c>
      <c r="DS41" s="63" t="b">
        <f t="shared" si="267"/>
        <v>0</v>
      </c>
      <c r="DT41" s="63" t="b">
        <f t="shared" si="268"/>
        <v>0</v>
      </c>
      <c r="DU41" s="63" t="b">
        <f t="shared" si="269"/>
        <v>0</v>
      </c>
      <c r="DV41" s="63" t="b">
        <f t="shared" si="270"/>
        <v>0</v>
      </c>
      <c r="DW41" s="63" t="b">
        <f t="shared" si="271"/>
        <v>0</v>
      </c>
      <c r="DX41" s="63" t="b">
        <f t="shared" si="272"/>
        <v>0</v>
      </c>
      <c r="DY41" s="63" t="b">
        <f t="shared" si="273"/>
        <v>0</v>
      </c>
      <c r="DZ41" s="63" t="b">
        <f t="shared" si="274"/>
        <v>0</v>
      </c>
      <c r="EA41" s="63" t="b">
        <f t="shared" si="275"/>
        <v>0</v>
      </c>
      <c r="EB41" s="63" t="b">
        <f t="shared" si="276"/>
        <v>0</v>
      </c>
      <c r="EC41" s="63" t="b">
        <f t="shared" si="277"/>
        <v>0</v>
      </c>
      <c r="ED41" s="63" t="b">
        <f t="shared" si="278"/>
        <v>0</v>
      </c>
      <c r="EE41" s="63" t="b">
        <f t="shared" si="279"/>
        <v>0</v>
      </c>
      <c r="EF41" s="63" t="b">
        <f t="shared" si="280"/>
        <v>0</v>
      </c>
      <c r="EG41" s="63" t="b">
        <f t="shared" si="281"/>
        <v>0</v>
      </c>
      <c r="EH41" s="63" t="b">
        <f t="shared" si="282"/>
        <v>0</v>
      </c>
      <c r="EI41" s="63" t="b">
        <f t="shared" si="283"/>
        <v>0</v>
      </c>
      <c r="EJ41" s="63" t="b">
        <f t="shared" si="284"/>
        <v>0</v>
      </c>
      <c r="EK41" s="63" t="b">
        <f t="shared" si="285"/>
        <v>0</v>
      </c>
      <c r="EL41" s="63" t="b">
        <f t="shared" si="286"/>
        <v>0</v>
      </c>
      <c r="EM41" s="63" t="b">
        <f t="shared" si="287"/>
        <v>0</v>
      </c>
      <c r="EN41" s="63" t="b">
        <f t="shared" si="288"/>
        <v>0</v>
      </c>
      <c r="EO41" s="63" t="b">
        <f t="shared" si="289"/>
        <v>0</v>
      </c>
      <c r="EP41" s="63" t="b">
        <f t="shared" si="290"/>
        <v>0</v>
      </c>
      <c r="EQ41" s="63"/>
      <c r="ER41" s="63"/>
      <c r="ES41" s="63"/>
      <c r="ET41" s="63"/>
      <c r="EU41" s="63"/>
      <c r="EV41" s="64">
        <f t="shared" si="291"/>
        <v>0</v>
      </c>
      <c r="EW41" s="65" t="e">
        <f>VLOOKUP($B41,DONNEES!$A$1:$D$57,3,FALSE)</f>
        <v>#N/A</v>
      </c>
      <c r="EX41" s="123">
        <f t="shared" si="292"/>
        <v>0</v>
      </c>
      <c r="EY41" s="123">
        <f t="shared" si="293"/>
        <v>0</v>
      </c>
      <c r="EZ41" s="123">
        <f t="shared" si="294"/>
        <v>0</v>
      </c>
      <c r="FA41" s="123">
        <f t="shared" si="295"/>
        <v>0</v>
      </c>
    </row>
    <row r="42" spans="1:157" ht="30" hidden="1" customHeight="1" thickBot="1">
      <c r="A42" s="124"/>
      <c r="B42" s="68" t="s">
        <v>363</v>
      </c>
      <c r="C42" s="68" t="s">
        <v>282</v>
      </c>
      <c r="D42" s="68" t="s">
        <v>378</v>
      </c>
      <c r="E42" s="68" t="s">
        <v>283</v>
      </c>
      <c r="F42" s="68">
        <v>1002</v>
      </c>
      <c r="G42" s="116"/>
      <c r="H42" s="67">
        <f t="shared" si="225"/>
        <v>0</v>
      </c>
      <c r="I42" s="117" t="e">
        <f>VLOOKUP(B42,DONNEES!$A$1:$D$66,3,FALSE)</f>
        <v>#N/A</v>
      </c>
      <c r="J42" s="67">
        <f>INT(($EV42-SUM(MOD(DATE(YEAR($EV42-MOD($EV42,7)+3),1,2),{1E+99;7})*{1;-1})+5)/7)</f>
        <v>0</v>
      </c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118"/>
      <c r="V42" s="119"/>
      <c r="W42" s="119"/>
      <c r="X42" s="119"/>
      <c r="Y42" s="122"/>
      <c r="Z42" s="61">
        <f t="shared" si="226"/>
        <v>0</v>
      </c>
      <c r="AA42" s="118"/>
      <c r="AB42" s="119"/>
      <c r="AC42" s="119"/>
      <c r="AD42" s="119"/>
      <c r="AE42" s="122"/>
      <c r="AF42" s="61">
        <f t="shared" si="227"/>
        <v>0</v>
      </c>
      <c r="AG42" s="118"/>
      <c r="AH42" s="119"/>
      <c r="AI42" s="119"/>
      <c r="AJ42" s="119"/>
      <c r="AK42" s="122"/>
      <c r="AL42" s="61">
        <f t="shared" si="228"/>
        <v>0</v>
      </c>
      <c r="AM42" s="118"/>
      <c r="AN42" s="119"/>
      <c r="AO42" s="119"/>
      <c r="AP42" s="119"/>
      <c r="AQ42" s="122"/>
      <c r="AR42" s="61">
        <f t="shared" si="229"/>
        <v>0</v>
      </c>
      <c r="AS42" s="118"/>
      <c r="AT42" s="119"/>
      <c r="AU42" s="119"/>
      <c r="AV42" s="119"/>
      <c r="AW42" s="122"/>
      <c r="AX42" s="61">
        <f t="shared" si="230"/>
        <v>0</v>
      </c>
      <c r="AY42" s="118"/>
      <c r="AZ42" s="119"/>
      <c r="BA42" s="119"/>
      <c r="BB42" s="119"/>
      <c r="BC42" s="122"/>
      <c r="BD42" s="36">
        <f t="shared" si="231"/>
        <v>0</v>
      </c>
      <c r="BE42" s="118"/>
      <c r="BF42" s="119"/>
      <c r="BG42" s="119"/>
      <c r="BH42" s="119"/>
      <c r="BI42" s="122"/>
      <c r="BJ42" s="36">
        <f t="shared" si="232"/>
        <v>0</v>
      </c>
      <c r="BK42" s="118"/>
      <c r="BL42" s="119"/>
      <c r="BM42" s="119"/>
      <c r="BN42" s="119"/>
      <c r="BO42" s="122"/>
      <c r="BP42" s="36">
        <f t="shared" si="233"/>
        <v>0</v>
      </c>
      <c r="BQ42" s="118"/>
      <c r="BR42" s="119"/>
      <c r="BS42" s="119"/>
      <c r="BT42" s="119"/>
      <c r="BU42" s="122"/>
      <c r="BV42" s="36">
        <f t="shared" si="234"/>
        <v>0</v>
      </c>
      <c r="BW42" s="118"/>
      <c r="BX42" s="119"/>
      <c r="BY42" s="119"/>
      <c r="BZ42" s="119"/>
      <c r="CA42" s="119"/>
      <c r="CB42" s="119"/>
      <c r="CC42" s="61">
        <f t="shared" si="235"/>
        <v>0</v>
      </c>
      <c r="CD42" s="118"/>
      <c r="CE42" s="119"/>
      <c r="CF42" s="119"/>
      <c r="CG42" s="119"/>
      <c r="CH42" s="122"/>
      <c r="CI42" s="61">
        <f t="shared" si="236"/>
        <v>0</v>
      </c>
      <c r="CJ42" s="118"/>
      <c r="CK42" s="119"/>
      <c r="CL42" s="119"/>
      <c r="CM42" s="119"/>
      <c r="CN42" s="122"/>
      <c r="CO42" s="62">
        <f t="shared" si="237"/>
        <v>0</v>
      </c>
      <c r="CP42" s="63" t="b">
        <f t="shared" si="238"/>
        <v>0</v>
      </c>
      <c r="CQ42" s="63" t="b">
        <f t="shared" si="239"/>
        <v>0</v>
      </c>
      <c r="CR42" s="63" t="b">
        <f t="shared" si="240"/>
        <v>0</v>
      </c>
      <c r="CS42" s="63" t="b">
        <f t="shared" si="241"/>
        <v>0</v>
      </c>
      <c r="CT42" s="63" t="b">
        <f t="shared" si="242"/>
        <v>0</v>
      </c>
      <c r="CU42" s="63" t="b">
        <f t="shared" si="243"/>
        <v>0</v>
      </c>
      <c r="CV42" s="63" t="b">
        <f t="shared" si="244"/>
        <v>0</v>
      </c>
      <c r="CW42" s="63" t="b">
        <f t="shared" si="245"/>
        <v>0</v>
      </c>
      <c r="CX42" s="63" t="b">
        <f t="shared" si="246"/>
        <v>0</v>
      </c>
      <c r="CY42" s="63" t="b">
        <f t="shared" si="247"/>
        <v>0</v>
      </c>
      <c r="CZ42" s="63" t="b">
        <f t="shared" si="248"/>
        <v>0</v>
      </c>
      <c r="DA42" s="63" t="b">
        <f t="shared" si="249"/>
        <v>0</v>
      </c>
      <c r="DB42" s="63" t="b">
        <f t="shared" si="250"/>
        <v>0</v>
      </c>
      <c r="DC42" s="63" t="b">
        <f t="shared" si="251"/>
        <v>0</v>
      </c>
      <c r="DD42" s="63" t="b">
        <f t="shared" si="252"/>
        <v>0</v>
      </c>
      <c r="DE42" s="63" t="b">
        <f t="shared" si="253"/>
        <v>0</v>
      </c>
      <c r="DF42" s="63" t="b">
        <f t="shared" si="254"/>
        <v>0</v>
      </c>
      <c r="DG42" s="63" t="b">
        <f t="shared" si="255"/>
        <v>0</v>
      </c>
      <c r="DH42" s="63" t="b">
        <f t="shared" si="256"/>
        <v>0</v>
      </c>
      <c r="DI42" s="63" t="b">
        <f t="shared" si="257"/>
        <v>0</v>
      </c>
      <c r="DJ42" s="63" t="b">
        <f t="shared" si="258"/>
        <v>0</v>
      </c>
      <c r="DK42" s="63" t="b">
        <f t="shared" si="259"/>
        <v>0</v>
      </c>
      <c r="DL42" s="63" t="b">
        <f t="shared" si="260"/>
        <v>0</v>
      </c>
      <c r="DM42" s="63" t="b">
        <f t="shared" si="261"/>
        <v>0</v>
      </c>
      <c r="DN42" s="63" t="b">
        <f t="shared" si="262"/>
        <v>0</v>
      </c>
      <c r="DO42" s="63" t="b">
        <f t="shared" si="263"/>
        <v>0</v>
      </c>
      <c r="DP42" s="63" t="b">
        <f t="shared" si="264"/>
        <v>0</v>
      </c>
      <c r="DQ42" s="63" t="b">
        <f t="shared" si="265"/>
        <v>0</v>
      </c>
      <c r="DR42" s="63" t="b">
        <f t="shared" si="266"/>
        <v>0</v>
      </c>
      <c r="DS42" s="63" t="b">
        <f t="shared" si="267"/>
        <v>0</v>
      </c>
      <c r="DT42" s="63" t="b">
        <f t="shared" si="268"/>
        <v>0</v>
      </c>
      <c r="DU42" s="63" t="b">
        <f t="shared" si="269"/>
        <v>0</v>
      </c>
      <c r="DV42" s="63" t="b">
        <f t="shared" si="270"/>
        <v>0</v>
      </c>
      <c r="DW42" s="63" t="b">
        <f t="shared" si="271"/>
        <v>0</v>
      </c>
      <c r="DX42" s="63" t="b">
        <f t="shared" si="272"/>
        <v>0</v>
      </c>
      <c r="DY42" s="63" t="b">
        <f t="shared" si="273"/>
        <v>0</v>
      </c>
      <c r="DZ42" s="63" t="b">
        <f t="shared" si="274"/>
        <v>0</v>
      </c>
      <c r="EA42" s="63" t="b">
        <f t="shared" si="275"/>
        <v>0</v>
      </c>
      <c r="EB42" s="63" t="b">
        <f t="shared" si="276"/>
        <v>0</v>
      </c>
      <c r="EC42" s="63" t="b">
        <f t="shared" si="277"/>
        <v>0</v>
      </c>
      <c r="ED42" s="63" t="b">
        <f t="shared" si="278"/>
        <v>0</v>
      </c>
      <c r="EE42" s="63" t="b">
        <f t="shared" si="279"/>
        <v>0</v>
      </c>
      <c r="EF42" s="63" t="b">
        <f t="shared" si="280"/>
        <v>0</v>
      </c>
      <c r="EG42" s="63" t="b">
        <f t="shared" si="281"/>
        <v>0</v>
      </c>
      <c r="EH42" s="63" t="b">
        <f t="shared" si="282"/>
        <v>0</v>
      </c>
      <c r="EI42" s="63" t="b">
        <f t="shared" si="283"/>
        <v>0</v>
      </c>
      <c r="EJ42" s="63" t="b">
        <f t="shared" si="284"/>
        <v>0</v>
      </c>
      <c r="EK42" s="63" t="b">
        <f t="shared" si="285"/>
        <v>0</v>
      </c>
      <c r="EL42" s="63" t="b">
        <f t="shared" si="286"/>
        <v>0</v>
      </c>
      <c r="EM42" s="63" t="b">
        <f t="shared" si="287"/>
        <v>0</v>
      </c>
      <c r="EN42" s="63" t="b">
        <f t="shared" si="288"/>
        <v>0</v>
      </c>
      <c r="EO42" s="63" t="b">
        <f t="shared" si="289"/>
        <v>0</v>
      </c>
      <c r="EP42" s="63" t="b">
        <f t="shared" si="290"/>
        <v>0</v>
      </c>
      <c r="EQ42" s="63"/>
      <c r="ER42" s="63"/>
      <c r="ES42" s="63"/>
      <c r="ET42" s="63"/>
      <c r="EU42" s="63"/>
      <c r="EV42" s="64">
        <f t="shared" si="291"/>
        <v>0</v>
      </c>
      <c r="EW42" s="65" t="e">
        <f>VLOOKUP($B42,DONNEES!$A$1:$D$57,3,FALSE)</f>
        <v>#N/A</v>
      </c>
      <c r="EX42" s="123">
        <f t="shared" si="292"/>
        <v>0</v>
      </c>
      <c r="EY42" s="123">
        <f t="shared" si="293"/>
        <v>0</v>
      </c>
      <c r="EZ42" s="123">
        <f t="shared" si="294"/>
        <v>0</v>
      </c>
      <c r="FA42" s="123">
        <f t="shared" si="295"/>
        <v>0</v>
      </c>
    </row>
    <row r="43" spans="1:157" ht="30" hidden="1" customHeight="1" thickBot="1">
      <c r="A43" s="124"/>
      <c r="B43" s="68" t="s">
        <v>363</v>
      </c>
      <c r="C43" s="68" t="s">
        <v>379</v>
      </c>
      <c r="D43" s="68" t="s">
        <v>380</v>
      </c>
      <c r="E43" s="68" t="s">
        <v>381</v>
      </c>
      <c r="F43" s="68">
        <v>4058</v>
      </c>
      <c r="G43" s="116"/>
      <c r="H43" s="67">
        <f t="shared" si="225"/>
        <v>0</v>
      </c>
      <c r="I43" s="117" t="e">
        <f>VLOOKUP(B43,DONNEES!$A$1:$D$66,3,FALSE)</f>
        <v>#N/A</v>
      </c>
      <c r="J43" s="67">
        <f>INT(($EV43-SUM(MOD(DATE(YEAR($EV43-MOD($EV43,7)+3),1,2),{1E+99;7})*{1;-1})+5)/7)</f>
        <v>0</v>
      </c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118"/>
      <c r="V43" s="119"/>
      <c r="W43" s="119"/>
      <c r="X43" s="119"/>
      <c r="Y43" s="122"/>
      <c r="Z43" s="61">
        <f t="shared" si="226"/>
        <v>0</v>
      </c>
      <c r="AA43" s="118"/>
      <c r="AB43" s="119"/>
      <c r="AC43" s="119"/>
      <c r="AD43" s="119"/>
      <c r="AE43" s="122"/>
      <c r="AF43" s="61">
        <f t="shared" si="227"/>
        <v>0</v>
      </c>
      <c r="AG43" s="118"/>
      <c r="AH43" s="119"/>
      <c r="AI43" s="119"/>
      <c r="AJ43" s="119"/>
      <c r="AK43" s="122"/>
      <c r="AL43" s="61">
        <f t="shared" si="228"/>
        <v>0</v>
      </c>
      <c r="AM43" s="118"/>
      <c r="AN43" s="119"/>
      <c r="AO43" s="119"/>
      <c r="AP43" s="119"/>
      <c r="AQ43" s="122"/>
      <c r="AR43" s="61">
        <f t="shared" si="229"/>
        <v>0</v>
      </c>
      <c r="AS43" s="118"/>
      <c r="AT43" s="119"/>
      <c r="AU43" s="119"/>
      <c r="AV43" s="119"/>
      <c r="AW43" s="122"/>
      <c r="AX43" s="61">
        <f t="shared" si="230"/>
        <v>0</v>
      </c>
      <c r="AY43" s="118"/>
      <c r="AZ43" s="119"/>
      <c r="BA43" s="119"/>
      <c r="BB43" s="119"/>
      <c r="BC43" s="122"/>
      <c r="BD43" s="36">
        <f t="shared" si="231"/>
        <v>0</v>
      </c>
      <c r="BE43" s="118"/>
      <c r="BF43" s="119"/>
      <c r="BG43" s="119"/>
      <c r="BH43" s="119"/>
      <c r="BI43" s="122"/>
      <c r="BJ43" s="36">
        <f t="shared" si="232"/>
        <v>0</v>
      </c>
      <c r="BK43" s="118"/>
      <c r="BL43" s="119"/>
      <c r="BM43" s="119"/>
      <c r="BN43" s="119"/>
      <c r="BO43" s="122"/>
      <c r="BP43" s="36">
        <f t="shared" si="233"/>
        <v>0</v>
      </c>
      <c r="BQ43" s="118"/>
      <c r="BR43" s="119"/>
      <c r="BS43" s="119"/>
      <c r="BT43" s="119"/>
      <c r="BU43" s="122"/>
      <c r="BV43" s="36">
        <f t="shared" si="234"/>
        <v>0</v>
      </c>
      <c r="BW43" s="118"/>
      <c r="BX43" s="119"/>
      <c r="BY43" s="119"/>
      <c r="BZ43" s="119"/>
      <c r="CA43" s="119"/>
      <c r="CB43" s="119"/>
      <c r="CC43" s="61">
        <f t="shared" si="235"/>
        <v>0</v>
      </c>
      <c r="CD43" s="118"/>
      <c r="CE43" s="119"/>
      <c r="CF43" s="119"/>
      <c r="CG43" s="119"/>
      <c r="CH43" s="122"/>
      <c r="CI43" s="61">
        <f t="shared" si="236"/>
        <v>0</v>
      </c>
      <c r="CJ43" s="118"/>
      <c r="CK43" s="119"/>
      <c r="CL43" s="119"/>
      <c r="CM43" s="119"/>
      <c r="CN43" s="122"/>
      <c r="CO43" s="62">
        <f t="shared" si="237"/>
        <v>0</v>
      </c>
      <c r="CP43" s="63" t="b">
        <f t="shared" si="238"/>
        <v>0</v>
      </c>
      <c r="CQ43" s="63" t="b">
        <f t="shared" si="239"/>
        <v>0</v>
      </c>
      <c r="CR43" s="63" t="b">
        <f t="shared" si="240"/>
        <v>0</v>
      </c>
      <c r="CS43" s="63" t="b">
        <f t="shared" si="241"/>
        <v>0</v>
      </c>
      <c r="CT43" s="63" t="b">
        <f t="shared" si="242"/>
        <v>0</v>
      </c>
      <c r="CU43" s="63" t="b">
        <f t="shared" si="243"/>
        <v>0</v>
      </c>
      <c r="CV43" s="63" t="b">
        <f t="shared" si="244"/>
        <v>0</v>
      </c>
      <c r="CW43" s="63" t="b">
        <f t="shared" si="245"/>
        <v>0</v>
      </c>
      <c r="CX43" s="63" t="b">
        <f t="shared" si="246"/>
        <v>0</v>
      </c>
      <c r="CY43" s="63" t="b">
        <f t="shared" si="247"/>
        <v>0</v>
      </c>
      <c r="CZ43" s="63" t="b">
        <f t="shared" si="248"/>
        <v>0</v>
      </c>
      <c r="DA43" s="63" t="b">
        <f t="shared" si="249"/>
        <v>0</v>
      </c>
      <c r="DB43" s="63" t="b">
        <f t="shared" si="250"/>
        <v>0</v>
      </c>
      <c r="DC43" s="63" t="b">
        <f t="shared" si="251"/>
        <v>0</v>
      </c>
      <c r="DD43" s="63" t="b">
        <f t="shared" si="252"/>
        <v>0</v>
      </c>
      <c r="DE43" s="63" t="b">
        <f t="shared" si="253"/>
        <v>0</v>
      </c>
      <c r="DF43" s="63" t="b">
        <f t="shared" si="254"/>
        <v>0</v>
      </c>
      <c r="DG43" s="63" t="b">
        <f t="shared" si="255"/>
        <v>0</v>
      </c>
      <c r="DH43" s="63" t="b">
        <f t="shared" si="256"/>
        <v>0</v>
      </c>
      <c r="DI43" s="63" t="b">
        <f t="shared" si="257"/>
        <v>0</v>
      </c>
      <c r="DJ43" s="63" t="b">
        <f t="shared" si="258"/>
        <v>0</v>
      </c>
      <c r="DK43" s="63" t="b">
        <f t="shared" si="259"/>
        <v>0</v>
      </c>
      <c r="DL43" s="63" t="b">
        <f t="shared" si="260"/>
        <v>0</v>
      </c>
      <c r="DM43" s="63" t="b">
        <f t="shared" si="261"/>
        <v>0</v>
      </c>
      <c r="DN43" s="63" t="b">
        <f t="shared" si="262"/>
        <v>0</v>
      </c>
      <c r="DO43" s="63" t="b">
        <f t="shared" si="263"/>
        <v>0</v>
      </c>
      <c r="DP43" s="63" t="b">
        <f t="shared" si="264"/>
        <v>0</v>
      </c>
      <c r="DQ43" s="63" t="b">
        <f t="shared" si="265"/>
        <v>0</v>
      </c>
      <c r="DR43" s="63" t="b">
        <f t="shared" si="266"/>
        <v>0</v>
      </c>
      <c r="DS43" s="63" t="b">
        <f t="shared" si="267"/>
        <v>0</v>
      </c>
      <c r="DT43" s="63" t="b">
        <f t="shared" si="268"/>
        <v>0</v>
      </c>
      <c r="DU43" s="63" t="b">
        <f t="shared" si="269"/>
        <v>0</v>
      </c>
      <c r="DV43" s="63" t="b">
        <f t="shared" si="270"/>
        <v>0</v>
      </c>
      <c r="DW43" s="63" t="b">
        <f t="shared" si="271"/>
        <v>0</v>
      </c>
      <c r="DX43" s="63" t="b">
        <f t="shared" si="272"/>
        <v>0</v>
      </c>
      <c r="DY43" s="63" t="b">
        <f t="shared" si="273"/>
        <v>0</v>
      </c>
      <c r="DZ43" s="63" t="b">
        <f t="shared" si="274"/>
        <v>0</v>
      </c>
      <c r="EA43" s="63" t="b">
        <f t="shared" si="275"/>
        <v>0</v>
      </c>
      <c r="EB43" s="63" t="b">
        <f t="shared" si="276"/>
        <v>0</v>
      </c>
      <c r="EC43" s="63" t="b">
        <f t="shared" si="277"/>
        <v>0</v>
      </c>
      <c r="ED43" s="63" t="b">
        <f t="shared" si="278"/>
        <v>0</v>
      </c>
      <c r="EE43" s="63" t="b">
        <f t="shared" si="279"/>
        <v>0</v>
      </c>
      <c r="EF43" s="63" t="b">
        <f t="shared" si="280"/>
        <v>0</v>
      </c>
      <c r="EG43" s="63" t="b">
        <f t="shared" si="281"/>
        <v>0</v>
      </c>
      <c r="EH43" s="63" t="b">
        <f t="shared" si="282"/>
        <v>0</v>
      </c>
      <c r="EI43" s="63" t="b">
        <f t="shared" si="283"/>
        <v>0</v>
      </c>
      <c r="EJ43" s="63" t="b">
        <f t="shared" si="284"/>
        <v>0</v>
      </c>
      <c r="EK43" s="63" t="b">
        <f t="shared" si="285"/>
        <v>0</v>
      </c>
      <c r="EL43" s="63" t="b">
        <f t="shared" si="286"/>
        <v>0</v>
      </c>
      <c r="EM43" s="63" t="b">
        <f t="shared" si="287"/>
        <v>0</v>
      </c>
      <c r="EN43" s="63" t="b">
        <f t="shared" si="288"/>
        <v>0</v>
      </c>
      <c r="EO43" s="63" t="b">
        <f t="shared" si="289"/>
        <v>0</v>
      </c>
      <c r="EP43" s="63" t="b">
        <f t="shared" si="290"/>
        <v>0</v>
      </c>
      <c r="EQ43" s="63"/>
      <c r="ER43" s="63"/>
      <c r="ES43" s="63"/>
      <c r="ET43" s="63"/>
      <c r="EU43" s="63"/>
      <c r="EV43" s="64">
        <f t="shared" si="291"/>
        <v>0</v>
      </c>
      <c r="EW43" s="65" t="e">
        <f>VLOOKUP($B43,DONNEES!$A$1:$D$57,3,FALSE)</f>
        <v>#N/A</v>
      </c>
      <c r="EX43" s="123">
        <f t="shared" si="292"/>
        <v>0</v>
      </c>
      <c r="EY43" s="123">
        <f t="shared" si="293"/>
        <v>0</v>
      </c>
      <c r="EZ43" s="123">
        <f t="shared" si="294"/>
        <v>0</v>
      </c>
      <c r="FA43" s="123">
        <f t="shared" si="295"/>
        <v>0</v>
      </c>
    </row>
    <row r="44" spans="1:157" ht="30" hidden="1" customHeight="1" thickBot="1">
      <c r="A44" s="124"/>
      <c r="B44" s="68" t="s">
        <v>363</v>
      </c>
      <c r="C44" s="68" t="s">
        <v>382</v>
      </c>
      <c r="D44" s="68" t="s">
        <v>383</v>
      </c>
      <c r="E44" s="68" t="s">
        <v>384</v>
      </c>
      <c r="F44" s="68">
        <v>1722</v>
      </c>
      <c r="G44" s="116"/>
      <c r="H44" s="67">
        <f t="shared" si="225"/>
        <v>0</v>
      </c>
      <c r="I44" s="117" t="e">
        <f>VLOOKUP(B44,DONNEES!$A$1:$D$66,3,FALSE)</f>
        <v>#N/A</v>
      </c>
      <c r="J44" s="67">
        <f>INT(($EV44-SUM(MOD(DATE(YEAR($EV44-MOD($EV44,7)+3),1,2),{1E+99;7})*{1;-1})+5)/7)</f>
        <v>0</v>
      </c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118"/>
      <c r="V44" s="119"/>
      <c r="W44" s="119"/>
      <c r="X44" s="119"/>
      <c r="Y44" s="122"/>
      <c r="Z44" s="61">
        <f t="shared" si="226"/>
        <v>0</v>
      </c>
      <c r="AA44" s="118"/>
      <c r="AB44" s="119"/>
      <c r="AC44" s="119"/>
      <c r="AD44" s="119"/>
      <c r="AE44" s="122"/>
      <c r="AF44" s="61">
        <f t="shared" si="227"/>
        <v>0</v>
      </c>
      <c r="AG44" s="118"/>
      <c r="AH44" s="119"/>
      <c r="AI44" s="119"/>
      <c r="AJ44" s="119"/>
      <c r="AK44" s="122"/>
      <c r="AL44" s="61">
        <f t="shared" si="228"/>
        <v>0</v>
      </c>
      <c r="AM44" s="118"/>
      <c r="AN44" s="119"/>
      <c r="AO44" s="119"/>
      <c r="AP44" s="119"/>
      <c r="AQ44" s="122"/>
      <c r="AR44" s="61">
        <f t="shared" si="229"/>
        <v>0</v>
      </c>
      <c r="AS44" s="118"/>
      <c r="AT44" s="119"/>
      <c r="AU44" s="119"/>
      <c r="AV44" s="119"/>
      <c r="AW44" s="122"/>
      <c r="AX44" s="61">
        <f t="shared" si="230"/>
        <v>0</v>
      </c>
      <c r="AY44" s="118"/>
      <c r="AZ44" s="119"/>
      <c r="BA44" s="119"/>
      <c r="BB44" s="119"/>
      <c r="BC44" s="122"/>
      <c r="BD44" s="36">
        <f t="shared" si="231"/>
        <v>0</v>
      </c>
      <c r="BE44" s="118"/>
      <c r="BF44" s="119"/>
      <c r="BG44" s="119"/>
      <c r="BH44" s="119"/>
      <c r="BI44" s="122"/>
      <c r="BJ44" s="36">
        <f t="shared" si="232"/>
        <v>0</v>
      </c>
      <c r="BK44" s="118"/>
      <c r="BL44" s="119"/>
      <c r="BM44" s="119"/>
      <c r="BN44" s="119"/>
      <c r="BO44" s="122"/>
      <c r="BP44" s="36">
        <f t="shared" si="233"/>
        <v>0</v>
      </c>
      <c r="BQ44" s="118"/>
      <c r="BR44" s="119"/>
      <c r="BS44" s="119"/>
      <c r="BT44" s="119"/>
      <c r="BU44" s="122"/>
      <c r="BV44" s="36">
        <f t="shared" si="234"/>
        <v>0</v>
      </c>
      <c r="BW44" s="118"/>
      <c r="BX44" s="119"/>
      <c r="BY44" s="119"/>
      <c r="BZ44" s="119"/>
      <c r="CA44" s="119"/>
      <c r="CB44" s="119"/>
      <c r="CC44" s="61">
        <f t="shared" si="235"/>
        <v>0</v>
      </c>
      <c r="CD44" s="118"/>
      <c r="CE44" s="119"/>
      <c r="CF44" s="119"/>
      <c r="CG44" s="119"/>
      <c r="CH44" s="122"/>
      <c r="CI44" s="61">
        <f t="shared" si="236"/>
        <v>0</v>
      </c>
      <c r="CJ44" s="118"/>
      <c r="CK44" s="119"/>
      <c r="CL44" s="119"/>
      <c r="CM44" s="119"/>
      <c r="CN44" s="122"/>
      <c r="CO44" s="62">
        <f t="shared" si="237"/>
        <v>0</v>
      </c>
      <c r="CP44" s="63" t="b">
        <f t="shared" si="238"/>
        <v>0</v>
      </c>
      <c r="CQ44" s="63" t="b">
        <f t="shared" si="239"/>
        <v>0</v>
      </c>
      <c r="CR44" s="63" t="b">
        <f t="shared" si="240"/>
        <v>0</v>
      </c>
      <c r="CS44" s="63" t="b">
        <f t="shared" si="241"/>
        <v>0</v>
      </c>
      <c r="CT44" s="63" t="b">
        <f t="shared" si="242"/>
        <v>0</v>
      </c>
      <c r="CU44" s="63" t="b">
        <f t="shared" si="243"/>
        <v>0</v>
      </c>
      <c r="CV44" s="63" t="b">
        <f t="shared" si="244"/>
        <v>0</v>
      </c>
      <c r="CW44" s="63" t="b">
        <f t="shared" si="245"/>
        <v>0</v>
      </c>
      <c r="CX44" s="63" t="b">
        <f t="shared" si="246"/>
        <v>0</v>
      </c>
      <c r="CY44" s="63" t="b">
        <f t="shared" si="247"/>
        <v>0</v>
      </c>
      <c r="CZ44" s="63" t="b">
        <f t="shared" si="248"/>
        <v>0</v>
      </c>
      <c r="DA44" s="63" t="b">
        <f t="shared" si="249"/>
        <v>0</v>
      </c>
      <c r="DB44" s="63" t="b">
        <f t="shared" si="250"/>
        <v>0</v>
      </c>
      <c r="DC44" s="63" t="b">
        <f t="shared" si="251"/>
        <v>0</v>
      </c>
      <c r="DD44" s="63" t="b">
        <f t="shared" si="252"/>
        <v>0</v>
      </c>
      <c r="DE44" s="63" t="b">
        <f t="shared" si="253"/>
        <v>0</v>
      </c>
      <c r="DF44" s="63" t="b">
        <f t="shared" si="254"/>
        <v>0</v>
      </c>
      <c r="DG44" s="63" t="b">
        <f t="shared" si="255"/>
        <v>0</v>
      </c>
      <c r="DH44" s="63" t="b">
        <f t="shared" si="256"/>
        <v>0</v>
      </c>
      <c r="DI44" s="63" t="b">
        <f t="shared" si="257"/>
        <v>0</v>
      </c>
      <c r="DJ44" s="63" t="b">
        <f t="shared" si="258"/>
        <v>0</v>
      </c>
      <c r="DK44" s="63" t="b">
        <f t="shared" si="259"/>
        <v>0</v>
      </c>
      <c r="DL44" s="63" t="b">
        <f t="shared" si="260"/>
        <v>0</v>
      </c>
      <c r="DM44" s="63" t="b">
        <f t="shared" si="261"/>
        <v>0</v>
      </c>
      <c r="DN44" s="63" t="b">
        <f t="shared" si="262"/>
        <v>0</v>
      </c>
      <c r="DO44" s="63" t="b">
        <f t="shared" si="263"/>
        <v>0</v>
      </c>
      <c r="DP44" s="63" t="b">
        <f t="shared" si="264"/>
        <v>0</v>
      </c>
      <c r="DQ44" s="63" t="b">
        <f t="shared" si="265"/>
        <v>0</v>
      </c>
      <c r="DR44" s="63" t="b">
        <f t="shared" si="266"/>
        <v>0</v>
      </c>
      <c r="DS44" s="63" t="b">
        <f t="shared" si="267"/>
        <v>0</v>
      </c>
      <c r="DT44" s="63" t="b">
        <f t="shared" si="268"/>
        <v>0</v>
      </c>
      <c r="DU44" s="63" t="b">
        <f t="shared" si="269"/>
        <v>0</v>
      </c>
      <c r="DV44" s="63" t="b">
        <f t="shared" si="270"/>
        <v>0</v>
      </c>
      <c r="DW44" s="63" t="b">
        <f t="shared" si="271"/>
        <v>0</v>
      </c>
      <c r="DX44" s="63" t="b">
        <f t="shared" si="272"/>
        <v>0</v>
      </c>
      <c r="DY44" s="63" t="b">
        <f t="shared" si="273"/>
        <v>0</v>
      </c>
      <c r="DZ44" s="63" t="b">
        <f t="shared" si="274"/>
        <v>0</v>
      </c>
      <c r="EA44" s="63" t="b">
        <f t="shared" si="275"/>
        <v>0</v>
      </c>
      <c r="EB44" s="63" t="b">
        <f t="shared" si="276"/>
        <v>0</v>
      </c>
      <c r="EC44" s="63" t="b">
        <f t="shared" si="277"/>
        <v>0</v>
      </c>
      <c r="ED44" s="63" t="b">
        <f t="shared" si="278"/>
        <v>0</v>
      </c>
      <c r="EE44" s="63" t="b">
        <f t="shared" si="279"/>
        <v>0</v>
      </c>
      <c r="EF44" s="63" t="b">
        <f t="shared" si="280"/>
        <v>0</v>
      </c>
      <c r="EG44" s="63" t="b">
        <f t="shared" si="281"/>
        <v>0</v>
      </c>
      <c r="EH44" s="63" t="b">
        <f t="shared" si="282"/>
        <v>0</v>
      </c>
      <c r="EI44" s="63" t="b">
        <f t="shared" si="283"/>
        <v>0</v>
      </c>
      <c r="EJ44" s="63" t="b">
        <f t="shared" si="284"/>
        <v>0</v>
      </c>
      <c r="EK44" s="63" t="b">
        <f t="shared" si="285"/>
        <v>0</v>
      </c>
      <c r="EL44" s="63" t="b">
        <f t="shared" si="286"/>
        <v>0</v>
      </c>
      <c r="EM44" s="63" t="b">
        <f t="shared" si="287"/>
        <v>0</v>
      </c>
      <c r="EN44" s="63" t="b">
        <f t="shared" si="288"/>
        <v>0</v>
      </c>
      <c r="EO44" s="63" t="b">
        <f t="shared" si="289"/>
        <v>0</v>
      </c>
      <c r="EP44" s="63" t="b">
        <f t="shared" si="290"/>
        <v>0</v>
      </c>
      <c r="EQ44" s="63"/>
      <c r="ER44" s="63"/>
      <c r="ES44" s="63"/>
      <c r="ET44" s="63"/>
      <c r="EU44" s="63"/>
      <c r="EV44" s="64">
        <f t="shared" si="291"/>
        <v>0</v>
      </c>
      <c r="EW44" s="65" t="e">
        <f>VLOOKUP($B44,DONNEES!$A$1:$D$57,3,FALSE)</f>
        <v>#N/A</v>
      </c>
      <c r="EX44" s="123">
        <f t="shared" si="292"/>
        <v>0</v>
      </c>
      <c r="EY44" s="123">
        <f t="shared" si="293"/>
        <v>0</v>
      </c>
      <c r="EZ44" s="123">
        <f t="shared" si="294"/>
        <v>0</v>
      </c>
      <c r="FA44" s="123">
        <f t="shared" si="295"/>
        <v>0</v>
      </c>
    </row>
    <row r="45" spans="1:157" ht="30" hidden="1" customHeight="1" thickBot="1">
      <c r="A45" s="124"/>
      <c r="B45" s="68" t="s">
        <v>363</v>
      </c>
      <c r="C45" s="68" t="s">
        <v>385</v>
      </c>
      <c r="D45" s="68" t="s">
        <v>386</v>
      </c>
      <c r="E45" s="68" t="s">
        <v>338</v>
      </c>
      <c r="F45" s="68">
        <v>1747</v>
      </c>
      <c r="G45" s="116"/>
      <c r="H45" s="67">
        <f t="shared" si="225"/>
        <v>0</v>
      </c>
      <c r="I45" s="117" t="e">
        <f>VLOOKUP(B45,DONNEES!$A$1:$D$66,3,FALSE)</f>
        <v>#N/A</v>
      </c>
      <c r="J45" s="67">
        <f>INT(($EV45-SUM(MOD(DATE(YEAR($EV45-MOD($EV45,7)+3),1,2),{1E+99;7})*{1;-1})+5)/7)</f>
        <v>0</v>
      </c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118"/>
      <c r="V45" s="119"/>
      <c r="W45" s="119"/>
      <c r="X45" s="119"/>
      <c r="Y45" s="122"/>
      <c r="Z45" s="61">
        <f t="shared" si="226"/>
        <v>0</v>
      </c>
      <c r="AA45" s="118"/>
      <c r="AB45" s="119"/>
      <c r="AC45" s="119"/>
      <c r="AD45" s="119"/>
      <c r="AE45" s="122"/>
      <c r="AF45" s="61">
        <f t="shared" si="227"/>
        <v>0</v>
      </c>
      <c r="AG45" s="118"/>
      <c r="AH45" s="119"/>
      <c r="AI45" s="119"/>
      <c r="AJ45" s="119"/>
      <c r="AK45" s="122"/>
      <c r="AL45" s="61">
        <f t="shared" si="228"/>
        <v>0</v>
      </c>
      <c r="AM45" s="118"/>
      <c r="AN45" s="119"/>
      <c r="AO45" s="119"/>
      <c r="AP45" s="119"/>
      <c r="AQ45" s="122"/>
      <c r="AR45" s="61">
        <f t="shared" si="229"/>
        <v>0</v>
      </c>
      <c r="AS45" s="118"/>
      <c r="AT45" s="119"/>
      <c r="AU45" s="119"/>
      <c r="AV45" s="119"/>
      <c r="AW45" s="122"/>
      <c r="AX45" s="61">
        <f t="shared" si="230"/>
        <v>0</v>
      </c>
      <c r="AY45" s="118"/>
      <c r="AZ45" s="119"/>
      <c r="BA45" s="119"/>
      <c r="BB45" s="119"/>
      <c r="BC45" s="122"/>
      <c r="BD45" s="36">
        <f t="shared" si="231"/>
        <v>0</v>
      </c>
      <c r="BE45" s="118"/>
      <c r="BF45" s="119"/>
      <c r="BG45" s="119"/>
      <c r="BH45" s="119"/>
      <c r="BI45" s="122"/>
      <c r="BJ45" s="36">
        <f t="shared" si="232"/>
        <v>0</v>
      </c>
      <c r="BK45" s="118"/>
      <c r="BL45" s="119"/>
      <c r="BM45" s="119"/>
      <c r="BN45" s="119"/>
      <c r="BO45" s="122"/>
      <c r="BP45" s="36">
        <f t="shared" si="233"/>
        <v>0</v>
      </c>
      <c r="BQ45" s="118"/>
      <c r="BR45" s="119"/>
      <c r="BS45" s="119"/>
      <c r="BT45" s="119"/>
      <c r="BU45" s="122"/>
      <c r="BV45" s="36">
        <f t="shared" si="234"/>
        <v>0</v>
      </c>
      <c r="BW45" s="118"/>
      <c r="BX45" s="119"/>
      <c r="BY45" s="119"/>
      <c r="BZ45" s="119"/>
      <c r="CA45" s="119"/>
      <c r="CB45" s="119"/>
      <c r="CC45" s="61">
        <f t="shared" si="235"/>
        <v>0</v>
      </c>
      <c r="CD45" s="118"/>
      <c r="CE45" s="119"/>
      <c r="CF45" s="119"/>
      <c r="CG45" s="119"/>
      <c r="CH45" s="122"/>
      <c r="CI45" s="61">
        <f t="shared" si="236"/>
        <v>0</v>
      </c>
      <c r="CJ45" s="118"/>
      <c r="CK45" s="119"/>
      <c r="CL45" s="119"/>
      <c r="CM45" s="119"/>
      <c r="CN45" s="122"/>
      <c r="CO45" s="62">
        <f t="shared" si="237"/>
        <v>0</v>
      </c>
      <c r="CP45" s="63" t="b">
        <f t="shared" si="238"/>
        <v>0</v>
      </c>
      <c r="CQ45" s="63" t="b">
        <f t="shared" si="239"/>
        <v>0</v>
      </c>
      <c r="CR45" s="63" t="b">
        <f t="shared" si="240"/>
        <v>0</v>
      </c>
      <c r="CS45" s="63" t="b">
        <f t="shared" si="241"/>
        <v>0</v>
      </c>
      <c r="CT45" s="63" t="b">
        <f t="shared" si="242"/>
        <v>0</v>
      </c>
      <c r="CU45" s="63" t="b">
        <f t="shared" si="243"/>
        <v>0</v>
      </c>
      <c r="CV45" s="63" t="b">
        <f t="shared" si="244"/>
        <v>0</v>
      </c>
      <c r="CW45" s="63" t="b">
        <f t="shared" si="245"/>
        <v>0</v>
      </c>
      <c r="CX45" s="63" t="b">
        <f t="shared" si="246"/>
        <v>0</v>
      </c>
      <c r="CY45" s="63" t="b">
        <f t="shared" si="247"/>
        <v>0</v>
      </c>
      <c r="CZ45" s="63" t="b">
        <f t="shared" si="248"/>
        <v>0</v>
      </c>
      <c r="DA45" s="63" t="b">
        <f t="shared" si="249"/>
        <v>0</v>
      </c>
      <c r="DB45" s="63" t="b">
        <f t="shared" si="250"/>
        <v>0</v>
      </c>
      <c r="DC45" s="63" t="b">
        <f t="shared" si="251"/>
        <v>0</v>
      </c>
      <c r="DD45" s="63" t="b">
        <f t="shared" si="252"/>
        <v>0</v>
      </c>
      <c r="DE45" s="63" t="b">
        <f t="shared" si="253"/>
        <v>0</v>
      </c>
      <c r="DF45" s="63" t="b">
        <f t="shared" si="254"/>
        <v>0</v>
      </c>
      <c r="DG45" s="63" t="b">
        <f t="shared" si="255"/>
        <v>0</v>
      </c>
      <c r="DH45" s="63" t="b">
        <f t="shared" si="256"/>
        <v>0</v>
      </c>
      <c r="DI45" s="63" t="b">
        <f t="shared" si="257"/>
        <v>0</v>
      </c>
      <c r="DJ45" s="63" t="b">
        <f t="shared" si="258"/>
        <v>0</v>
      </c>
      <c r="DK45" s="63" t="b">
        <f t="shared" si="259"/>
        <v>0</v>
      </c>
      <c r="DL45" s="63" t="b">
        <f t="shared" si="260"/>
        <v>0</v>
      </c>
      <c r="DM45" s="63" t="b">
        <f t="shared" si="261"/>
        <v>0</v>
      </c>
      <c r="DN45" s="63" t="b">
        <f t="shared" si="262"/>
        <v>0</v>
      </c>
      <c r="DO45" s="63" t="b">
        <f t="shared" si="263"/>
        <v>0</v>
      </c>
      <c r="DP45" s="63" t="b">
        <f t="shared" si="264"/>
        <v>0</v>
      </c>
      <c r="DQ45" s="63" t="b">
        <f t="shared" si="265"/>
        <v>0</v>
      </c>
      <c r="DR45" s="63" t="b">
        <f t="shared" si="266"/>
        <v>0</v>
      </c>
      <c r="DS45" s="63" t="b">
        <f t="shared" si="267"/>
        <v>0</v>
      </c>
      <c r="DT45" s="63" t="b">
        <f t="shared" si="268"/>
        <v>0</v>
      </c>
      <c r="DU45" s="63" t="b">
        <f t="shared" si="269"/>
        <v>0</v>
      </c>
      <c r="DV45" s="63" t="b">
        <f t="shared" si="270"/>
        <v>0</v>
      </c>
      <c r="DW45" s="63" t="b">
        <f t="shared" si="271"/>
        <v>0</v>
      </c>
      <c r="DX45" s="63" t="b">
        <f t="shared" si="272"/>
        <v>0</v>
      </c>
      <c r="DY45" s="63" t="b">
        <f t="shared" si="273"/>
        <v>0</v>
      </c>
      <c r="DZ45" s="63" t="b">
        <f t="shared" si="274"/>
        <v>0</v>
      </c>
      <c r="EA45" s="63" t="b">
        <f t="shared" si="275"/>
        <v>0</v>
      </c>
      <c r="EB45" s="63" t="b">
        <f t="shared" si="276"/>
        <v>0</v>
      </c>
      <c r="EC45" s="63" t="b">
        <f t="shared" si="277"/>
        <v>0</v>
      </c>
      <c r="ED45" s="63" t="b">
        <f t="shared" si="278"/>
        <v>0</v>
      </c>
      <c r="EE45" s="63" t="b">
        <f t="shared" si="279"/>
        <v>0</v>
      </c>
      <c r="EF45" s="63" t="b">
        <f t="shared" si="280"/>
        <v>0</v>
      </c>
      <c r="EG45" s="63" t="b">
        <f t="shared" si="281"/>
        <v>0</v>
      </c>
      <c r="EH45" s="63" t="b">
        <f t="shared" si="282"/>
        <v>0</v>
      </c>
      <c r="EI45" s="63" t="b">
        <f t="shared" si="283"/>
        <v>0</v>
      </c>
      <c r="EJ45" s="63" t="b">
        <f t="shared" si="284"/>
        <v>0</v>
      </c>
      <c r="EK45" s="63" t="b">
        <f t="shared" si="285"/>
        <v>0</v>
      </c>
      <c r="EL45" s="63" t="b">
        <f t="shared" si="286"/>
        <v>0</v>
      </c>
      <c r="EM45" s="63" t="b">
        <f t="shared" si="287"/>
        <v>0</v>
      </c>
      <c r="EN45" s="63" t="b">
        <f t="shared" si="288"/>
        <v>0</v>
      </c>
      <c r="EO45" s="63" t="b">
        <f t="shared" si="289"/>
        <v>0</v>
      </c>
      <c r="EP45" s="63" t="b">
        <f t="shared" si="290"/>
        <v>0</v>
      </c>
      <c r="EQ45" s="63"/>
      <c r="ER45" s="63"/>
      <c r="ES45" s="63"/>
      <c r="ET45" s="63"/>
      <c r="EU45" s="63"/>
      <c r="EV45" s="64">
        <f t="shared" si="291"/>
        <v>0</v>
      </c>
      <c r="EW45" s="65" t="e">
        <f>VLOOKUP($B45,DONNEES!$A$1:$D$57,3,FALSE)</f>
        <v>#N/A</v>
      </c>
      <c r="EX45" s="123">
        <f t="shared" si="292"/>
        <v>0</v>
      </c>
      <c r="EY45" s="123">
        <f t="shared" si="293"/>
        <v>0</v>
      </c>
      <c r="EZ45" s="123">
        <f t="shared" si="294"/>
        <v>0</v>
      </c>
      <c r="FA45" s="123">
        <f t="shared" si="295"/>
        <v>0</v>
      </c>
    </row>
    <row r="46" spans="1:157" ht="30" hidden="1" customHeight="1" thickBot="1">
      <c r="A46" s="124"/>
      <c r="B46" s="68" t="s">
        <v>363</v>
      </c>
      <c r="C46" s="68" t="s">
        <v>387</v>
      </c>
      <c r="D46" s="68" t="s">
        <v>388</v>
      </c>
      <c r="E46" s="68" t="s">
        <v>389</v>
      </c>
      <c r="F46" s="68">
        <v>1742</v>
      </c>
      <c r="G46" s="116"/>
      <c r="H46" s="67">
        <f t="shared" si="225"/>
        <v>0</v>
      </c>
      <c r="I46" s="117" t="e">
        <f>VLOOKUP(B46,DONNEES!$A$1:$D$66,3,FALSE)</f>
        <v>#N/A</v>
      </c>
      <c r="J46" s="67">
        <f>INT(($EV46-SUM(MOD(DATE(YEAR($EV46-MOD($EV46,7)+3),1,2),{1E+99;7})*{1;-1})+5)/7)</f>
        <v>0</v>
      </c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118"/>
      <c r="V46" s="119"/>
      <c r="W46" s="119"/>
      <c r="X46" s="119"/>
      <c r="Y46" s="122"/>
      <c r="Z46" s="61">
        <f t="shared" si="226"/>
        <v>0</v>
      </c>
      <c r="AA46" s="118"/>
      <c r="AB46" s="119"/>
      <c r="AC46" s="119"/>
      <c r="AD46" s="119"/>
      <c r="AE46" s="122"/>
      <c r="AF46" s="61">
        <f t="shared" si="227"/>
        <v>0</v>
      </c>
      <c r="AG46" s="118"/>
      <c r="AH46" s="119"/>
      <c r="AI46" s="119"/>
      <c r="AJ46" s="119"/>
      <c r="AK46" s="122"/>
      <c r="AL46" s="61">
        <f t="shared" si="228"/>
        <v>0</v>
      </c>
      <c r="AM46" s="118"/>
      <c r="AN46" s="119"/>
      <c r="AO46" s="119"/>
      <c r="AP46" s="119"/>
      <c r="AQ46" s="122"/>
      <c r="AR46" s="61">
        <f t="shared" si="229"/>
        <v>0</v>
      </c>
      <c r="AS46" s="118"/>
      <c r="AT46" s="119"/>
      <c r="AU46" s="119"/>
      <c r="AV46" s="119"/>
      <c r="AW46" s="122"/>
      <c r="AX46" s="61">
        <f t="shared" si="230"/>
        <v>0</v>
      </c>
      <c r="AY46" s="118"/>
      <c r="AZ46" s="119"/>
      <c r="BA46" s="119"/>
      <c r="BB46" s="119"/>
      <c r="BC46" s="122"/>
      <c r="BD46" s="36">
        <f t="shared" si="231"/>
        <v>0</v>
      </c>
      <c r="BE46" s="118"/>
      <c r="BF46" s="119"/>
      <c r="BG46" s="119"/>
      <c r="BH46" s="119"/>
      <c r="BI46" s="122"/>
      <c r="BJ46" s="36">
        <f t="shared" si="232"/>
        <v>0</v>
      </c>
      <c r="BK46" s="118"/>
      <c r="BL46" s="119"/>
      <c r="BM46" s="119"/>
      <c r="BN46" s="119"/>
      <c r="BO46" s="122"/>
      <c r="BP46" s="36">
        <f t="shared" si="233"/>
        <v>0</v>
      </c>
      <c r="BQ46" s="118"/>
      <c r="BR46" s="119"/>
      <c r="BS46" s="119"/>
      <c r="BT46" s="119"/>
      <c r="BU46" s="122"/>
      <c r="BV46" s="36">
        <f t="shared" si="234"/>
        <v>0</v>
      </c>
      <c r="BW46" s="118"/>
      <c r="BX46" s="119"/>
      <c r="BY46" s="119"/>
      <c r="BZ46" s="119"/>
      <c r="CA46" s="119"/>
      <c r="CB46" s="119"/>
      <c r="CC46" s="61">
        <f t="shared" si="235"/>
        <v>0</v>
      </c>
      <c r="CD46" s="118"/>
      <c r="CE46" s="119"/>
      <c r="CF46" s="119"/>
      <c r="CG46" s="119"/>
      <c r="CH46" s="122"/>
      <c r="CI46" s="61">
        <f t="shared" si="236"/>
        <v>0</v>
      </c>
      <c r="CJ46" s="118"/>
      <c r="CK46" s="119"/>
      <c r="CL46" s="119"/>
      <c r="CM46" s="119"/>
      <c r="CN46" s="122"/>
      <c r="CO46" s="62">
        <f t="shared" si="237"/>
        <v>0</v>
      </c>
      <c r="CP46" s="63" t="b">
        <f t="shared" si="238"/>
        <v>0</v>
      </c>
      <c r="CQ46" s="63" t="b">
        <f t="shared" si="239"/>
        <v>0</v>
      </c>
      <c r="CR46" s="63" t="b">
        <f t="shared" si="240"/>
        <v>0</v>
      </c>
      <c r="CS46" s="63" t="b">
        <f t="shared" si="241"/>
        <v>0</v>
      </c>
      <c r="CT46" s="63" t="b">
        <f t="shared" si="242"/>
        <v>0</v>
      </c>
      <c r="CU46" s="63" t="b">
        <f t="shared" si="243"/>
        <v>0</v>
      </c>
      <c r="CV46" s="63" t="b">
        <f t="shared" si="244"/>
        <v>0</v>
      </c>
      <c r="CW46" s="63" t="b">
        <f t="shared" si="245"/>
        <v>0</v>
      </c>
      <c r="CX46" s="63" t="b">
        <f t="shared" si="246"/>
        <v>0</v>
      </c>
      <c r="CY46" s="63" t="b">
        <f t="shared" si="247"/>
        <v>0</v>
      </c>
      <c r="CZ46" s="63" t="b">
        <f t="shared" si="248"/>
        <v>0</v>
      </c>
      <c r="DA46" s="63" t="b">
        <f t="shared" si="249"/>
        <v>0</v>
      </c>
      <c r="DB46" s="63" t="b">
        <f t="shared" si="250"/>
        <v>0</v>
      </c>
      <c r="DC46" s="63" t="b">
        <f t="shared" si="251"/>
        <v>0</v>
      </c>
      <c r="DD46" s="63" t="b">
        <f t="shared" si="252"/>
        <v>0</v>
      </c>
      <c r="DE46" s="63" t="b">
        <f t="shared" si="253"/>
        <v>0</v>
      </c>
      <c r="DF46" s="63" t="b">
        <f t="shared" si="254"/>
        <v>0</v>
      </c>
      <c r="DG46" s="63" t="b">
        <f t="shared" si="255"/>
        <v>0</v>
      </c>
      <c r="DH46" s="63" t="b">
        <f t="shared" si="256"/>
        <v>0</v>
      </c>
      <c r="DI46" s="63" t="b">
        <f t="shared" si="257"/>
        <v>0</v>
      </c>
      <c r="DJ46" s="63" t="b">
        <f t="shared" si="258"/>
        <v>0</v>
      </c>
      <c r="DK46" s="63" t="b">
        <f t="shared" si="259"/>
        <v>0</v>
      </c>
      <c r="DL46" s="63" t="b">
        <f t="shared" si="260"/>
        <v>0</v>
      </c>
      <c r="DM46" s="63" t="b">
        <f t="shared" si="261"/>
        <v>0</v>
      </c>
      <c r="DN46" s="63" t="b">
        <f t="shared" si="262"/>
        <v>0</v>
      </c>
      <c r="DO46" s="63" t="b">
        <f t="shared" si="263"/>
        <v>0</v>
      </c>
      <c r="DP46" s="63" t="b">
        <f t="shared" si="264"/>
        <v>0</v>
      </c>
      <c r="DQ46" s="63" t="b">
        <f t="shared" si="265"/>
        <v>0</v>
      </c>
      <c r="DR46" s="63" t="b">
        <f t="shared" si="266"/>
        <v>0</v>
      </c>
      <c r="DS46" s="63" t="b">
        <f t="shared" si="267"/>
        <v>0</v>
      </c>
      <c r="DT46" s="63" t="b">
        <f t="shared" si="268"/>
        <v>0</v>
      </c>
      <c r="DU46" s="63" t="b">
        <f t="shared" si="269"/>
        <v>0</v>
      </c>
      <c r="DV46" s="63" t="b">
        <f t="shared" si="270"/>
        <v>0</v>
      </c>
      <c r="DW46" s="63" t="b">
        <f t="shared" si="271"/>
        <v>0</v>
      </c>
      <c r="DX46" s="63" t="b">
        <f t="shared" si="272"/>
        <v>0</v>
      </c>
      <c r="DY46" s="63" t="b">
        <f t="shared" si="273"/>
        <v>0</v>
      </c>
      <c r="DZ46" s="63" t="b">
        <f t="shared" si="274"/>
        <v>0</v>
      </c>
      <c r="EA46" s="63" t="b">
        <f t="shared" si="275"/>
        <v>0</v>
      </c>
      <c r="EB46" s="63" t="b">
        <f t="shared" si="276"/>
        <v>0</v>
      </c>
      <c r="EC46" s="63" t="b">
        <f t="shared" si="277"/>
        <v>0</v>
      </c>
      <c r="ED46" s="63" t="b">
        <f t="shared" si="278"/>
        <v>0</v>
      </c>
      <c r="EE46" s="63" t="b">
        <f t="shared" si="279"/>
        <v>0</v>
      </c>
      <c r="EF46" s="63" t="b">
        <f t="shared" si="280"/>
        <v>0</v>
      </c>
      <c r="EG46" s="63" t="b">
        <f t="shared" si="281"/>
        <v>0</v>
      </c>
      <c r="EH46" s="63" t="b">
        <f t="shared" si="282"/>
        <v>0</v>
      </c>
      <c r="EI46" s="63" t="b">
        <f t="shared" si="283"/>
        <v>0</v>
      </c>
      <c r="EJ46" s="63" t="b">
        <f t="shared" si="284"/>
        <v>0</v>
      </c>
      <c r="EK46" s="63" t="b">
        <f t="shared" si="285"/>
        <v>0</v>
      </c>
      <c r="EL46" s="63" t="b">
        <f t="shared" si="286"/>
        <v>0</v>
      </c>
      <c r="EM46" s="63" t="b">
        <f t="shared" si="287"/>
        <v>0</v>
      </c>
      <c r="EN46" s="63" t="b">
        <f t="shared" si="288"/>
        <v>0</v>
      </c>
      <c r="EO46" s="63" t="b">
        <f t="shared" si="289"/>
        <v>0</v>
      </c>
      <c r="EP46" s="63" t="b">
        <f t="shared" si="290"/>
        <v>0</v>
      </c>
      <c r="EQ46" s="63"/>
      <c r="ER46" s="63"/>
      <c r="ES46" s="63"/>
      <c r="ET46" s="63"/>
      <c r="EU46" s="63"/>
      <c r="EV46" s="64">
        <f t="shared" si="291"/>
        <v>0</v>
      </c>
      <c r="EW46" s="65" t="e">
        <f>VLOOKUP($B46,DONNEES!$A$1:$D$57,3,FALSE)</f>
        <v>#N/A</v>
      </c>
      <c r="EX46" s="123">
        <f t="shared" si="292"/>
        <v>0</v>
      </c>
      <c r="EY46" s="123">
        <f t="shared" si="293"/>
        <v>0</v>
      </c>
      <c r="EZ46" s="123">
        <f t="shared" si="294"/>
        <v>0</v>
      </c>
      <c r="FA46" s="123">
        <f t="shared" si="295"/>
        <v>0</v>
      </c>
    </row>
    <row r="47" spans="1:157" ht="30" hidden="1" customHeight="1" thickBot="1">
      <c r="A47" s="124"/>
      <c r="B47" s="68" t="s">
        <v>363</v>
      </c>
      <c r="C47" s="68" t="s">
        <v>390</v>
      </c>
      <c r="D47" s="68" t="s">
        <v>391</v>
      </c>
      <c r="E47" s="68" t="s">
        <v>389</v>
      </c>
      <c r="F47" s="68">
        <v>1731</v>
      </c>
      <c r="G47" s="116"/>
      <c r="H47" s="67">
        <f t="shared" si="225"/>
        <v>0</v>
      </c>
      <c r="I47" s="117" t="e">
        <f>VLOOKUP(B47,DONNEES!$A$1:$D$66,3,FALSE)</f>
        <v>#N/A</v>
      </c>
      <c r="J47" s="67">
        <f>INT(($EV47-SUM(MOD(DATE(YEAR($EV47-MOD($EV47,7)+3),1,2),{1E+99;7})*{1;-1})+5)/7)</f>
        <v>0</v>
      </c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118"/>
      <c r="V47" s="119"/>
      <c r="W47" s="119"/>
      <c r="X47" s="119"/>
      <c r="Y47" s="122"/>
      <c r="Z47" s="61">
        <f t="shared" si="226"/>
        <v>0</v>
      </c>
      <c r="AA47" s="118"/>
      <c r="AB47" s="119"/>
      <c r="AC47" s="119"/>
      <c r="AD47" s="119"/>
      <c r="AE47" s="122"/>
      <c r="AF47" s="61">
        <f t="shared" si="227"/>
        <v>0</v>
      </c>
      <c r="AG47" s="118"/>
      <c r="AH47" s="119"/>
      <c r="AI47" s="119"/>
      <c r="AJ47" s="119"/>
      <c r="AK47" s="122"/>
      <c r="AL47" s="61">
        <f t="shared" si="228"/>
        <v>0</v>
      </c>
      <c r="AM47" s="118"/>
      <c r="AN47" s="119"/>
      <c r="AO47" s="119"/>
      <c r="AP47" s="119"/>
      <c r="AQ47" s="122"/>
      <c r="AR47" s="61">
        <f t="shared" si="229"/>
        <v>0</v>
      </c>
      <c r="AS47" s="118"/>
      <c r="AT47" s="119"/>
      <c r="AU47" s="119"/>
      <c r="AV47" s="119"/>
      <c r="AW47" s="122"/>
      <c r="AX47" s="61">
        <f t="shared" si="230"/>
        <v>0</v>
      </c>
      <c r="AY47" s="118"/>
      <c r="AZ47" s="119"/>
      <c r="BA47" s="119"/>
      <c r="BB47" s="119"/>
      <c r="BC47" s="122"/>
      <c r="BD47" s="36">
        <f t="shared" si="231"/>
        <v>0</v>
      </c>
      <c r="BE47" s="118"/>
      <c r="BF47" s="119"/>
      <c r="BG47" s="119"/>
      <c r="BH47" s="119"/>
      <c r="BI47" s="122"/>
      <c r="BJ47" s="36">
        <f t="shared" si="232"/>
        <v>0</v>
      </c>
      <c r="BK47" s="118"/>
      <c r="BL47" s="119"/>
      <c r="BM47" s="119"/>
      <c r="BN47" s="119"/>
      <c r="BO47" s="122"/>
      <c r="BP47" s="36">
        <f t="shared" si="233"/>
        <v>0</v>
      </c>
      <c r="BQ47" s="118"/>
      <c r="BR47" s="119"/>
      <c r="BS47" s="119"/>
      <c r="BT47" s="119"/>
      <c r="BU47" s="122"/>
      <c r="BV47" s="36">
        <f t="shared" si="234"/>
        <v>0</v>
      </c>
      <c r="BW47" s="118"/>
      <c r="BX47" s="119"/>
      <c r="BY47" s="119"/>
      <c r="BZ47" s="119"/>
      <c r="CA47" s="119"/>
      <c r="CB47" s="119"/>
      <c r="CC47" s="61">
        <f t="shared" si="235"/>
        <v>0</v>
      </c>
      <c r="CD47" s="118"/>
      <c r="CE47" s="119"/>
      <c r="CF47" s="119"/>
      <c r="CG47" s="119"/>
      <c r="CH47" s="122"/>
      <c r="CI47" s="61">
        <f t="shared" si="236"/>
        <v>0</v>
      </c>
      <c r="CJ47" s="118"/>
      <c r="CK47" s="119"/>
      <c r="CL47" s="119"/>
      <c r="CM47" s="119"/>
      <c r="CN47" s="122"/>
      <c r="CO47" s="62">
        <f t="shared" si="237"/>
        <v>0</v>
      </c>
      <c r="CP47" s="63" t="b">
        <f t="shared" si="238"/>
        <v>0</v>
      </c>
      <c r="CQ47" s="63" t="b">
        <f t="shared" si="239"/>
        <v>0</v>
      </c>
      <c r="CR47" s="63" t="b">
        <f t="shared" si="240"/>
        <v>0</v>
      </c>
      <c r="CS47" s="63" t="b">
        <f t="shared" si="241"/>
        <v>0</v>
      </c>
      <c r="CT47" s="63" t="b">
        <f t="shared" si="242"/>
        <v>0</v>
      </c>
      <c r="CU47" s="63" t="b">
        <f t="shared" si="243"/>
        <v>0</v>
      </c>
      <c r="CV47" s="63" t="b">
        <f t="shared" si="244"/>
        <v>0</v>
      </c>
      <c r="CW47" s="63" t="b">
        <f t="shared" si="245"/>
        <v>0</v>
      </c>
      <c r="CX47" s="63" t="b">
        <f t="shared" si="246"/>
        <v>0</v>
      </c>
      <c r="CY47" s="63" t="b">
        <f t="shared" si="247"/>
        <v>0</v>
      </c>
      <c r="CZ47" s="63" t="b">
        <f t="shared" si="248"/>
        <v>0</v>
      </c>
      <c r="DA47" s="63" t="b">
        <f t="shared" si="249"/>
        <v>0</v>
      </c>
      <c r="DB47" s="63" t="b">
        <f t="shared" si="250"/>
        <v>0</v>
      </c>
      <c r="DC47" s="63" t="b">
        <f t="shared" si="251"/>
        <v>0</v>
      </c>
      <c r="DD47" s="63" t="b">
        <f t="shared" si="252"/>
        <v>0</v>
      </c>
      <c r="DE47" s="63" t="b">
        <f t="shared" si="253"/>
        <v>0</v>
      </c>
      <c r="DF47" s="63" t="b">
        <f t="shared" si="254"/>
        <v>0</v>
      </c>
      <c r="DG47" s="63" t="b">
        <f t="shared" si="255"/>
        <v>0</v>
      </c>
      <c r="DH47" s="63" t="b">
        <f t="shared" si="256"/>
        <v>0</v>
      </c>
      <c r="DI47" s="63" t="b">
        <f t="shared" si="257"/>
        <v>0</v>
      </c>
      <c r="DJ47" s="63" t="b">
        <f t="shared" si="258"/>
        <v>0</v>
      </c>
      <c r="DK47" s="63" t="b">
        <f t="shared" si="259"/>
        <v>0</v>
      </c>
      <c r="DL47" s="63" t="b">
        <f t="shared" si="260"/>
        <v>0</v>
      </c>
      <c r="DM47" s="63" t="b">
        <f t="shared" si="261"/>
        <v>0</v>
      </c>
      <c r="DN47" s="63" t="b">
        <f t="shared" si="262"/>
        <v>0</v>
      </c>
      <c r="DO47" s="63" t="b">
        <f t="shared" si="263"/>
        <v>0</v>
      </c>
      <c r="DP47" s="63" t="b">
        <f t="shared" si="264"/>
        <v>0</v>
      </c>
      <c r="DQ47" s="63" t="b">
        <f t="shared" si="265"/>
        <v>0</v>
      </c>
      <c r="DR47" s="63" t="b">
        <f t="shared" si="266"/>
        <v>0</v>
      </c>
      <c r="DS47" s="63" t="b">
        <f t="shared" si="267"/>
        <v>0</v>
      </c>
      <c r="DT47" s="63" t="b">
        <f t="shared" si="268"/>
        <v>0</v>
      </c>
      <c r="DU47" s="63" t="b">
        <f t="shared" si="269"/>
        <v>0</v>
      </c>
      <c r="DV47" s="63" t="b">
        <f t="shared" si="270"/>
        <v>0</v>
      </c>
      <c r="DW47" s="63" t="b">
        <f t="shared" si="271"/>
        <v>0</v>
      </c>
      <c r="DX47" s="63" t="b">
        <f t="shared" si="272"/>
        <v>0</v>
      </c>
      <c r="DY47" s="63" t="b">
        <f t="shared" si="273"/>
        <v>0</v>
      </c>
      <c r="DZ47" s="63" t="b">
        <f t="shared" si="274"/>
        <v>0</v>
      </c>
      <c r="EA47" s="63" t="b">
        <f t="shared" si="275"/>
        <v>0</v>
      </c>
      <c r="EB47" s="63" t="b">
        <f t="shared" si="276"/>
        <v>0</v>
      </c>
      <c r="EC47" s="63" t="b">
        <f t="shared" si="277"/>
        <v>0</v>
      </c>
      <c r="ED47" s="63" t="b">
        <f t="shared" si="278"/>
        <v>0</v>
      </c>
      <c r="EE47" s="63" t="b">
        <f t="shared" si="279"/>
        <v>0</v>
      </c>
      <c r="EF47" s="63" t="b">
        <f t="shared" si="280"/>
        <v>0</v>
      </c>
      <c r="EG47" s="63" t="b">
        <f t="shared" si="281"/>
        <v>0</v>
      </c>
      <c r="EH47" s="63" t="b">
        <f t="shared" si="282"/>
        <v>0</v>
      </c>
      <c r="EI47" s="63" t="b">
        <f t="shared" si="283"/>
        <v>0</v>
      </c>
      <c r="EJ47" s="63" t="b">
        <f t="shared" si="284"/>
        <v>0</v>
      </c>
      <c r="EK47" s="63" t="b">
        <f t="shared" si="285"/>
        <v>0</v>
      </c>
      <c r="EL47" s="63" t="b">
        <f t="shared" si="286"/>
        <v>0</v>
      </c>
      <c r="EM47" s="63" t="b">
        <f t="shared" si="287"/>
        <v>0</v>
      </c>
      <c r="EN47" s="63" t="b">
        <f t="shared" si="288"/>
        <v>0</v>
      </c>
      <c r="EO47" s="63" t="b">
        <f t="shared" si="289"/>
        <v>0</v>
      </c>
      <c r="EP47" s="63" t="b">
        <f t="shared" si="290"/>
        <v>0</v>
      </c>
      <c r="EQ47" s="63"/>
      <c r="ER47" s="63"/>
      <c r="ES47" s="63"/>
      <c r="ET47" s="63"/>
      <c r="EU47" s="63"/>
      <c r="EV47" s="64">
        <f t="shared" si="291"/>
        <v>0</v>
      </c>
      <c r="EW47" s="65" t="e">
        <f>VLOOKUP($B47,DONNEES!$A$1:$D$57,3,FALSE)</f>
        <v>#N/A</v>
      </c>
      <c r="EX47" s="123">
        <f t="shared" si="292"/>
        <v>0</v>
      </c>
      <c r="EY47" s="123">
        <f t="shared" si="293"/>
        <v>0</v>
      </c>
      <c r="EZ47" s="123">
        <f t="shared" si="294"/>
        <v>0</v>
      </c>
      <c r="FA47" s="123">
        <f t="shared" si="295"/>
        <v>0</v>
      </c>
    </row>
    <row r="48" spans="1:157" ht="30" hidden="1" customHeight="1" thickBot="1">
      <c r="A48" s="124"/>
      <c r="B48" s="68" t="s">
        <v>392</v>
      </c>
      <c r="C48" s="68" t="s">
        <v>335</v>
      </c>
      <c r="D48" s="68" t="s">
        <v>393</v>
      </c>
      <c r="E48" s="68" t="s">
        <v>336</v>
      </c>
      <c r="F48" s="68">
        <v>411070</v>
      </c>
      <c r="G48" s="116"/>
      <c r="H48" s="67">
        <f t="shared" ref="H48:H56" si="296">SUM(Z48,AF48,AL48,AR48,AX48,BD48,BJ48,BP48,BV48,CC48,CI48,CO48)</f>
        <v>0</v>
      </c>
      <c r="I48" s="117" t="e">
        <f>VLOOKUP(B48,DONNEES!$A$1:$D$66,3,FALSE)</f>
        <v>#N/A</v>
      </c>
      <c r="J48" s="67">
        <f>INT(($EV48-SUM(MOD(DATE(YEAR($EV48-MOD($EV48,7)+3),1,2),{1E+99;7})*{1;-1})+5)/7)</f>
        <v>0</v>
      </c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118"/>
      <c r="V48" s="119"/>
      <c r="W48" s="119"/>
      <c r="X48" s="119"/>
      <c r="Y48" s="122"/>
      <c r="Z48" s="61">
        <f t="shared" ref="Z48:Z56" si="297">SUM(U48:Y48)</f>
        <v>0</v>
      </c>
      <c r="AA48" s="118"/>
      <c r="AB48" s="119"/>
      <c r="AC48" s="119"/>
      <c r="AD48" s="119"/>
      <c r="AE48" s="122"/>
      <c r="AF48" s="61">
        <f t="shared" ref="AF48:AF56" si="298">SUM(AA48:AE48)</f>
        <v>0</v>
      </c>
      <c r="AG48" s="118"/>
      <c r="AH48" s="119"/>
      <c r="AI48" s="119"/>
      <c r="AJ48" s="119"/>
      <c r="AK48" s="122"/>
      <c r="AL48" s="61">
        <f t="shared" ref="AL48:AL56" si="299">SUM(AG48:AK48)</f>
        <v>0</v>
      </c>
      <c r="AM48" s="118"/>
      <c r="AN48" s="119"/>
      <c r="AO48" s="119"/>
      <c r="AP48" s="119"/>
      <c r="AQ48" s="122"/>
      <c r="AR48" s="61">
        <f t="shared" ref="AR48:AR56" si="300">SUM(AM48:AQ48)</f>
        <v>0</v>
      </c>
      <c r="AS48" s="118"/>
      <c r="AT48" s="119"/>
      <c r="AU48" s="119"/>
      <c r="AV48" s="119"/>
      <c r="AW48" s="122"/>
      <c r="AX48" s="61">
        <f t="shared" ref="AX48:AX56" si="301">SUM(AS48:AW48)</f>
        <v>0</v>
      </c>
      <c r="AY48" s="118"/>
      <c r="AZ48" s="119"/>
      <c r="BA48" s="119"/>
      <c r="BB48" s="119"/>
      <c r="BC48" s="122"/>
      <c r="BD48" s="36">
        <f t="shared" ref="BD48:BD56" si="302">SUM(AY48:BC48)</f>
        <v>0</v>
      </c>
      <c r="BE48" s="118"/>
      <c r="BF48" s="119"/>
      <c r="BG48" s="119"/>
      <c r="BH48" s="119"/>
      <c r="BI48" s="122"/>
      <c r="BJ48" s="36">
        <f t="shared" ref="BJ48:BJ56" si="303">SUM(BE48:BI48)</f>
        <v>0</v>
      </c>
      <c r="BK48" s="118"/>
      <c r="BL48" s="119"/>
      <c r="BM48" s="119"/>
      <c r="BN48" s="119"/>
      <c r="BO48" s="122"/>
      <c r="BP48" s="36">
        <f t="shared" ref="BP48:BP56" si="304">SUM(BK48:BO48)</f>
        <v>0</v>
      </c>
      <c r="BQ48" s="118"/>
      <c r="BR48" s="119"/>
      <c r="BS48" s="119"/>
      <c r="BT48" s="119"/>
      <c r="BU48" s="122"/>
      <c r="BV48" s="36">
        <f t="shared" ref="BV48:BV56" si="305">SUM(BQ48:BU48)</f>
        <v>0</v>
      </c>
      <c r="BW48" s="118"/>
      <c r="BX48" s="119"/>
      <c r="BY48" s="119"/>
      <c r="BZ48" s="119"/>
      <c r="CA48" s="119"/>
      <c r="CB48" s="119"/>
      <c r="CC48" s="61">
        <f t="shared" ref="CC48:CC56" si="306">SUM(BX48:CB48)</f>
        <v>0</v>
      </c>
      <c r="CD48" s="118"/>
      <c r="CE48" s="119"/>
      <c r="CF48" s="119"/>
      <c r="CG48" s="119"/>
      <c r="CH48" s="122"/>
      <c r="CI48" s="61">
        <f t="shared" ref="CI48:CI56" si="307">SUM(CD48:CH48)</f>
        <v>0</v>
      </c>
      <c r="CJ48" s="118"/>
      <c r="CK48" s="119"/>
      <c r="CL48" s="119"/>
      <c r="CM48" s="119"/>
      <c r="CN48" s="122"/>
      <c r="CO48" s="62">
        <f t="shared" ref="CO48:CO56" si="308">SUM(CJ48:CN48)</f>
        <v>0</v>
      </c>
      <c r="CP48" s="63" t="b">
        <f t="shared" ref="CP48:CP56" si="309">IF(U48&gt;0,U$4)</f>
        <v>0</v>
      </c>
      <c r="CQ48" s="63" t="b">
        <f t="shared" ref="CQ48:CQ56" si="310">IF(V48&gt;0,V$4)</f>
        <v>0</v>
      </c>
      <c r="CR48" s="63" t="b">
        <f t="shared" ref="CR48:CR56" si="311">IF(W48&gt;0,W$4)</f>
        <v>0</v>
      </c>
      <c r="CS48" s="63" t="b">
        <f t="shared" ref="CS48:CS56" si="312">IF(X48&gt;0,X$4)</f>
        <v>0</v>
      </c>
      <c r="CT48" s="63" t="b">
        <f t="shared" ref="CT48:CT56" si="313">IF(AA48&gt;0,AA$4)</f>
        <v>0</v>
      </c>
      <c r="CU48" s="63" t="b">
        <f t="shared" ref="CU48:CU56" si="314">IF(AB48&gt;0,AB$4)</f>
        <v>0</v>
      </c>
      <c r="CV48" s="63" t="b">
        <f t="shared" ref="CV48:CV56" si="315">IF(AC48&gt;0,AC$4)</f>
        <v>0</v>
      </c>
      <c r="CW48" s="63" t="b">
        <f t="shared" ref="CW48:CW56" si="316">IF(AD48&gt;0,AD$4)</f>
        <v>0</v>
      </c>
      <c r="CX48" s="63" t="b">
        <f t="shared" ref="CX48:CX56" si="317">IF(AG48&gt;0,AG$4)</f>
        <v>0</v>
      </c>
      <c r="CY48" s="63" t="b">
        <f t="shared" ref="CY48:CY56" si="318">IF(AH48&gt;0,AH$4)</f>
        <v>0</v>
      </c>
      <c r="CZ48" s="63" t="b">
        <f t="shared" ref="CZ48:CZ56" si="319">IF(AI48&gt;0,AI$4)</f>
        <v>0</v>
      </c>
      <c r="DA48" s="63" t="b">
        <f t="shared" ref="DA48:DA56" si="320">IF(AJ48&gt;0,AJ$4)</f>
        <v>0</v>
      </c>
      <c r="DB48" s="63" t="b">
        <f t="shared" ref="DB48:DB56" si="321">IF((AK48)&gt;0,AK$4)</f>
        <v>0</v>
      </c>
      <c r="DC48" s="63" t="b">
        <f t="shared" ref="DC48:DC56" si="322">IF(AM48&gt;0,AM$4)</f>
        <v>0</v>
      </c>
      <c r="DD48" s="63" t="b">
        <f t="shared" ref="DD48:DD56" si="323">IF(AN48&gt;0,AN$4)</f>
        <v>0</v>
      </c>
      <c r="DE48" s="63" t="b">
        <f t="shared" ref="DE48:DE56" si="324">IF(AO48&gt;0,AO$4)</f>
        <v>0</v>
      </c>
      <c r="DF48" s="63" t="b">
        <f t="shared" ref="DF48:DF56" si="325">IF(AP48&gt;0,AP$4)</f>
        <v>0</v>
      </c>
      <c r="DG48" s="63" t="b">
        <f t="shared" ref="DG48:DG56" si="326">IF(AQ48&gt;0,AQ$4)</f>
        <v>0</v>
      </c>
      <c r="DH48" s="63" t="b">
        <f t="shared" ref="DH48:DH56" si="327">IF(AT48&gt;0,AT$4)</f>
        <v>0</v>
      </c>
      <c r="DI48" s="63" t="b">
        <f t="shared" ref="DI48:DI56" si="328">IF(AU48&gt;0,AU$4)</f>
        <v>0</v>
      </c>
      <c r="DJ48" s="63" t="b">
        <f t="shared" ref="DJ48:DJ56" si="329">IF(AV48&gt;0,AV$4)</f>
        <v>0</v>
      </c>
      <c r="DK48" s="63" t="b">
        <f t="shared" ref="DK48:DK56" si="330">IF(AW48&gt;0,AW$4)</f>
        <v>0</v>
      </c>
      <c r="DL48" s="63" t="b">
        <f t="shared" ref="DL48:DL56" si="331">IF(AZ48&gt;0,AZ$4)</f>
        <v>0</v>
      </c>
      <c r="DM48" s="63" t="b">
        <f t="shared" ref="DM48:DM56" si="332">IF(BA48&gt;0,BA$4)</f>
        <v>0</v>
      </c>
      <c r="DN48" s="63" t="b">
        <f t="shared" ref="DN48:DN56" si="333">IF(BB48&gt;0,BB$4)</f>
        <v>0</v>
      </c>
      <c r="DO48" s="63" t="b">
        <f t="shared" ref="DO48:DO56" si="334">IF(BC48&gt;0,BC$4)</f>
        <v>0</v>
      </c>
      <c r="DP48" s="63" t="b">
        <f t="shared" ref="DP48:DP56" si="335">IF(BE48&gt;0,BE$4)</f>
        <v>0</v>
      </c>
      <c r="DQ48" s="63" t="b">
        <f t="shared" ref="DQ48:DQ56" si="336">IF(BF48&gt;0,BF$4)</f>
        <v>0</v>
      </c>
      <c r="DR48" s="63" t="b">
        <f t="shared" ref="DR48:DR56" si="337">IF(BG48&gt;0,BG$4)</f>
        <v>0</v>
      </c>
      <c r="DS48" s="63" t="b">
        <f t="shared" ref="DS48:DS56" si="338">IF(BH48&gt;0,BH$4)</f>
        <v>0</v>
      </c>
      <c r="DT48" s="63" t="b">
        <f t="shared" ref="DT48:DT56" si="339">IF(BI48&gt;0,BI$4)</f>
        <v>0</v>
      </c>
      <c r="DU48" s="63" t="b">
        <f t="shared" ref="DU48:DU56" si="340">IF(BL48&gt;0,BL$4)</f>
        <v>0</v>
      </c>
      <c r="DV48" s="63" t="b">
        <f t="shared" ref="DV48:DV56" si="341">IF(BM48&gt;0,BM$4)</f>
        <v>0</v>
      </c>
      <c r="DW48" s="63" t="b">
        <f t="shared" ref="DW48:DW56" si="342">IF(BN48&gt;0,BN$4)</f>
        <v>0</v>
      </c>
      <c r="DX48" s="63" t="b">
        <f t="shared" ref="DX48:DX56" si="343">IF(BO48&gt;0,BO$4)</f>
        <v>0</v>
      </c>
      <c r="DY48" s="63" t="b">
        <f t="shared" ref="DY48:DY56" si="344">IF(BQ48&gt;0,BQ$4)</f>
        <v>0</v>
      </c>
      <c r="DZ48" s="63" t="b">
        <f t="shared" ref="DZ48:DZ56" si="345">IF(BR48&gt;0,BR$4)</f>
        <v>0</v>
      </c>
      <c r="EA48" s="63" t="b">
        <f t="shared" ref="EA48:EA56" si="346">IF(BS48&gt;0,BS$4)</f>
        <v>0</v>
      </c>
      <c r="EB48" s="63" t="b">
        <f t="shared" ref="EB48:EB56" si="347">IF(BT48&gt;0,BT$4)</f>
        <v>0</v>
      </c>
      <c r="EC48" s="63" t="b">
        <f t="shared" ref="EC48:EC56" si="348">IF(BW48&gt;0,BW$4)</f>
        <v>0</v>
      </c>
      <c r="ED48" s="63" t="b">
        <f t="shared" ref="ED48:ED56" si="349">IF(BX48&gt;0,BX$4)</f>
        <v>0</v>
      </c>
      <c r="EE48" s="63" t="b">
        <f t="shared" ref="EE48:EE56" si="350">IF(BY48&gt;0,BY$4)</f>
        <v>0</v>
      </c>
      <c r="EF48" s="63" t="b">
        <f t="shared" ref="EF48:EF56" si="351">IF(BZ48&gt;0,BZ$4)</f>
        <v>0</v>
      </c>
      <c r="EG48" s="63" t="b">
        <f t="shared" ref="EG48:EG56" si="352">IF(CA48&gt;0,CA$4)</f>
        <v>0</v>
      </c>
      <c r="EH48" s="63" t="b">
        <f t="shared" ref="EH48:EH56" si="353">IF(CE48&gt;0,CE$4)</f>
        <v>0</v>
      </c>
      <c r="EI48" s="63" t="b">
        <f t="shared" ref="EI48:EI56" si="354">IF(CF48&gt;0,CF$4)</f>
        <v>0</v>
      </c>
      <c r="EJ48" s="63" t="b">
        <f t="shared" ref="EJ48:EJ56" si="355">IF(CG48&gt;0,CG$4)</f>
        <v>0</v>
      </c>
      <c r="EK48" s="63" t="b">
        <f t="shared" ref="EK48:EK56" si="356">IF(CH48&gt;0,CH$4)</f>
        <v>0</v>
      </c>
      <c r="EL48" s="63" t="b">
        <f t="shared" ref="EL48:EL56" si="357">IF(CJ48&gt;0,CJ$4)</f>
        <v>0</v>
      </c>
      <c r="EM48" s="63" t="b">
        <f t="shared" ref="EM48:EM56" si="358">IF(CK48&gt;0,CK$4)</f>
        <v>0</v>
      </c>
      <c r="EN48" s="63" t="b">
        <f t="shared" ref="EN48:EN56" si="359">IF(CL48&gt;0,CL$4)</f>
        <v>0</v>
      </c>
      <c r="EO48" s="63" t="b">
        <f t="shared" ref="EO48:EO56" si="360">IF(CM48&gt;0,CM$4)</f>
        <v>0</v>
      </c>
      <c r="EP48" s="63" t="b">
        <f t="shared" ref="EP48:EP56" si="361">IF(CN48&gt;0,CN$4)</f>
        <v>0</v>
      </c>
      <c r="EQ48" s="63"/>
      <c r="ER48" s="63"/>
      <c r="ES48" s="63"/>
      <c r="ET48" s="63"/>
      <c r="EU48" s="63"/>
      <c r="EV48" s="64">
        <f t="shared" ref="EV48:EV56" si="362">MAX(CP48:EU48)</f>
        <v>0</v>
      </c>
      <c r="EW48" s="65" t="e">
        <f>VLOOKUP($B48,DONNEES!$A$1:$D$57,3,FALSE)</f>
        <v>#N/A</v>
      </c>
      <c r="EX48" s="123">
        <f t="shared" ref="EX48:EX56" si="363">SUM(Z48,AF48,AL48)</f>
        <v>0</v>
      </c>
      <c r="EY48" s="123">
        <f t="shared" ref="EY48:EY56" si="364">SUM(AR48,AX48,BD48)</f>
        <v>0</v>
      </c>
      <c r="EZ48" s="123">
        <f t="shared" ref="EZ48:EZ56" si="365">SUM(BJ48,BP48,BV48)</f>
        <v>0</v>
      </c>
      <c r="FA48" s="123">
        <f t="shared" ref="FA48:FA56" si="366">SUM(CC48,CI48,CO48)</f>
        <v>0</v>
      </c>
    </row>
    <row r="49" spans="1:157" ht="30" hidden="1" customHeight="1" thickBot="1">
      <c r="A49" s="124"/>
      <c r="B49" s="68" t="s">
        <v>392</v>
      </c>
      <c r="C49" s="68" t="s">
        <v>394</v>
      </c>
      <c r="D49" s="68" t="s">
        <v>395</v>
      </c>
      <c r="E49" s="68" t="s">
        <v>396</v>
      </c>
      <c r="F49" s="68">
        <v>411100</v>
      </c>
      <c r="G49" s="116"/>
      <c r="H49" s="67">
        <f t="shared" si="296"/>
        <v>0</v>
      </c>
      <c r="I49" s="117" t="e">
        <f>VLOOKUP(B49,DONNEES!$A$1:$D$66,3,FALSE)</f>
        <v>#N/A</v>
      </c>
      <c r="J49" s="67">
        <f>INT(($EV49-SUM(MOD(DATE(YEAR($EV49-MOD($EV49,7)+3),1,2),{1E+99;7})*{1;-1})+5)/7)</f>
        <v>0</v>
      </c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118"/>
      <c r="V49" s="119"/>
      <c r="W49" s="119"/>
      <c r="X49" s="119"/>
      <c r="Y49" s="122"/>
      <c r="Z49" s="61">
        <f t="shared" si="297"/>
        <v>0</v>
      </c>
      <c r="AA49" s="118"/>
      <c r="AB49" s="119"/>
      <c r="AC49" s="119"/>
      <c r="AD49" s="119"/>
      <c r="AE49" s="122"/>
      <c r="AF49" s="61">
        <f t="shared" si="298"/>
        <v>0</v>
      </c>
      <c r="AG49" s="118"/>
      <c r="AH49" s="119"/>
      <c r="AI49" s="119"/>
      <c r="AJ49" s="119"/>
      <c r="AK49" s="122"/>
      <c r="AL49" s="61">
        <f t="shared" si="299"/>
        <v>0</v>
      </c>
      <c r="AM49" s="118"/>
      <c r="AN49" s="119"/>
      <c r="AO49" s="119"/>
      <c r="AP49" s="119"/>
      <c r="AQ49" s="122"/>
      <c r="AR49" s="61">
        <f t="shared" si="300"/>
        <v>0</v>
      </c>
      <c r="AS49" s="118"/>
      <c r="AT49" s="119"/>
      <c r="AU49" s="119"/>
      <c r="AV49" s="119"/>
      <c r="AW49" s="122"/>
      <c r="AX49" s="61">
        <f t="shared" si="301"/>
        <v>0</v>
      </c>
      <c r="AY49" s="118"/>
      <c r="AZ49" s="119"/>
      <c r="BA49" s="119"/>
      <c r="BB49" s="119"/>
      <c r="BC49" s="122"/>
      <c r="BD49" s="36">
        <f t="shared" si="302"/>
        <v>0</v>
      </c>
      <c r="BE49" s="118"/>
      <c r="BF49" s="119"/>
      <c r="BG49" s="119"/>
      <c r="BH49" s="119"/>
      <c r="BI49" s="122"/>
      <c r="BJ49" s="36">
        <f t="shared" si="303"/>
        <v>0</v>
      </c>
      <c r="BK49" s="118"/>
      <c r="BL49" s="119"/>
      <c r="BM49" s="119"/>
      <c r="BN49" s="119"/>
      <c r="BO49" s="122"/>
      <c r="BP49" s="36">
        <f t="shared" si="304"/>
        <v>0</v>
      </c>
      <c r="BQ49" s="118"/>
      <c r="BR49" s="119"/>
      <c r="BS49" s="119"/>
      <c r="BT49" s="119"/>
      <c r="BU49" s="122"/>
      <c r="BV49" s="36">
        <f t="shared" si="305"/>
        <v>0</v>
      </c>
      <c r="BW49" s="118"/>
      <c r="BX49" s="119"/>
      <c r="BY49" s="119"/>
      <c r="BZ49" s="119"/>
      <c r="CA49" s="119"/>
      <c r="CB49" s="119"/>
      <c r="CC49" s="61">
        <f t="shared" si="306"/>
        <v>0</v>
      </c>
      <c r="CD49" s="118"/>
      <c r="CE49" s="119"/>
      <c r="CF49" s="119"/>
      <c r="CG49" s="119"/>
      <c r="CH49" s="122"/>
      <c r="CI49" s="61">
        <f t="shared" si="307"/>
        <v>0</v>
      </c>
      <c r="CJ49" s="118"/>
      <c r="CK49" s="119"/>
      <c r="CL49" s="119"/>
      <c r="CM49" s="119"/>
      <c r="CN49" s="122"/>
      <c r="CO49" s="62">
        <f t="shared" si="308"/>
        <v>0</v>
      </c>
      <c r="CP49" s="63" t="b">
        <f t="shared" si="309"/>
        <v>0</v>
      </c>
      <c r="CQ49" s="63" t="b">
        <f t="shared" si="310"/>
        <v>0</v>
      </c>
      <c r="CR49" s="63" t="b">
        <f t="shared" si="311"/>
        <v>0</v>
      </c>
      <c r="CS49" s="63" t="b">
        <f t="shared" si="312"/>
        <v>0</v>
      </c>
      <c r="CT49" s="63" t="b">
        <f t="shared" si="313"/>
        <v>0</v>
      </c>
      <c r="CU49" s="63" t="b">
        <f t="shared" si="314"/>
        <v>0</v>
      </c>
      <c r="CV49" s="63" t="b">
        <f t="shared" si="315"/>
        <v>0</v>
      </c>
      <c r="CW49" s="63" t="b">
        <f t="shared" si="316"/>
        <v>0</v>
      </c>
      <c r="CX49" s="63" t="b">
        <f t="shared" si="317"/>
        <v>0</v>
      </c>
      <c r="CY49" s="63" t="b">
        <f t="shared" si="318"/>
        <v>0</v>
      </c>
      <c r="CZ49" s="63" t="b">
        <f t="shared" si="319"/>
        <v>0</v>
      </c>
      <c r="DA49" s="63" t="b">
        <f t="shared" si="320"/>
        <v>0</v>
      </c>
      <c r="DB49" s="63" t="b">
        <f t="shared" si="321"/>
        <v>0</v>
      </c>
      <c r="DC49" s="63" t="b">
        <f t="shared" si="322"/>
        <v>0</v>
      </c>
      <c r="DD49" s="63" t="b">
        <f t="shared" si="323"/>
        <v>0</v>
      </c>
      <c r="DE49" s="63" t="b">
        <f t="shared" si="324"/>
        <v>0</v>
      </c>
      <c r="DF49" s="63" t="b">
        <f t="shared" si="325"/>
        <v>0</v>
      </c>
      <c r="DG49" s="63" t="b">
        <f t="shared" si="326"/>
        <v>0</v>
      </c>
      <c r="DH49" s="63" t="b">
        <f t="shared" si="327"/>
        <v>0</v>
      </c>
      <c r="DI49" s="63" t="b">
        <f t="shared" si="328"/>
        <v>0</v>
      </c>
      <c r="DJ49" s="63" t="b">
        <f t="shared" si="329"/>
        <v>0</v>
      </c>
      <c r="DK49" s="63" t="b">
        <f t="shared" si="330"/>
        <v>0</v>
      </c>
      <c r="DL49" s="63" t="b">
        <f t="shared" si="331"/>
        <v>0</v>
      </c>
      <c r="DM49" s="63" t="b">
        <f t="shared" si="332"/>
        <v>0</v>
      </c>
      <c r="DN49" s="63" t="b">
        <f t="shared" si="333"/>
        <v>0</v>
      </c>
      <c r="DO49" s="63" t="b">
        <f t="shared" si="334"/>
        <v>0</v>
      </c>
      <c r="DP49" s="63" t="b">
        <f t="shared" si="335"/>
        <v>0</v>
      </c>
      <c r="DQ49" s="63" t="b">
        <f t="shared" si="336"/>
        <v>0</v>
      </c>
      <c r="DR49" s="63" t="b">
        <f t="shared" si="337"/>
        <v>0</v>
      </c>
      <c r="DS49" s="63" t="b">
        <f t="shared" si="338"/>
        <v>0</v>
      </c>
      <c r="DT49" s="63" t="b">
        <f t="shared" si="339"/>
        <v>0</v>
      </c>
      <c r="DU49" s="63" t="b">
        <f t="shared" si="340"/>
        <v>0</v>
      </c>
      <c r="DV49" s="63" t="b">
        <f t="shared" si="341"/>
        <v>0</v>
      </c>
      <c r="DW49" s="63" t="b">
        <f t="shared" si="342"/>
        <v>0</v>
      </c>
      <c r="DX49" s="63" t="b">
        <f t="shared" si="343"/>
        <v>0</v>
      </c>
      <c r="DY49" s="63" t="b">
        <f t="shared" si="344"/>
        <v>0</v>
      </c>
      <c r="DZ49" s="63" t="b">
        <f t="shared" si="345"/>
        <v>0</v>
      </c>
      <c r="EA49" s="63" t="b">
        <f t="shared" si="346"/>
        <v>0</v>
      </c>
      <c r="EB49" s="63" t="b">
        <f t="shared" si="347"/>
        <v>0</v>
      </c>
      <c r="EC49" s="63" t="b">
        <f t="shared" si="348"/>
        <v>0</v>
      </c>
      <c r="ED49" s="63" t="b">
        <f t="shared" si="349"/>
        <v>0</v>
      </c>
      <c r="EE49" s="63" t="b">
        <f t="shared" si="350"/>
        <v>0</v>
      </c>
      <c r="EF49" s="63" t="b">
        <f t="shared" si="351"/>
        <v>0</v>
      </c>
      <c r="EG49" s="63" t="b">
        <f t="shared" si="352"/>
        <v>0</v>
      </c>
      <c r="EH49" s="63" t="b">
        <f t="shared" si="353"/>
        <v>0</v>
      </c>
      <c r="EI49" s="63" t="b">
        <f t="shared" si="354"/>
        <v>0</v>
      </c>
      <c r="EJ49" s="63" t="b">
        <f t="shared" si="355"/>
        <v>0</v>
      </c>
      <c r="EK49" s="63" t="b">
        <f t="shared" si="356"/>
        <v>0</v>
      </c>
      <c r="EL49" s="63" t="b">
        <f t="shared" si="357"/>
        <v>0</v>
      </c>
      <c r="EM49" s="63" t="b">
        <f t="shared" si="358"/>
        <v>0</v>
      </c>
      <c r="EN49" s="63" t="b">
        <f t="shared" si="359"/>
        <v>0</v>
      </c>
      <c r="EO49" s="63" t="b">
        <f t="shared" si="360"/>
        <v>0</v>
      </c>
      <c r="EP49" s="63" t="b">
        <f t="shared" si="361"/>
        <v>0</v>
      </c>
      <c r="EQ49" s="63"/>
      <c r="ER49" s="63"/>
      <c r="ES49" s="63"/>
      <c r="ET49" s="63"/>
      <c r="EU49" s="63"/>
      <c r="EV49" s="64">
        <f t="shared" si="362"/>
        <v>0</v>
      </c>
      <c r="EW49" s="65" t="e">
        <f>VLOOKUP($B49,DONNEES!$A$1:$D$57,3,FALSE)</f>
        <v>#N/A</v>
      </c>
      <c r="EX49" s="123">
        <f t="shared" si="363"/>
        <v>0</v>
      </c>
      <c r="EY49" s="123">
        <f t="shared" si="364"/>
        <v>0</v>
      </c>
      <c r="EZ49" s="123">
        <f t="shared" si="365"/>
        <v>0</v>
      </c>
      <c r="FA49" s="123">
        <f t="shared" si="366"/>
        <v>0</v>
      </c>
    </row>
    <row r="50" spans="1:157" ht="30" hidden="1" customHeight="1" thickBot="1">
      <c r="A50" s="124"/>
      <c r="B50" s="68" t="s">
        <v>392</v>
      </c>
      <c r="C50" s="68" t="s">
        <v>390</v>
      </c>
      <c r="D50" s="68" t="s">
        <v>397</v>
      </c>
      <c r="E50" s="68" t="s">
        <v>389</v>
      </c>
      <c r="F50" s="68">
        <v>416200</v>
      </c>
      <c r="G50" s="116"/>
      <c r="H50" s="67">
        <f t="shared" si="296"/>
        <v>0</v>
      </c>
      <c r="I50" s="117" t="e">
        <f>VLOOKUP(B50,DONNEES!$A$1:$D$66,3,FALSE)</f>
        <v>#N/A</v>
      </c>
      <c r="J50" s="67">
        <f>INT(($EV50-SUM(MOD(DATE(YEAR($EV50-MOD($EV50,7)+3),1,2),{1E+99;7})*{1;-1})+5)/7)</f>
        <v>0</v>
      </c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118"/>
      <c r="V50" s="119"/>
      <c r="W50" s="119"/>
      <c r="X50" s="119"/>
      <c r="Y50" s="122"/>
      <c r="Z50" s="61">
        <f t="shared" si="297"/>
        <v>0</v>
      </c>
      <c r="AA50" s="118"/>
      <c r="AB50" s="119"/>
      <c r="AC50" s="119"/>
      <c r="AD50" s="119"/>
      <c r="AE50" s="122"/>
      <c r="AF50" s="61">
        <f t="shared" si="298"/>
        <v>0</v>
      </c>
      <c r="AG50" s="118"/>
      <c r="AH50" s="119"/>
      <c r="AI50" s="119"/>
      <c r="AJ50" s="119"/>
      <c r="AK50" s="122"/>
      <c r="AL50" s="61">
        <f t="shared" si="299"/>
        <v>0</v>
      </c>
      <c r="AM50" s="118"/>
      <c r="AN50" s="119"/>
      <c r="AO50" s="119"/>
      <c r="AP50" s="119"/>
      <c r="AQ50" s="122"/>
      <c r="AR50" s="61">
        <f t="shared" si="300"/>
        <v>0</v>
      </c>
      <c r="AS50" s="118"/>
      <c r="AT50" s="119"/>
      <c r="AU50" s="119"/>
      <c r="AV50" s="119"/>
      <c r="AW50" s="122"/>
      <c r="AX50" s="61">
        <f t="shared" si="301"/>
        <v>0</v>
      </c>
      <c r="AY50" s="118"/>
      <c r="AZ50" s="119"/>
      <c r="BA50" s="119"/>
      <c r="BB50" s="119"/>
      <c r="BC50" s="122"/>
      <c r="BD50" s="36">
        <f t="shared" si="302"/>
        <v>0</v>
      </c>
      <c r="BE50" s="118"/>
      <c r="BF50" s="119"/>
      <c r="BG50" s="119"/>
      <c r="BH50" s="119"/>
      <c r="BI50" s="122"/>
      <c r="BJ50" s="36">
        <f t="shared" si="303"/>
        <v>0</v>
      </c>
      <c r="BK50" s="118"/>
      <c r="BL50" s="119"/>
      <c r="BM50" s="119"/>
      <c r="BN50" s="119"/>
      <c r="BO50" s="122"/>
      <c r="BP50" s="36">
        <f t="shared" si="304"/>
        <v>0</v>
      </c>
      <c r="BQ50" s="118"/>
      <c r="BR50" s="119"/>
      <c r="BS50" s="119"/>
      <c r="BT50" s="119"/>
      <c r="BU50" s="122"/>
      <c r="BV50" s="36">
        <f t="shared" si="305"/>
        <v>0</v>
      </c>
      <c r="BW50" s="118"/>
      <c r="BX50" s="119"/>
      <c r="BY50" s="119"/>
      <c r="BZ50" s="119"/>
      <c r="CA50" s="119"/>
      <c r="CB50" s="119"/>
      <c r="CC50" s="61">
        <f t="shared" si="306"/>
        <v>0</v>
      </c>
      <c r="CD50" s="118"/>
      <c r="CE50" s="119"/>
      <c r="CF50" s="119"/>
      <c r="CG50" s="119"/>
      <c r="CH50" s="122"/>
      <c r="CI50" s="61">
        <f t="shared" si="307"/>
        <v>0</v>
      </c>
      <c r="CJ50" s="118"/>
      <c r="CK50" s="119"/>
      <c r="CL50" s="119"/>
      <c r="CM50" s="119"/>
      <c r="CN50" s="122"/>
      <c r="CO50" s="62">
        <f t="shared" si="308"/>
        <v>0</v>
      </c>
      <c r="CP50" s="63" t="b">
        <f t="shared" si="309"/>
        <v>0</v>
      </c>
      <c r="CQ50" s="63" t="b">
        <f t="shared" si="310"/>
        <v>0</v>
      </c>
      <c r="CR50" s="63" t="b">
        <f t="shared" si="311"/>
        <v>0</v>
      </c>
      <c r="CS50" s="63" t="b">
        <f t="shared" si="312"/>
        <v>0</v>
      </c>
      <c r="CT50" s="63" t="b">
        <f t="shared" si="313"/>
        <v>0</v>
      </c>
      <c r="CU50" s="63" t="b">
        <f t="shared" si="314"/>
        <v>0</v>
      </c>
      <c r="CV50" s="63" t="b">
        <f t="shared" si="315"/>
        <v>0</v>
      </c>
      <c r="CW50" s="63" t="b">
        <f t="shared" si="316"/>
        <v>0</v>
      </c>
      <c r="CX50" s="63" t="b">
        <f t="shared" si="317"/>
        <v>0</v>
      </c>
      <c r="CY50" s="63" t="b">
        <f t="shared" si="318"/>
        <v>0</v>
      </c>
      <c r="CZ50" s="63" t="b">
        <f t="shared" si="319"/>
        <v>0</v>
      </c>
      <c r="DA50" s="63" t="b">
        <f t="shared" si="320"/>
        <v>0</v>
      </c>
      <c r="DB50" s="63" t="b">
        <f t="shared" si="321"/>
        <v>0</v>
      </c>
      <c r="DC50" s="63" t="b">
        <f t="shared" si="322"/>
        <v>0</v>
      </c>
      <c r="DD50" s="63" t="b">
        <f t="shared" si="323"/>
        <v>0</v>
      </c>
      <c r="DE50" s="63" t="b">
        <f t="shared" si="324"/>
        <v>0</v>
      </c>
      <c r="DF50" s="63" t="b">
        <f t="shared" si="325"/>
        <v>0</v>
      </c>
      <c r="DG50" s="63" t="b">
        <f t="shared" si="326"/>
        <v>0</v>
      </c>
      <c r="DH50" s="63" t="b">
        <f t="shared" si="327"/>
        <v>0</v>
      </c>
      <c r="DI50" s="63" t="b">
        <f t="shared" si="328"/>
        <v>0</v>
      </c>
      <c r="DJ50" s="63" t="b">
        <f t="shared" si="329"/>
        <v>0</v>
      </c>
      <c r="DK50" s="63" t="b">
        <f t="shared" si="330"/>
        <v>0</v>
      </c>
      <c r="DL50" s="63" t="b">
        <f t="shared" si="331"/>
        <v>0</v>
      </c>
      <c r="DM50" s="63" t="b">
        <f t="shared" si="332"/>
        <v>0</v>
      </c>
      <c r="DN50" s="63" t="b">
        <f t="shared" si="333"/>
        <v>0</v>
      </c>
      <c r="DO50" s="63" t="b">
        <f t="shared" si="334"/>
        <v>0</v>
      </c>
      <c r="DP50" s="63" t="b">
        <f t="shared" si="335"/>
        <v>0</v>
      </c>
      <c r="DQ50" s="63" t="b">
        <f t="shared" si="336"/>
        <v>0</v>
      </c>
      <c r="DR50" s="63" t="b">
        <f t="shared" si="337"/>
        <v>0</v>
      </c>
      <c r="DS50" s="63" t="b">
        <f t="shared" si="338"/>
        <v>0</v>
      </c>
      <c r="DT50" s="63" t="b">
        <f t="shared" si="339"/>
        <v>0</v>
      </c>
      <c r="DU50" s="63" t="b">
        <f t="shared" si="340"/>
        <v>0</v>
      </c>
      <c r="DV50" s="63" t="b">
        <f t="shared" si="341"/>
        <v>0</v>
      </c>
      <c r="DW50" s="63" t="b">
        <f t="shared" si="342"/>
        <v>0</v>
      </c>
      <c r="DX50" s="63" t="b">
        <f t="shared" si="343"/>
        <v>0</v>
      </c>
      <c r="DY50" s="63" t="b">
        <f t="shared" si="344"/>
        <v>0</v>
      </c>
      <c r="DZ50" s="63" t="b">
        <f t="shared" si="345"/>
        <v>0</v>
      </c>
      <c r="EA50" s="63" t="b">
        <f t="shared" si="346"/>
        <v>0</v>
      </c>
      <c r="EB50" s="63" t="b">
        <f t="shared" si="347"/>
        <v>0</v>
      </c>
      <c r="EC50" s="63" t="b">
        <f t="shared" si="348"/>
        <v>0</v>
      </c>
      <c r="ED50" s="63" t="b">
        <f t="shared" si="349"/>
        <v>0</v>
      </c>
      <c r="EE50" s="63" t="b">
        <f t="shared" si="350"/>
        <v>0</v>
      </c>
      <c r="EF50" s="63" t="b">
        <f t="shared" si="351"/>
        <v>0</v>
      </c>
      <c r="EG50" s="63" t="b">
        <f t="shared" si="352"/>
        <v>0</v>
      </c>
      <c r="EH50" s="63" t="b">
        <f t="shared" si="353"/>
        <v>0</v>
      </c>
      <c r="EI50" s="63" t="b">
        <f t="shared" si="354"/>
        <v>0</v>
      </c>
      <c r="EJ50" s="63" t="b">
        <f t="shared" si="355"/>
        <v>0</v>
      </c>
      <c r="EK50" s="63" t="b">
        <f t="shared" si="356"/>
        <v>0</v>
      </c>
      <c r="EL50" s="63" t="b">
        <f t="shared" si="357"/>
        <v>0</v>
      </c>
      <c r="EM50" s="63" t="b">
        <f t="shared" si="358"/>
        <v>0</v>
      </c>
      <c r="EN50" s="63" t="b">
        <f t="shared" si="359"/>
        <v>0</v>
      </c>
      <c r="EO50" s="63" t="b">
        <f t="shared" si="360"/>
        <v>0</v>
      </c>
      <c r="EP50" s="63" t="b">
        <f t="shared" si="361"/>
        <v>0</v>
      </c>
      <c r="EQ50" s="63"/>
      <c r="ER50" s="63"/>
      <c r="ES50" s="63"/>
      <c r="ET50" s="63"/>
      <c r="EU50" s="63"/>
      <c r="EV50" s="64">
        <f t="shared" si="362"/>
        <v>0</v>
      </c>
      <c r="EW50" s="65" t="e">
        <f>VLOOKUP($B50,DONNEES!$A$1:$D$57,3,FALSE)</f>
        <v>#N/A</v>
      </c>
      <c r="EX50" s="123">
        <f t="shared" si="363"/>
        <v>0</v>
      </c>
      <c r="EY50" s="123">
        <f t="shared" si="364"/>
        <v>0</v>
      </c>
      <c r="EZ50" s="123">
        <f t="shared" si="365"/>
        <v>0</v>
      </c>
      <c r="FA50" s="123">
        <f t="shared" si="366"/>
        <v>0</v>
      </c>
    </row>
    <row r="51" spans="1:157" ht="30" hidden="1" customHeight="1" thickBot="1">
      <c r="A51" s="124"/>
      <c r="B51" s="68" t="s">
        <v>392</v>
      </c>
      <c r="C51" s="68" t="s">
        <v>398</v>
      </c>
      <c r="D51" s="68" t="s">
        <v>399</v>
      </c>
      <c r="E51" s="68" t="s">
        <v>400</v>
      </c>
      <c r="F51" s="68">
        <v>411002</v>
      </c>
      <c r="G51" s="116"/>
      <c r="H51" s="67">
        <f t="shared" si="296"/>
        <v>0</v>
      </c>
      <c r="I51" s="117" t="e">
        <f>VLOOKUP(B51,DONNEES!$A$1:$D$66,3,FALSE)</f>
        <v>#N/A</v>
      </c>
      <c r="J51" s="67">
        <f>INT(($EV51-SUM(MOD(DATE(YEAR($EV51-MOD($EV51,7)+3),1,2),{1E+99;7})*{1;-1})+5)/7)</f>
        <v>0</v>
      </c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118"/>
      <c r="V51" s="119"/>
      <c r="W51" s="119"/>
      <c r="X51" s="119"/>
      <c r="Y51" s="122"/>
      <c r="Z51" s="61">
        <f t="shared" si="297"/>
        <v>0</v>
      </c>
      <c r="AA51" s="118"/>
      <c r="AB51" s="119"/>
      <c r="AC51" s="119"/>
      <c r="AD51" s="119"/>
      <c r="AE51" s="122"/>
      <c r="AF51" s="61">
        <f t="shared" si="298"/>
        <v>0</v>
      </c>
      <c r="AG51" s="118"/>
      <c r="AH51" s="119"/>
      <c r="AI51" s="119"/>
      <c r="AJ51" s="119"/>
      <c r="AK51" s="122"/>
      <c r="AL51" s="61">
        <f t="shared" si="299"/>
        <v>0</v>
      </c>
      <c r="AM51" s="118"/>
      <c r="AN51" s="119"/>
      <c r="AO51" s="119"/>
      <c r="AP51" s="119"/>
      <c r="AQ51" s="122"/>
      <c r="AR51" s="61">
        <f t="shared" si="300"/>
        <v>0</v>
      </c>
      <c r="AS51" s="118"/>
      <c r="AT51" s="119"/>
      <c r="AU51" s="119"/>
      <c r="AV51" s="119"/>
      <c r="AW51" s="122"/>
      <c r="AX51" s="61">
        <f t="shared" si="301"/>
        <v>0</v>
      </c>
      <c r="AY51" s="118"/>
      <c r="AZ51" s="119"/>
      <c r="BA51" s="119"/>
      <c r="BB51" s="119"/>
      <c r="BC51" s="122"/>
      <c r="BD51" s="36">
        <f t="shared" si="302"/>
        <v>0</v>
      </c>
      <c r="BE51" s="118"/>
      <c r="BF51" s="119"/>
      <c r="BG51" s="119"/>
      <c r="BH51" s="119"/>
      <c r="BI51" s="122"/>
      <c r="BJ51" s="36">
        <f t="shared" si="303"/>
        <v>0</v>
      </c>
      <c r="BK51" s="118"/>
      <c r="BL51" s="119"/>
      <c r="BM51" s="119"/>
      <c r="BN51" s="119"/>
      <c r="BO51" s="122"/>
      <c r="BP51" s="36">
        <f t="shared" si="304"/>
        <v>0</v>
      </c>
      <c r="BQ51" s="118"/>
      <c r="BR51" s="119"/>
      <c r="BS51" s="119"/>
      <c r="BT51" s="119"/>
      <c r="BU51" s="122"/>
      <c r="BV51" s="36">
        <f t="shared" si="305"/>
        <v>0</v>
      </c>
      <c r="BW51" s="118"/>
      <c r="BX51" s="119"/>
      <c r="BY51" s="119"/>
      <c r="BZ51" s="119"/>
      <c r="CA51" s="119"/>
      <c r="CB51" s="119"/>
      <c r="CC51" s="61">
        <f t="shared" si="306"/>
        <v>0</v>
      </c>
      <c r="CD51" s="118"/>
      <c r="CE51" s="119"/>
      <c r="CF51" s="119"/>
      <c r="CG51" s="119"/>
      <c r="CH51" s="122"/>
      <c r="CI51" s="61">
        <f t="shared" si="307"/>
        <v>0</v>
      </c>
      <c r="CJ51" s="118"/>
      <c r="CK51" s="119"/>
      <c r="CL51" s="119"/>
      <c r="CM51" s="119"/>
      <c r="CN51" s="122"/>
      <c r="CO51" s="62">
        <f t="shared" si="308"/>
        <v>0</v>
      </c>
      <c r="CP51" s="63" t="b">
        <f t="shared" si="309"/>
        <v>0</v>
      </c>
      <c r="CQ51" s="63" t="b">
        <f t="shared" si="310"/>
        <v>0</v>
      </c>
      <c r="CR51" s="63" t="b">
        <f t="shared" si="311"/>
        <v>0</v>
      </c>
      <c r="CS51" s="63" t="b">
        <f t="shared" si="312"/>
        <v>0</v>
      </c>
      <c r="CT51" s="63" t="b">
        <f t="shared" si="313"/>
        <v>0</v>
      </c>
      <c r="CU51" s="63" t="b">
        <f t="shared" si="314"/>
        <v>0</v>
      </c>
      <c r="CV51" s="63" t="b">
        <f t="shared" si="315"/>
        <v>0</v>
      </c>
      <c r="CW51" s="63" t="b">
        <f t="shared" si="316"/>
        <v>0</v>
      </c>
      <c r="CX51" s="63" t="b">
        <f t="shared" si="317"/>
        <v>0</v>
      </c>
      <c r="CY51" s="63" t="b">
        <f t="shared" si="318"/>
        <v>0</v>
      </c>
      <c r="CZ51" s="63" t="b">
        <f t="shared" si="319"/>
        <v>0</v>
      </c>
      <c r="DA51" s="63" t="b">
        <f t="shared" si="320"/>
        <v>0</v>
      </c>
      <c r="DB51" s="63" t="b">
        <f t="shared" si="321"/>
        <v>0</v>
      </c>
      <c r="DC51" s="63" t="b">
        <f t="shared" si="322"/>
        <v>0</v>
      </c>
      <c r="DD51" s="63" t="b">
        <f t="shared" si="323"/>
        <v>0</v>
      </c>
      <c r="DE51" s="63" t="b">
        <f t="shared" si="324"/>
        <v>0</v>
      </c>
      <c r="DF51" s="63" t="b">
        <f t="shared" si="325"/>
        <v>0</v>
      </c>
      <c r="DG51" s="63" t="b">
        <f t="shared" si="326"/>
        <v>0</v>
      </c>
      <c r="DH51" s="63" t="b">
        <f t="shared" si="327"/>
        <v>0</v>
      </c>
      <c r="DI51" s="63" t="b">
        <f t="shared" si="328"/>
        <v>0</v>
      </c>
      <c r="DJ51" s="63" t="b">
        <f t="shared" si="329"/>
        <v>0</v>
      </c>
      <c r="DK51" s="63" t="b">
        <f t="shared" si="330"/>
        <v>0</v>
      </c>
      <c r="DL51" s="63" t="b">
        <f t="shared" si="331"/>
        <v>0</v>
      </c>
      <c r="DM51" s="63" t="b">
        <f t="shared" si="332"/>
        <v>0</v>
      </c>
      <c r="DN51" s="63" t="b">
        <f t="shared" si="333"/>
        <v>0</v>
      </c>
      <c r="DO51" s="63" t="b">
        <f t="shared" si="334"/>
        <v>0</v>
      </c>
      <c r="DP51" s="63" t="b">
        <f t="shared" si="335"/>
        <v>0</v>
      </c>
      <c r="DQ51" s="63" t="b">
        <f t="shared" si="336"/>
        <v>0</v>
      </c>
      <c r="DR51" s="63" t="b">
        <f t="shared" si="337"/>
        <v>0</v>
      </c>
      <c r="DS51" s="63" t="b">
        <f t="shared" si="338"/>
        <v>0</v>
      </c>
      <c r="DT51" s="63" t="b">
        <f t="shared" si="339"/>
        <v>0</v>
      </c>
      <c r="DU51" s="63" t="b">
        <f t="shared" si="340"/>
        <v>0</v>
      </c>
      <c r="DV51" s="63" t="b">
        <f t="shared" si="341"/>
        <v>0</v>
      </c>
      <c r="DW51" s="63" t="b">
        <f t="shared" si="342"/>
        <v>0</v>
      </c>
      <c r="DX51" s="63" t="b">
        <f t="shared" si="343"/>
        <v>0</v>
      </c>
      <c r="DY51" s="63" t="b">
        <f t="shared" si="344"/>
        <v>0</v>
      </c>
      <c r="DZ51" s="63" t="b">
        <f t="shared" si="345"/>
        <v>0</v>
      </c>
      <c r="EA51" s="63" t="b">
        <f t="shared" si="346"/>
        <v>0</v>
      </c>
      <c r="EB51" s="63" t="b">
        <f t="shared" si="347"/>
        <v>0</v>
      </c>
      <c r="EC51" s="63" t="b">
        <f t="shared" si="348"/>
        <v>0</v>
      </c>
      <c r="ED51" s="63" t="b">
        <f t="shared" si="349"/>
        <v>0</v>
      </c>
      <c r="EE51" s="63" t="b">
        <f t="shared" si="350"/>
        <v>0</v>
      </c>
      <c r="EF51" s="63" t="b">
        <f t="shared" si="351"/>
        <v>0</v>
      </c>
      <c r="EG51" s="63" t="b">
        <f t="shared" si="352"/>
        <v>0</v>
      </c>
      <c r="EH51" s="63" t="b">
        <f t="shared" si="353"/>
        <v>0</v>
      </c>
      <c r="EI51" s="63" t="b">
        <f t="shared" si="354"/>
        <v>0</v>
      </c>
      <c r="EJ51" s="63" t="b">
        <f t="shared" si="355"/>
        <v>0</v>
      </c>
      <c r="EK51" s="63" t="b">
        <f t="shared" si="356"/>
        <v>0</v>
      </c>
      <c r="EL51" s="63" t="b">
        <f t="shared" si="357"/>
        <v>0</v>
      </c>
      <c r="EM51" s="63" t="b">
        <f t="shared" si="358"/>
        <v>0</v>
      </c>
      <c r="EN51" s="63" t="b">
        <f t="shared" si="359"/>
        <v>0</v>
      </c>
      <c r="EO51" s="63" t="b">
        <f t="shared" si="360"/>
        <v>0</v>
      </c>
      <c r="EP51" s="63" t="b">
        <f t="shared" si="361"/>
        <v>0</v>
      </c>
      <c r="EQ51" s="63"/>
      <c r="ER51" s="63"/>
      <c r="ES51" s="63"/>
      <c r="ET51" s="63"/>
      <c r="EU51" s="63"/>
      <c r="EV51" s="64">
        <f t="shared" si="362"/>
        <v>0</v>
      </c>
      <c r="EW51" s="65" t="e">
        <f>VLOOKUP($B51,DONNEES!$A$1:$D$57,3,FALSE)</f>
        <v>#N/A</v>
      </c>
      <c r="EX51" s="123">
        <f t="shared" si="363"/>
        <v>0</v>
      </c>
      <c r="EY51" s="123">
        <f t="shared" si="364"/>
        <v>0</v>
      </c>
      <c r="EZ51" s="123">
        <f t="shared" si="365"/>
        <v>0</v>
      </c>
      <c r="FA51" s="123">
        <f t="shared" si="366"/>
        <v>0</v>
      </c>
    </row>
    <row r="52" spans="1:157" ht="30" hidden="1" customHeight="1" thickBot="1">
      <c r="A52" s="124"/>
      <c r="B52" s="68" t="s">
        <v>392</v>
      </c>
      <c r="C52" s="68" t="s">
        <v>339</v>
      </c>
      <c r="D52" s="68" t="s">
        <v>401</v>
      </c>
      <c r="E52" s="68" t="s">
        <v>402</v>
      </c>
      <c r="F52" s="68">
        <v>417301</v>
      </c>
      <c r="G52" s="116"/>
      <c r="H52" s="67">
        <f t="shared" si="296"/>
        <v>0</v>
      </c>
      <c r="I52" s="117" t="e">
        <f>VLOOKUP(B52,DONNEES!$A$1:$D$66,3,FALSE)</f>
        <v>#N/A</v>
      </c>
      <c r="J52" s="67">
        <f>INT(($EV52-SUM(MOD(DATE(YEAR($EV52-MOD($EV52,7)+3),1,2),{1E+99;7})*{1;-1})+5)/7)</f>
        <v>0</v>
      </c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118"/>
      <c r="V52" s="119"/>
      <c r="W52" s="119"/>
      <c r="X52" s="119"/>
      <c r="Y52" s="122"/>
      <c r="Z52" s="61">
        <f t="shared" si="297"/>
        <v>0</v>
      </c>
      <c r="AA52" s="118"/>
      <c r="AB52" s="119"/>
      <c r="AC52" s="119"/>
      <c r="AD52" s="119"/>
      <c r="AE52" s="122"/>
      <c r="AF52" s="61">
        <f t="shared" si="298"/>
        <v>0</v>
      </c>
      <c r="AG52" s="118"/>
      <c r="AH52" s="119"/>
      <c r="AI52" s="119"/>
      <c r="AJ52" s="119"/>
      <c r="AK52" s="122"/>
      <c r="AL52" s="61">
        <f t="shared" si="299"/>
        <v>0</v>
      </c>
      <c r="AM52" s="118"/>
      <c r="AN52" s="119"/>
      <c r="AO52" s="119"/>
      <c r="AP52" s="119"/>
      <c r="AQ52" s="122"/>
      <c r="AR52" s="61">
        <f t="shared" si="300"/>
        <v>0</v>
      </c>
      <c r="AS52" s="118"/>
      <c r="AT52" s="119"/>
      <c r="AU52" s="119"/>
      <c r="AV52" s="119"/>
      <c r="AW52" s="122"/>
      <c r="AX52" s="61">
        <f t="shared" si="301"/>
        <v>0</v>
      </c>
      <c r="AY52" s="118"/>
      <c r="AZ52" s="119"/>
      <c r="BA52" s="119"/>
      <c r="BB52" s="119"/>
      <c r="BC52" s="122"/>
      <c r="BD52" s="36">
        <f t="shared" si="302"/>
        <v>0</v>
      </c>
      <c r="BE52" s="118"/>
      <c r="BF52" s="119"/>
      <c r="BG52" s="119"/>
      <c r="BH52" s="119"/>
      <c r="BI52" s="122"/>
      <c r="BJ52" s="36">
        <f t="shared" si="303"/>
        <v>0</v>
      </c>
      <c r="BK52" s="118"/>
      <c r="BL52" s="119"/>
      <c r="BM52" s="119"/>
      <c r="BN52" s="119"/>
      <c r="BO52" s="122"/>
      <c r="BP52" s="36">
        <f t="shared" si="304"/>
        <v>0</v>
      </c>
      <c r="BQ52" s="118"/>
      <c r="BR52" s="119"/>
      <c r="BS52" s="119"/>
      <c r="BT52" s="119"/>
      <c r="BU52" s="122"/>
      <c r="BV52" s="36">
        <f t="shared" si="305"/>
        <v>0</v>
      </c>
      <c r="BW52" s="118"/>
      <c r="BX52" s="119"/>
      <c r="BY52" s="119"/>
      <c r="BZ52" s="119"/>
      <c r="CA52" s="119"/>
      <c r="CB52" s="119"/>
      <c r="CC52" s="61">
        <f t="shared" si="306"/>
        <v>0</v>
      </c>
      <c r="CD52" s="118"/>
      <c r="CE52" s="119"/>
      <c r="CF52" s="119"/>
      <c r="CG52" s="119"/>
      <c r="CH52" s="122"/>
      <c r="CI52" s="61">
        <f t="shared" si="307"/>
        <v>0</v>
      </c>
      <c r="CJ52" s="118"/>
      <c r="CK52" s="119"/>
      <c r="CL52" s="119"/>
      <c r="CM52" s="119"/>
      <c r="CN52" s="122"/>
      <c r="CO52" s="62">
        <f t="shared" si="308"/>
        <v>0</v>
      </c>
      <c r="CP52" s="63" t="b">
        <f t="shared" si="309"/>
        <v>0</v>
      </c>
      <c r="CQ52" s="63" t="b">
        <f t="shared" si="310"/>
        <v>0</v>
      </c>
      <c r="CR52" s="63" t="b">
        <f t="shared" si="311"/>
        <v>0</v>
      </c>
      <c r="CS52" s="63" t="b">
        <f t="shared" si="312"/>
        <v>0</v>
      </c>
      <c r="CT52" s="63" t="b">
        <f t="shared" si="313"/>
        <v>0</v>
      </c>
      <c r="CU52" s="63" t="b">
        <f t="shared" si="314"/>
        <v>0</v>
      </c>
      <c r="CV52" s="63" t="b">
        <f t="shared" si="315"/>
        <v>0</v>
      </c>
      <c r="CW52" s="63" t="b">
        <f t="shared" si="316"/>
        <v>0</v>
      </c>
      <c r="CX52" s="63" t="b">
        <f t="shared" si="317"/>
        <v>0</v>
      </c>
      <c r="CY52" s="63" t="b">
        <f t="shared" si="318"/>
        <v>0</v>
      </c>
      <c r="CZ52" s="63" t="b">
        <f t="shared" si="319"/>
        <v>0</v>
      </c>
      <c r="DA52" s="63" t="b">
        <f t="shared" si="320"/>
        <v>0</v>
      </c>
      <c r="DB52" s="63" t="b">
        <f t="shared" si="321"/>
        <v>0</v>
      </c>
      <c r="DC52" s="63" t="b">
        <f t="shared" si="322"/>
        <v>0</v>
      </c>
      <c r="DD52" s="63" t="b">
        <f t="shared" si="323"/>
        <v>0</v>
      </c>
      <c r="DE52" s="63" t="b">
        <f t="shared" si="324"/>
        <v>0</v>
      </c>
      <c r="DF52" s="63" t="b">
        <f t="shared" si="325"/>
        <v>0</v>
      </c>
      <c r="DG52" s="63" t="b">
        <f t="shared" si="326"/>
        <v>0</v>
      </c>
      <c r="DH52" s="63" t="b">
        <f t="shared" si="327"/>
        <v>0</v>
      </c>
      <c r="DI52" s="63" t="b">
        <f t="shared" si="328"/>
        <v>0</v>
      </c>
      <c r="DJ52" s="63" t="b">
        <f t="shared" si="329"/>
        <v>0</v>
      </c>
      <c r="DK52" s="63" t="b">
        <f t="shared" si="330"/>
        <v>0</v>
      </c>
      <c r="DL52" s="63" t="b">
        <f t="shared" si="331"/>
        <v>0</v>
      </c>
      <c r="DM52" s="63" t="b">
        <f t="shared" si="332"/>
        <v>0</v>
      </c>
      <c r="DN52" s="63" t="b">
        <f t="shared" si="333"/>
        <v>0</v>
      </c>
      <c r="DO52" s="63" t="b">
        <f t="shared" si="334"/>
        <v>0</v>
      </c>
      <c r="DP52" s="63" t="b">
        <f t="shared" si="335"/>
        <v>0</v>
      </c>
      <c r="DQ52" s="63" t="b">
        <f t="shared" si="336"/>
        <v>0</v>
      </c>
      <c r="DR52" s="63" t="b">
        <f t="shared" si="337"/>
        <v>0</v>
      </c>
      <c r="DS52" s="63" t="b">
        <f t="shared" si="338"/>
        <v>0</v>
      </c>
      <c r="DT52" s="63" t="b">
        <f t="shared" si="339"/>
        <v>0</v>
      </c>
      <c r="DU52" s="63" t="b">
        <f t="shared" si="340"/>
        <v>0</v>
      </c>
      <c r="DV52" s="63" t="b">
        <f t="shared" si="341"/>
        <v>0</v>
      </c>
      <c r="DW52" s="63" t="b">
        <f t="shared" si="342"/>
        <v>0</v>
      </c>
      <c r="DX52" s="63" t="b">
        <f t="shared" si="343"/>
        <v>0</v>
      </c>
      <c r="DY52" s="63" t="b">
        <f t="shared" si="344"/>
        <v>0</v>
      </c>
      <c r="DZ52" s="63" t="b">
        <f t="shared" si="345"/>
        <v>0</v>
      </c>
      <c r="EA52" s="63" t="b">
        <f t="shared" si="346"/>
        <v>0</v>
      </c>
      <c r="EB52" s="63" t="b">
        <f t="shared" si="347"/>
        <v>0</v>
      </c>
      <c r="EC52" s="63" t="b">
        <f t="shared" si="348"/>
        <v>0</v>
      </c>
      <c r="ED52" s="63" t="b">
        <f t="shared" si="349"/>
        <v>0</v>
      </c>
      <c r="EE52" s="63" t="b">
        <f t="shared" si="350"/>
        <v>0</v>
      </c>
      <c r="EF52" s="63" t="b">
        <f t="shared" si="351"/>
        <v>0</v>
      </c>
      <c r="EG52" s="63" t="b">
        <f t="shared" si="352"/>
        <v>0</v>
      </c>
      <c r="EH52" s="63" t="b">
        <f t="shared" si="353"/>
        <v>0</v>
      </c>
      <c r="EI52" s="63" t="b">
        <f t="shared" si="354"/>
        <v>0</v>
      </c>
      <c r="EJ52" s="63" t="b">
        <f t="shared" si="355"/>
        <v>0</v>
      </c>
      <c r="EK52" s="63" t="b">
        <f t="shared" si="356"/>
        <v>0</v>
      </c>
      <c r="EL52" s="63" t="b">
        <f t="shared" si="357"/>
        <v>0</v>
      </c>
      <c r="EM52" s="63" t="b">
        <f t="shared" si="358"/>
        <v>0</v>
      </c>
      <c r="EN52" s="63" t="b">
        <f t="shared" si="359"/>
        <v>0</v>
      </c>
      <c r="EO52" s="63" t="b">
        <f t="shared" si="360"/>
        <v>0</v>
      </c>
      <c r="EP52" s="63" t="b">
        <f t="shared" si="361"/>
        <v>0</v>
      </c>
      <c r="EQ52" s="63"/>
      <c r="ER52" s="63"/>
      <c r="ES52" s="63"/>
      <c r="ET52" s="63"/>
      <c r="EU52" s="63"/>
      <c r="EV52" s="64">
        <f t="shared" si="362"/>
        <v>0</v>
      </c>
      <c r="EW52" s="65" t="e">
        <f>VLOOKUP($B52,DONNEES!$A$1:$D$57,3,FALSE)</f>
        <v>#N/A</v>
      </c>
      <c r="EX52" s="123">
        <f t="shared" si="363"/>
        <v>0</v>
      </c>
      <c r="EY52" s="123">
        <f t="shared" si="364"/>
        <v>0</v>
      </c>
      <c r="EZ52" s="123">
        <f t="shared" si="365"/>
        <v>0</v>
      </c>
      <c r="FA52" s="123">
        <f t="shared" si="366"/>
        <v>0</v>
      </c>
    </row>
    <row r="53" spans="1:157" ht="30" hidden="1" customHeight="1" thickBot="1">
      <c r="A53" s="124"/>
      <c r="B53" s="68" t="s">
        <v>392</v>
      </c>
      <c r="C53" s="68" t="s">
        <v>340</v>
      </c>
      <c r="D53" s="68" t="s">
        <v>403</v>
      </c>
      <c r="E53" s="68" t="s">
        <v>331</v>
      </c>
      <c r="F53" s="68">
        <v>417100</v>
      </c>
      <c r="G53" s="116"/>
      <c r="H53" s="67">
        <f t="shared" si="296"/>
        <v>0</v>
      </c>
      <c r="I53" s="117" t="e">
        <f>VLOOKUP(B53,DONNEES!$A$1:$D$66,3,FALSE)</f>
        <v>#N/A</v>
      </c>
      <c r="J53" s="67">
        <f>INT(($EV53-SUM(MOD(DATE(YEAR($EV53-MOD($EV53,7)+3),1,2),{1E+99;7})*{1;-1})+5)/7)</f>
        <v>0</v>
      </c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118"/>
      <c r="V53" s="119"/>
      <c r="W53" s="119"/>
      <c r="X53" s="119"/>
      <c r="Y53" s="122"/>
      <c r="Z53" s="61">
        <f t="shared" si="297"/>
        <v>0</v>
      </c>
      <c r="AA53" s="118"/>
      <c r="AB53" s="119"/>
      <c r="AC53" s="119"/>
      <c r="AD53" s="119"/>
      <c r="AE53" s="122"/>
      <c r="AF53" s="61">
        <f t="shared" si="298"/>
        <v>0</v>
      </c>
      <c r="AG53" s="118"/>
      <c r="AH53" s="119"/>
      <c r="AI53" s="119"/>
      <c r="AJ53" s="119"/>
      <c r="AK53" s="122"/>
      <c r="AL53" s="61">
        <f t="shared" si="299"/>
        <v>0</v>
      </c>
      <c r="AM53" s="118"/>
      <c r="AN53" s="119"/>
      <c r="AO53" s="119"/>
      <c r="AP53" s="119"/>
      <c r="AQ53" s="122"/>
      <c r="AR53" s="61">
        <f t="shared" si="300"/>
        <v>0</v>
      </c>
      <c r="AS53" s="118"/>
      <c r="AT53" s="119"/>
      <c r="AU53" s="119"/>
      <c r="AV53" s="119"/>
      <c r="AW53" s="122"/>
      <c r="AX53" s="61">
        <f t="shared" si="301"/>
        <v>0</v>
      </c>
      <c r="AY53" s="118"/>
      <c r="AZ53" s="119"/>
      <c r="BA53" s="119"/>
      <c r="BB53" s="119"/>
      <c r="BC53" s="122"/>
      <c r="BD53" s="36">
        <f t="shared" si="302"/>
        <v>0</v>
      </c>
      <c r="BE53" s="118"/>
      <c r="BF53" s="119"/>
      <c r="BG53" s="119"/>
      <c r="BH53" s="119"/>
      <c r="BI53" s="122"/>
      <c r="BJ53" s="36">
        <f t="shared" si="303"/>
        <v>0</v>
      </c>
      <c r="BK53" s="118"/>
      <c r="BL53" s="119"/>
      <c r="BM53" s="119"/>
      <c r="BN53" s="119"/>
      <c r="BO53" s="122"/>
      <c r="BP53" s="36">
        <f t="shared" si="304"/>
        <v>0</v>
      </c>
      <c r="BQ53" s="118"/>
      <c r="BR53" s="119"/>
      <c r="BS53" s="119"/>
      <c r="BT53" s="119"/>
      <c r="BU53" s="122"/>
      <c r="BV53" s="36">
        <f t="shared" si="305"/>
        <v>0</v>
      </c>
      <c r="BW53" s="118"/>
      <c r="BX53" s="119"/>
      <c r="BY53" s="119"/>
      <c r="BZ53" s="119"/>
      <c r="CA53" s="119"/>
      <c r="CB53" s="119"/>
      <c r="CC53" s="61">
        <f t="shared" si="306"/>
        <v>0</v>
      </c>
      <c r="CD53" s="118"/>
      <c r="CE53" s="119"/>
      <c r="CF53" s="119"/>
      <c r="CG53" s="119"/>
      <c r="CH53" s="122"/>
      <c r="CI53" s="61">
        <f t="shared" si="307"/>
        <v>0</v>
      </c>
      <c r="CJ53" s="118"/>
      <c r="CK53" s="119"/>
      <c r="CL53" s="119"/>
      <c r="CM53" s="119"/>
      <c r="CN53" s="122"/>
      <c r="CO53" s="62">
        <f t="shared" si="308"/>
        <v>0</v>
      </c>
      <c r="CP53" s="63" t="b">
        <f t="shared" si="309"/>
        <v>0</v>
      </c>
      <c r="CQ53" s="63" t="b">
        <f t="shared" si="310"/>
        <v>0</v>
      </c>
      <c r="CR53" s="63" t="b">
        <f t="shared" si="311"/>
        <v>0</v>
      </c>
      <c r="CS53" s="63" t="b">
        <f t="shared" si="312"/>
        <v>0</v>
      </c>
      <c r="CT53" s="63" t="b">
        <f t="shared" si="313"/>
        <v>0</v>
      </c>
      <c r="CU53" s="63" t="b">
        <f t="shared" si="314"/>
        <v>0</v>
      </c>
      <c r="CV53" s="63" t="b">
        <f t="shared" si="315"/>
        <v>0</v>
      </c>
      <c r="CW53" s="63" t="b">
        <f t="shared" si="316"/>
        <v>0</v>
      </c>
      <c r="CX53" s="63" t="b">
        <f t="shared" si="317"/>
        <v>0</v>
      </c>
      <c r="CY53" s="63" t="b">
        <f t="shared" si="318"/>
        <v>0</v>
      </c>
      <c r="CZ53" s="63" t="b">
        <f t="shared" si="319"/>
        <v>0</v>
      </c>
      <c r="DA53" s="63" t="b">
        <f t="shared" si="320"/>
        <v>0</v>
      </c>
      <c r="DB53" s="63" t="b">
        <f t="shared" si="321"/>
        <v>0</v>
      </c>
      <c r="DC53" s="63" t="b">
        <f t="shared" si="322"/>
        <v>0</v>
      </c>
      <c r="DD53" s="63" t="b">
        <f t="shared" si="323"/>
        <v>0</v>
      </c>
      <c r="DE53" s="63" t="b">
        <f t="shared" si="324"/>
        <v>0</v>
      </c>
      <c r="DF53" s="63" t="b">
        <f t="shared" si="325"/>
        <v>0</v>
      </c>
      <c r="DG53" s="63" t="b">
        <f t="shared" si="326"/>
        <v>0</v>
      </c>
      <c r="DH53" s="63" t="b">
        <f t="shared" si="327"/>
        <v>0</v>
      </c>
      <c r="DI53" s="63" t="b">
        <f t="shared" si="328"/>
        <v>0</v>
      </c>
      <c r="DJ53" s="63" t="b">
        <f t="shared" si="329"/>
        <v>0</v>
      </c>
      <c r="DK53" s="63" t="b">
        <f t="shared" si="330"/>
        <v>0</v>
      </c>
      <c r="DL53" s="63" t="b">
        <f t="shared" si="331"/>
        <v>0</v>
      </c>
      <c r="DM53" s="63" t="b">
        <f t="shared" si="332"/>
        <v>0</v>
      </c>
      <c r="DN53" s="63" t="b">
        <f t="shared" si="333"/>
        <v>0</v>
      </c>
      <c r="DO53" s="63" t="b">
        <f t="shared" si="334"/>
        <v>0</v>
      </c>
      <c r="DP53" s="63" t="b">
        <f t="shared" si="335"/>
        <v>0</v>
      </c>
      <c r="DQ53" s="63" t="b">
        <f t="shared" si="336"/>
        <v>0</v>
      </c>
      <c r="DR53" s="63" t="b">
        <f t="shared" si="337"/>
        <v>0</v>
      </c>
      <c r="DS53" s="63" t="b">
        <f t="shared" si="338"/>
        <v>0</v>
      </c>
      <c r="DT53" s="63" t="b">
        <f t="shared" si="339"/>
        <v>0</v>
      </c>
      <c r="DU53" s="63" t="b">
        <f t="shared" si="340"/>
        <v>0</v>
      </c>
      <c r="DV53" s="63" t="b">
        <f t="shared" si="341"/>
        <v>0</v>
      </c>
      <c r="DW53" s="63" t="b">
        <f t="shared" si="342"/>
        <v>0</v>
      </c>
      <c r="DX53" s="63" t="b">
        <f t="shared" si="343"/>
        <v>0</v>
      </c>
      <c r="DY53" s="63" t="b">
        <f t="shared" si="344"/>
        <v>0</v>
      </c>
      <c r="DZ53" s="63" t="b">
        <f t="shared" si="345"/>
        <v>0</v>
      </c>
      <c r="EA53" s="63" t="b">
        <f t="shared" si="346"/>
        <v>0</v>
      </c>
      <c r="EB53" s="63" t="b">
        <f t="shared" si="347"/>
        <v>0</v>
      </c>
      <c r="EC53" s="63" t="b">
        <f t="shared" si="348"/>
        <v>0</v>
      </c>
      <c r="ED53" s="63" t="b">
        <f t="shared" si="349"/>
        <v>0</v>
      </c>
      <c r="EE53" s="63" t="b">
        <f t="shared" si="350"/>
        <v>0</v>
      </c>
      <c r="EF53" s="63" t="b">
        <f t="shared" si="351"/>
        <v>0</v>
      </c>
      <c r="EG53" s="63" t="b">
        <f t="shared" si="352"/>
        <v>0</v>
      </c>
      <c r="EH53" s="63" t="b">
        <f t="shared" si="353"/>
        <v>0</v>
      </c>
      <c r="EI53" s="63" t="b">
        <f t="shared" si="354"/>
        <v>0</v>
      </c>
      <c r="EJ53" s="63" t="b">
        <f t="shared" si="355"/>
        <v>0</v>
      </c>
      <c r="EK53" s="63" t="b">
        <f t="shared" si="356"/>
        <v>0</v>
      </c>
      <c r="EL53" s="63" t="b">
        <f t="shared" si="357"/>
        <v>0</v>
      </c>
      <c r="EM53" s="63" t="b">
        <f t="shared" si="358"/>
        <v>0</v>
      </c>
      <c r="EN53" s="63" t="b">
        <f t="shared" si="359"/>
        <v>0</v>
      </c>
      <c r="EO53" s="63" t="b">
        <f t="shared" si="360"/>
        <v>0</v>
      </c>
      <c r="EP53" s="63" t="b">
        <f t="shared" si="361"/>
        <v>0</v>
      </c>
      <c r="EQ53" s="63"/>
      <c r="ER53" s="63"/>
      <c r="ES53" s="63"/>
      <c r="ET53" s="63"/>
      <c r="EU53" s="63"/>
      <c r="EV53" s="64">
        <f t="shared" si="362"/>
        <v>0</v>
      </c>
      <c r="EW53" s="65" t="e">
        <f>VLOOKUP($B53,DONNEES!$A$1:$D$57,3,FALSE)</f>
        <v>#N/A</v>
      </c>
      <c r="EX53" s="123">
        <f t="shared" si="363"/>
        <v>0</v>
      </c>
      <c r="EY53" s="123">
        <f t="shared" si="364"/>
        <v>0</v>
      </c>
      <c r="EZ53" s="123">
        <f t="shared" si="365"/>
        <v>0</v>
      </c>
      <c r="FA53" s="123">
        <f t="shared" si="366"/>
        <v>0</v>
      </c>
    </row>
    <row r="54" spans="1:157" ht="30" hidden="1" customHeight="1" thickBot="1">
      <c r="A54" s="124"/>
      <c r="B54" s="68" t="s">
        <v>392</v>
      </c>
      <c r="C54" s="68" t="s">
        <v>404</v>
      </c>
      <c r="D54" s="68" t="s">
        <v>297</v>
      </c>
      <c r="E54" s="68" t="s">
        <v>405</v>
      </c>
      <c r="F54" s="68">
        <v>416780</v>
      </c>
      <c r="G54" s="116"/>
      <c r="H54" s="67">
        <f t="shared" si="296"/>
        <v>0</v>
      </c>
      <c r="I54" s="117" t="e">
        <f>VLOOKUP(B54,DONNEES!$A$1:$D$66,3,FALSE)</f>
        <v>#N/A</v>
      </c>
      <c r="J54" s="67">
        <f>INT(($EV54-SUM(MOD(DATE(YEAR($EV54-MOD($EV54,7)+3),1,2),{1E+99;7})*{1;-1})+5)/7)</f>
        <v>0</v>
      </c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118"/>
      <c r="V54" s="119"/>
      <c r="W54" s="119"/>
      <c r="X54" s="119"/>
      <c r="Y54" s="122"/>
      <c r="Z54" s="61">
        <f t="shared" si="297"/>
        <v>0</v>
      </c>
      <c r="AA54" s="118"/>
      <c r="AB54" s="119"/>
      <c r="AC54" s="119"/>
      <c r="AD54" s="119"/>
      <c r="AE54" s="122"/>
      <c r="AF54" s="61">
        <f t="shared" si="298"/>
        <v>0</v>
      </c>
      <c r="AG54" s="118"/>
      <c r="AH54" s="119"/>
      <c r="AI54" s="119"/>
      <c r="AJ54" s="119"/>
      <c r="AK54" s="122"/>
      <c r="AL54" s="61">
        <f t="shared" si="299"/>
        <v>0</v>
      </c>
      <c r="AM54" s="118"/>
      <c r="AN54" s="119"/>
      <c r="AO54" s="119"/>
      <c r="AP54" s="119"/>
      <c r="AQ54" s="122"/>
      <c r="AR54" s="61">
        <f t="shared" si="300"/>
        <v>0</v>
      </c>
      <c r="AS54" s="118"/>
      <c r="AT54" s="119"/>
      <c r="AU54" s="119"/>
      <c r="AV54" s="119"/>
      <c r="AW54" s="122"/>
      <c r="AX54" s="61">
        <f t="shared" si="301"/>
        <v>0</v>
      </c>
      <c r="AY54" s="118"/>
      <c r="AZ54" s="119"/>
      <c r="BA54" s="119"/>
      <c r="BB54" s="119"/>
      <c r="BC54" s="122"/>
      <c r="BD54" s="36">
        <f t="shared" si="302"/>
        <v>0</v>
      </c>
      <c r="BE54" s="118"/>
      <c r="BF54" s="119"/>
      <c r="BG54" s="119"/>
      <c r="BH54" s="119"/>
      <c r="BI54" s="122"/>
      <c r="BJ54" s="36">
        <f t="shared" si="303"/>
        <v>0</v>
      </c>
      <c r="BK54" s="118"/>
      <c r="BL54" s="119"/>
      <c r="BM54" s="119"/>
      <c r="BN54" s="119"/>
      <c r="BO54" s="122"/>
      <c r="BP54" s="36">
        <f t="shared" si="304"/>
        <v>0</v>
      </c>
      <c r="BQ54" s="118"/>
      <c r="BR54" s="119"/>
      <c r="BS54" s="119"/>
      <c r="BT54" s="119"/>
      <c r="BU54" s="122"/>
      <c r="BV54" s="36">
        <f t="shared" si="305"/>
        <v>0</v>
      </c>
      <c r="BW54" s="118"/>
      <c r="BX54" s="119"/>
      <c r="BY54" s="119"/>
      <c r="BZ54" s="119"/>
      <c r="CA54" s="119"/>
      <c r="CB54" s="119"/>
      <c r="CC54" s="61">
        <f t="shared" si="306"/>
        <v>0</v>
      </c>
      <c r="CD54" s="118"/>
      <c r="CE54" s="119"/>
      <c r="CF54" s="119"/>
      <c r="CG54" s="119"/>
      <c r="CH54" s="122"/>
      <c r="CI54" s="61">
        <f t="shared" si="307"/>
        <v>0</v>
      </c>
      <c r="CJ54" s="118"/>
      <c r="CK54" s="119"/>
      <c r="CL54" s="119"/>
      <c r="CM54" s="119"/>
      <c r="CN54" s="122"/>
      <c r="CO54" s="62">
        <f t="shared" si="308"/>
        <v>0</v>
      </c>
      <c r="CP54" s="63" t="b">
        <f t="shared" si="309"/>
        <v>0</v>
      </c>
      <c r="CQ54" s="63" t="b">
        <f t="shared" si="310"/>
        <v>0</v>
      </c>
      <c r="CR54" s="63" t="b">
        <f t="shared" si="311"/>
        <v>0</v>
      </c>
      <c r="CS54" s="63" t="b">
        <f t="shared" si="312"/>
        <v>0</v>
      </c>
      <c r="CT54" s="63" t="b">
        <f t="shared" si="313"/>
        <v>0</v>
      </c>
      <c r="CU54" s="63" t="b">
        <f t="shared" si="314"/>
        <v>0</v>
      </c>
      <c r="CV54" s="63" t="b">
        <f t="shared" si="315"/>
        <v>0</v>
      </c>
      <c r="CW54" s="63" t="b">
        <f t="shared" si="316"/>
        <v>0</v>
      </c>
      <c r="CX54" s="63" t="b">
        <f t="shared" si="317"/>
        <v>0</v>
      </c>
      <c r="CY54" s="63" t="b">
        <f t="shared" si="318"/>
        <v>0</v>
      </c>
      <c r="CZ54" s="63" t="b">
        <f t="shared" si="319"/>
        <v>0</v>
      </c>
      <c r="DA54" s="63" t="b">
        <f t="shared" si="320"/>
        <v>0</v>
      </c>
      <c r="DB54" s="63" t="b">
        <f t="shared" si="321"/>
        <v>0</v>
      </c>
      <c r="DC54" s="63" t="b">
        <f t="shared" si="322"/>
        <v>0</v>
      </c>
      <c r="DD54" s="63" t="b">
        <f t="shared" si="323"/>
        <v>0</v>
      </c>
      <c r="DE54" s="63" t="b">
        <f t="shared" si="324"/>
        <v>0</v>
      </c>
      <c r="DF54" s="63" t="b">
        <f t="shared" si="325"/>
        <v>0</v>
      </c>
      <c r="DG54" s="63" t="b">
        <f t="shared" si="326"/>
        <v>0</v>
      </c>
      <c r="DH54" s="63" t="b">
        <f t="shared" si="327"/>
        <v>0</v>
      </c>
      <c r="DI54" s="63" t="b">
        <f t="shared" si="328"/>
        <v>0</v>
      </c>
      <c r="DJ54" s="63" t="b">
        <f t="shared" si="329"/>
        <v>0</v>
      </c>
      <c r="DK54" s="63" t="b">
        <f t="shared" si="330"/>
        <v>0</v>
      </c>
      <c r="DL54" s="63" t="b">
        <f t="shared" si="331"/>
        <v>0</v>
      </c>
      <c r="DM54" s="63" t="b">
        <f t="shared" si="332"/>
        <v>0</v>
      </c>
      <c r="DN54" s="63" t="b">
        <f t="shared" si="333"/>
        <v>0</v>
      </c>
      <c r="DO54" s="63" t="b">
        <f t="shared" si="334"/>
        <v>0</v>
      </c>
      <c r="DP54" s="63" t="b">
        <f t="shared" si="335"/>
        <v>0</v>
      </c>
      <c r="DQ54" s="63" t="b">
        <f t="shared" si="336"/>
        <v>0</v>
      </c>
      <c r="DR54" s="63" t="b">
        <f t="shared" si="337"/>
        <v>0</v>
      </c>
      <c r="DS54" s="63" t="b">
        <f t="shared" si="338"/>
        <v>0</v>
      </c>
      <c r="DT54" s="63" t="b">
        <f t="shared" si="339"/>
        <v>0</v>
      </c>
      <c r="DU54" s="63" t="b">
        <f t="shared" si="340"/>
        <v>0</v>
      </c>
      <c r="DV54" s="63" t="b">
        <f t="shared" si="341"/>
        <v>0</v>
      </c>
      <c r="DW54" s="63" t="b">
        <f t="shared" si="342"/>
        <v>0</v>
      </c>
      <c r="DX54" s="63" t="b">
        <f t="shared" si="343"/>
        <v>0</v>
      </c>
      <c r="DY54" s="63" t="b">
        <f t="shared" si="344"/>
        <v>0</v>
      </c>
      <c r="DZ54" s="63" t="b">
        <f t="shared" si="345"/>
        <v>0</v>
      </c>
      <c r="EA54" s="63" t="b">
        <f t="shared" si="346"/>
        <v>0</v>
      </c>
      <c r="EB54" s="63" t="b">
        <f t="shared" si="347"/>
        <v>0</v>
      </c>
      <c r="EC54" s="63" t="b">
        <f t="shared" si="348"/>
        <v>0</v>
      </c>
      <c r="ED54" s="63" t="b">
        <f t="shared" si="349"/>
        <v>0</v>
      </c>
      <c r="EE54" s="63" t="b">
        <f t="shared" si="350"/>
        <v>0</v>
      </c>
      <c r="EF54" s="63" t="b">
        <f t="shared" si="351"/>
        <v>0</v>
      </c>
      <c r="EG54" s="63" t="b">
        <f t="shared" si="352"/>
        <v>0</v>
      </c>
      <c r="EH54" s="63" t="b">
        <f t="shared" si="353"/>
        <v>0</v>
      </c>
      <c r="EI54" s="63" t="b">
        <f t="shared" si="354"/>
        <v>0</v>
      </c>
      <c r="EJ54" s="63" t="b">
        <f t="shared" si="355"/>
        <v>0</v>
      </c>
      <c r="EK54" s="63" t="b">
        <f t="shared" si="356"/>
        <v>0</v>
      </c>
      <c r="EL54" s="63" t="b">
        <f t="shared" si="357"/>
        <v>0</v>
      </c>
      <c r="EM54" s="63" t="b">
        <f t="shared" si="358"/>
        <v>0</v>
      </c>
      <c r="EN54" s="63" t="b">
        <f t="shared" si="359"/>
        <v>0</v>
      </c>
      <c r="EO54" s="63" t="b">
        <f t="shared" si="360"/>
        <v>0</v>
      </c>
      <c r="EP54" s="63" t="b">
        <f t="shared" si="361"/>
        <v>0</v>
      </c>
      <c r="EQ54" s="63"/>
      <c r="ER54" s="63"/>
      <c r="ES54" s="63"/>
      <c r="ET54" s="63"/>
      <c r="EU54" s="63"/>
      <c r="EV54" s="64">
        <f t="shared" si="362"/>
        <v>0</v>
      </c>
      <c r="EW54" s="65" t="e">
        <f>VLOOKUP($B54,DONNEES!$A$1:$D$57,3,FALSE)</f>
        <v>#N/A</v>
      </c>
      <c r="EX54" s="123">
        <f t="shared" si="363"/>
        <v>0</v>
      </c>
      <c r="EY54" s="123">
        <f t="shared" si="364"/>
        <v>0</v>
      </c>
      <c r="EZ54" s="123">
        <f t="shared" si="365"/>
        <v>0</v>
      </c>
      <c r="FA54" s="123">
        <f t="shared" si="366"/>
        <v>0</v>
      </c>
    </row>
    <row r="55" spans="1:157" ht="30" hidden="1" customHeight="1" thickBot="1">
      <c r="A55" s="124"/>
      <c r="B55" s="68" t="s">
        <v>392</v>
      </c>
      <c r="C55" s="68" t="s">
        <v>285</v>
      </c>
      <c r="D55" s="68" t="s">
        <v>406</v>
      </c>
      <c r="E55" s="68" t="s">
        <v>284</v>
      </c>
      <c r="F55" s="68">
        <v>414000</v>
      </c>
      <c r="G55" s="116"/>
      <c r="H55" s="67">
        <f t="shared" si="296"/>
        <v>0</v>
      </c>
      <c r="I55" s="117" t="e">
        <f>VLOOKUP(B55,DONNEES!$A$1:$D$66,3,FALSE)</f>
        <v>#N/A</v>
      </c>
      <c r="J55" s="67">
        <f>INT(($EV55-SUM(MOD(DATE(YEAR($EV55-MOD($EV55,7)+3),1,2),{1E+99;7})*{1;-1})+5)/7)</f>
        <v>0</v>
      </c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118"/>
      <c r="V55" s="119"/>
      <c r="W55" s="119"/>
      <c r="X55" s="119"/>
      <c r="Y55" s="122"/>
      <c r="Z55" s="61">
        <f t="shared" si="297"/>
        <v>0</v>
      </c>
      <c r="AA55" s="118"/>
      <c r="AB55" s="119"/>
      <c r="AC55" s="119"/>
      <c r="AD55" s="119"/>
      <c r="AE55" s="122"/>
      <c r="AF55" s="61">
        <f t="shared" si="298"/>
        <v>0</v>
      </c>
      <c r="AG55" s="118"/>
      <c r="AH55" s="119"/>
      <c r="AI55" s="119"/>
      <c r="AJ55" s="119"/>
      <c r="AK55" s="122"/>
      <c r="AL55" s="61">
        <f t="shared" si="299"/>
        <v>0</v>
      </c>
      <c r="AM55" s="118"/>
      <c r="AN55" s="119"/>
      <c r="AO55" s="119"/>
      <c r="AP55" s="119"/>
      <c r="AQ55" s="122"/>
      <c r="AR55" s="61">
        <f t="shared" si="300"/>
        <v>0</v>
      </c>
      <c r="AS55" s="118"/>
      <c r="AT55" s="119"/>
      <c r="AU55" s="119"/>
      <c r="AV55" s="119"/>
      <c r="AW55" s="122"/>
      <c r="AX55" s="61">
        <f t="shared" si="301"/>
        <v>0</v>
      </c>
      <c r="AY55" s="118"/>
      <c r="AZ55" s="119"/>
      <c r="BA55" s="119"/>
      <c r="BB55" s="119"/>
      <c r="BC55" s="122"/>
      <c r="BD55" s="36">
        <f t="shared" si="302"/>
        <v>0</v>
      </c>
      <c r="BE55" s="118"/>
      <c r="BF55" s="119"/>
      <c r="BG55" s="119"/>
      <c r="BH55" s="119"/>
      <c r="BI55" s="122"/>
      <c r="BJ55" s="36">
        <f t="shared" si="303"/>
        <v>0</v>
      </c>
      <c r="BK55" s="118"/>
      <c r="BL55" s="119"/>
      <c r="BM55" s="119"/>
      <c r="BN55" s="119"/>
      <c r="BO55" s="122"/>
      <c r="BP55" s="36">
        <f t="shared" si="304"/>
        <v>0</v>
      </c>
      <c r="BQ55" s="118"/>
      <c r="BR55" s="119"/>
      <c r="BS55" s="119"/>
      <c r="BT55" s="119"/>
      <c r="BU55" s="122"/>
      <c r="BV55" s="36">
        <f t="shared" si="305"/>
        <v>0</v>
      </c>
      <c r="BW55" s="118"/>
      <c r="BX55" s="119"/>
      <c r="BY55" s="119"/>
      <c r="BZ55" s="119"/>
      <c r="CA55" s="119"/>
      <c r="CB55" s="119"/>
      <c r="CC55" s="61">
        <f t="shared" si="306"/>
        <v>0</v>
      </c>
      <c r="CD55" s="118"/>
      <c r="CE55" s="119"/>
      <c r="CF55" s="119"/>
      <c r="CG55" s="119"/>
      <c r="CH55" s="122"/>
      <c r="CI55" s="61">
        <f t="shared" si="307"/>
        <v>0</v>
      </c>
      <c r="CJ55" s="118"/>
      <c r="CK55" s="119"/>
      <c r="CL55" s="119"/>
      <c r="CM55" s="119"/>
      <c r="CN55" s="122"/>
      <c r="CO55" s="62">
        <f t="shared" si="308"/>
        <v>0</v>
      </c>
      <c r="CP55" s="63" t="b">
        <f t="shared" si="309"/>
        <v>0</v>
      </c>
      <c r="CQ55" s="63" t="b">
        <f t="shared" si="310"/>
        <v>0</v>
      </c>
      <c r="CR55" s="63" t="b">
        <f t="shared" si="311"/>
        <v>0</v>
      </c>
      <c r="CS55" s="63" t="b">
        <f t="shared" si="312"/>
        <v>0</v>
      </c>
      <c r="CT55" s="63" t="b">
        <f t="shared" si="313"/>
        <v>0</v>
      </c>
      <c r="CU55" s="63" t="b">
        <f t="shared" si="314"/>
        <v>0</v>
      </c>
      <c r="CV55" s="63" t="b">
        <f t="shared" si="315"/>
        <v>0</v>
      </c>
      <c r="CW55" s="63" t="b">
        <f t="shared" si="316"/>
        <v>0</v>
      </c>
      <c r="CX55" s="63" t="b">
        <f t="shared" si="317"/>
        <v>0</v>
      </c>
      <c r="CY55" s="63" t="b">
        <f t="shared" si="318"/>
        <v>0</v>
      </c>
      <c r="CZ55" s="63" t="b">
        <f t="shared" si="319"/>
        <v>0</v>
      </c>
      <c r="DA55" s="63" t="b">
        <f t="shared" si="320"/>
        <v>0</v>
      </c>
      <c r="DB55" s="63" t="b">
        <f t="shared" si="321"/>
        <v>0</v>
      </c>
      <c r="DC55" s="63" t="b">
        <f t="shared" si="322"/>
        <v>0</v>
      </c>
      <c r="DD55" s="63" t="b">
        <f t="shared" si="323"/>
        <v>0</v>
      </c>
      <c r="DE55" s="63" t="b">
        <f t="shared" si="324"/>
        <v>0</v>
      </c>
      <c r="DF55" s="63" t="b">
        <f t="shared" si="325"/>
        <v>0</v>
      </c>
      <c r="DG55" s="63" t="b">
        <f t="shared" si="326"/>
        <v>0</v>
      </c>
      <c r="DH55" s="63" t="b">
        <f t="shared" si="327"/>
        <v>0</v>
      </c>
      <c r="DI55" s="63" t="b">
        <f t="shared" si="328"/>
        <v>0</v>
      </c>
      <c r="DJ55" s="63" t="b">
        <f t="shared" si="329"/>
        <v>0</v>
      </c>
      <c r="DK55" s="63" t="b">
        <f t="shared" si="330"/>
        <v>0</v>
      </c>
      <c r="DL55" s="63" t="b">
        <f t="shared" si="331"/>
        <v>0</v>
      </c>
      <c r="DM55" s="63" t="b">
        <f t="shared" si="332"/>
        <v>0</v>
      </c>
      <c r="DN55" s="63" t="b">
        <f t="shared" si="333"/>
        <v>0</v>
      </c>
      <c r="DO55" s="63" t="b">
        <f t="shared" si="334"/>
        <v>0</v>
      </c>
      <c r="DP55" s="63" t="b">
        <f t="shared" si="335"/>
        <v>0</v>
      </c>
      <c r="DQ55" s="63" t="b">
        <f t="shared" si="336"/>
        <v>0</v>
      </c>
      <c r="DR55" s="63" t="b">
        <f t="shared" si="337"/>
        <v>0</v>
      </c>
      <c r="DS55" s="63" t="b">
        <f t="shared" si="338"/>
        <v>0</v>
      </c>
      <c r="DT55" s="63" t="b">
        <f t="shared" si="339"/>
        <v>0</v>
      </c>
      <c r="DU55" s="63" t="b">
        <f t="shared" si="340"/>
        <v>0</v>
      </c>
      <c r="DV55" s="63" t="b">
        <f t="shared" si="341"/>
        <v>0</v>
      </c>
      <c r="DW55" s="63" t="b">
        <f t="shared" si="342"/>
        <v>0</v>
      </c>
      <c r="DX55" s="63" t="b">
        <f t="shared" si="343"/>
        <v>0</v>
      </c>
      <c r="DY55" s="63" t="b">
        <f t="shared" si="344"/>
        <v>0</v>
      </c>
      <c r="DZ55" s="63" t="b">
        <f t="shared" si="345"/>
        <v>0</v>
      </c>
      <c r="EA55" s="63" t="b">
        <f t="shared" si="346"/>
        <v>0</v>
      </c>
      <c r="EB55" s="63" t="b">
        <f t="shared" si="347"/>
        <v>0</v>
      </c>
      <c r="EC55" s="63" t="b">
        <f t="shared" si="348"/>
        <v>0</v>
      </c>
      <c r="ED55" s="63" t="b">
        <f t="shared" si="349"/>
        <v>0</v>
      </c>
      <c r="EE55" s="63" t="b">
        <f t="shared" si="350"/>
        <v>0</v>
      </c>
      <c r="EF55" s="63" t="b">
        <f t="shared" si="351"/>
        <v>0</v>
      </c>
      <c r="EG55" s="63" t="b">
        <f t="shared" si="352"/>
        <v>0</v>
      </c>
      <c r="EH55" s="63" t="b">
        <f t="shared" si="353"/>
        <v>0</v>
      </c>
      <c r="EI55" s="63" t="b">
        <f t="shared" si="354"/>
        <v>0</v>
      </c>
      <c r="EJ55" s="63" t="b">
        <f t="shared" si="355"/>
        <v>0</v>
      </c>
      <c r="EK55" s="63" t="b">
        <f t="shared" si="356"/>
        <v>0</v>
      </c>
      <c r="EL55" s="63" t="b">
        <f t="shared" si="357"/>
        <v>0</v>
      </c>
      <c r="EM55" s="63" t="b">
        <f t="shared" si="358"/>
        <v>0</v>
      </c>
      <c r="EN55" s="63" t="b">
        <f t="shared" si="359"/>
        <v>0</v>
      </c>
      <c r="EO55" s="63" t="b">
        <f t="shared" si="360"/>
        <v>0</v>
      </c>
      <c r="EP55" s="63" t="b">
        <f t="shared" si="361"/>
        <v>0</v>
      </c>
      <c r="EQ55" s="63"/>
      <c r="ER55" s="63"/>
      <c r="ES55" s="63"/>
      <c r="ET55" s="63"/>
      <c r="EU55" s="63"/>
      <c r="EV55" s="64">
        <f t="shared" si="362"/>
        <v>0</v>
      </c>
      <c r="EW55" s="65" t="e">
        <f>VLOOKUP($B55,DONNEES!$A$1:$D$57,3,FALSE)</f>
        <v>#N/A</v>
      </c>
      <c r="EX55" s="123">
        <f t="shared" si="363"/>
        <v>0</v>
      </c>
      <c r="EY55" s="123">
        <f t="shared" si="364"/>
        <v>0</v>
      </c>
      <c r="EZ55" s="123">
        <f t="shared" si="365"/>
        <v>0</v>
      </c>
      <c r="FA55" s="123">
        <f t="shared" si="366"/>
        <v>0</v>
      </c>
    </row>
    <row r="56" spans="1:157" ht="30" hidden="1" customHeight="1" thickBot="1">
      <c r="A56" s="124"/>
      <c r="B56" s="68" t="s">
        <v>392</v>
      </c>
      <c r="C56" s="68" t="s">
        <v>341</v>
      </c>
      <c r="D56" s="68" t="s">
        <v>407</v>
      </c>
      <c r="E56" s="68" t="s">
        <v>342</v>
      </c>
      <c r="F56" s="68">
        <v>411200</v>
      </c>
      <c r="G56" s="116"/>
      <c r="H56" s="67">
        <f t="shared" si="296"/>
        <v>0</v>
      </c>
      <c r="I56" s="117" t="e">
        <f>VLOOKUP(B56,DONNEES!$A$1:$D$66,3,FALSE)</f>
        <v>#N/A</v>
      </c>
      <c r="J56" s="67">
        <f>INT(($EV56-SUM(MOD(DATE(YEAR($EV56-MOD($EV56,7)+3),1,2),{1E+99;7})*{1;-1})+5)/7)</f>
        <v>0</v>
      </c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118"/>
      <c r="V56" s="119"/>
      <c r="W56" s="119"/>
      <c r="X56" s="119"/>
      <c r="Y56" s="122"/>
      <c r="Z56" s="61">
        <f t="shared" si="297"/>
        <v>0</v>
      </c>
      <c r="AA56" s="118"/>
      <c r="AB56" s="119"/>
      <c r="AC56" s="119"/>
      <c r="AD56" s="119"/>
      <c r="AE56" s="122"/>
      <c r="AF56" s="61">
        <f t="shared" si="298"/>
        <v>0</v>
      </c>
      <c r="AG56" s="118"/>
      <c r="AH56" s="119"/>
      <c r="AI56" s="119"/>
      <c r="AJ56" s="119"/>
      <c r="AK56" s="122"/>
      <c r="AL56" s="61">
        <f t="shared" si="299"/>
        <v>0</v>
      </c>
      <c r="AM56" s="118"/>
      <c r="AN56" s="119"/>
      <c r="AO56" s="119"/>
      <c r="AP56" s="119"/>
      <c r="AQ56" s="122"/>
      <c r="AR56" s="61">
        <f t="shared" si="300"/>
        <v>0</v>
      </c>
      <c r="AS56" s="118"/>
      <c r="AT56" s="119"/>
      <c r="AU56" s="119"/>
      <c r="AV56" s="119"/>
      <c r="AW56" s="122"/>
      <c r="AX56" s="61">
        <f t="shared" si="301"/>
        <v>0</v>
      </c>
      <c r="AY56" s="118"/>
      <c r="AZ56" s="119"/>
      <c r="BA56" s="119"/>
      <c r="BB56" s="119"/>
      <c r="BC56" s="122"/>
      <c r="BD56" s="36">
        <f t="shared" si="302"/>
        <v>0</v>
      </c>
      <c r="BE56" s="118"/>
      <c r="BF56" s="119"/>
      <c r="BG56" s="119"/>
      <c r="BH56" s="119"/>
      <c r="BI56" s="122"/>
      <c r="BJ56" s="36">
        <f t="shared" si="303"/>
        <v>0</v>
      </c>
      <c r="BK56" s="118"/>
      <c r="BL56" s="119"/>
      <c r="BM56" s="119"/>
      <c r="BN56" s="119"/>
      <c r="BO56" s="122"/>
      <c r="BP56" s="36">
        <f t="shared" si="304"/>
        <v>0</v>
      </c>
      <c r="BQ56" s="118"/>
      <c r="BR56" s="119"/>
      <c r="BS56" s="119"/>
      <c r="BT56" s="119"/>
      <c r="BU56" s="122"/>
      <c r="BV56" s="36">
        <f t="shared" si="305"/>
        <v>0</v>
      </c>
      <c r="BW56" s="118"/>
      <c r="BX56" s="119"/>
      <c r="BY56" s="119"/>
      <c r="BZ56" s="119"/>
      <c r="CA56" s="119"/>
      <c r="CB56" s="119"/>
      <c r="CC56" s="61">
        <f t="shared" si="306"/>
        <v>0</v>
      </c>
      <c r="CD56" s="118"/>
      <c r="CE56" s="119"/>
      <c r="CF56" s="119"/>
      <c r="CG56" s="119"/>
      <c r="CH56" s="122"/>
      <c r="CI56" s="61">
        <f t="shared" si="307"/>
        <v>0</v>
      </c>
      <c r="CJ56" s="118"/>
      <c r="CK56" s="119"/>
      <c r="CL56" s="119"/>
      <c r="CM56" s="119"/>
      <c r="CN56" s="122"/>
      <c r="CO56" s="62">
        <f t="shared" si="308"/>
        <v>0</v>
      </c>
      <c r="CP56" s="63" t="b">
        <f t="shared" si="309"/>
        <v>0</v>
      </c>
      <c r="CQ56" s="63" t="b">
        <f t="shared" si="310"/>
        <v>0</v>
      </c>
      <c r="CR56" s="63" t="b">
        <f t="shared" si="311"/>
        <v>0</v>
      </c>
      <c r="CS56" s="63" t="b">
        <f t="shared" si="312"/>
        <v>0</v>
      </c>
      <c r="CT56" s="63" t="b">
        <f t="shared" si="313"/>
        <v>0</v>
      </c>
      <c r="CU56" s="63" t="b">
        <f t="shared" si="314"/>
        <v>0</v>
      </c>
      <c r="CV56" s="63" t="b">
        <f t="shared" si="315"/>
        <v>0</v>
      </c>
      <c r="CW56" s="63" t="b">
        <f t="shared" si="316"/>
        <v>0</v>
      </c>
      <c r="CX56" s="63" t="b">
        <f t="shared" si="317"/>
        <v>0</v>
      </c>
      <c r="CY56" s="63" t="b">
        <f t="shared" si="318"/>
        <v>0</v>
      </c>
      <c r="CZ56" s="63" t="b">
        <f t="shared" si="319"/>
        <v>0</v>
      </c>
      <c r="DA56" s="63" t="b">
        <f t="shared" si="320"/>
        <v>0</v>
      </c>
      <c r="DB56" s="63" t="b">
        <f t="shared" si="321"/>
        <v>0</v>
      </c>
      <c r="DC56" s="63" t="b">
        <f t="shared" si="322"/>
        <v>0</v>
      </c>
      <c r="DD56" s="63" t="b">
        <f t="shared" si="323"/>
        <v>0</v>
      </c>
      <c r="DE56" s="63" t="b">
        <f t="shared" si="324"/>
        <v>0</v>
      </c>
      <c r="DF56" s="63" t="b">
        <f t="shared" si="325"/>
        <v>0</v>
      </c>
      <c r="DG56" s="63" t="b">
        <f t="shared" si="326"/>
        <v>0</v>
      </c>
      <c r="DH56" s="63" t="b">
        <f t="shared" si="327"/>
        <v>0</v>
      </c>
      <c r="DI56" s="63" t="b">
        <f t="shared" si="328"/>
        <v>0</v>
      </c>
      <c r="DJ56" s="63" t="b">
        <f t="shared" si="329"/>
        <v>0</v>
      </c>
      <c r="DK56" s="63" t="b">
        <f t="shared" si="330"/>
        <v>0</v>
      </c>
      <c r="DL56" s="63" t="b">
        <f t="shared" si="331"/>
        <v>0</v>
      </c>
      <c r="DM56" s="63" t="b">
        <f t="shared" si="332"/>
        <v>0</v>
      </c>
      <c r="DN56" s="63" t="b">
        <f t="shared" si="333"/>
        <v>0</v>
      </c>
      <c r="DO56" s="63" t="b">
        <f t="shared" si="334"/>
        <v>0</v>
      </c>
      <c r="DP56" s="63" t="b">
        <f t="shared" si="335"/>
        <v>0</v>
      </c>
      <c r="DQ56" s="63" t="b">
        <f t="shared" si="336"/>
        <v>0</v>
      </c>
      <c r="DR56" s="63" t="b">
        <f t="shared" si="337"/>
        <v>0</v>
      </c>
      <c r="DS56" s="63" t="b">
        <f t="shared" si="338"/>
        <v>0</v>
      </c>
      <c r="DT56" s="63" t="b">
        <f t="shared" si="339"/>
        <v>0</v>
      </c>
      <c r="DU56" s="63" t="b">
        <f t="shared" si="340"/>
        <v>0</v>
      </c>
      <c r="DV56" s="63" t="b">
        <f t="shared" si="341"/>
        <v>0</v>
      </c>
      <c r="DW56" s="63" t="b">
        <f t="shared" si="342"/>
        <v>0</v>
      </c>
      <c r="DX56" s="63" t="b">
        <f t="shared" si="343"/>
        <v>0</v>
      </c>
      <c r="DY56" s="63" t="b">
        <f t="shared" si="344"/>
        <v>0</v>
      </c>
      <c r="DZ56" s="63" t="b">
        <f t="shared" si="345"/>
        <v>0</v>
      </c>
      <c r="EA56" s="63" t="b">
        <f t="shared" si="346"/>
        <v>0</v>
      </c>
      <c r="EB56" s="63" t="b">
        <f t="shared" si="347"/>
        <v>0</v>
      </c>
      <c r="EC56" s="63" t="b">
        <f t="shared" si="348"/>
        <v>0</v>
      </c>
      <c r="ED56" s="63" t="b">
        <f t="shared" si="349"/>
        <v>0</v>
      </c>
      <c r="EE56" s="63" t="b">
        <f t="shared" si="350"/>
        <v>0</v>
      </c>
      <c r="EF56" s="63" t="b">
        <f t="shared" si="351"/>
        <v>0</v>
      </c>
      <c r="EG56" s="63" t="b">
        <f t="shared" si="352"/>
        <v>0</v>
      </c>
      <c r="EH56" s="63" t="b">
        <f t="shared" si="353"/>
        <v>0</v>
      </c>
      <c r="EI56" s="63" t="b">
        <f t="shared" si="354"/>
        <v>0</v>
      </c>
      <c r="EJ56" s="63" t="b">
        <f t="shared" si="355"/>
        <v>0</v>
      </c>
      <c r="EK56" s="63" t="b">
        <f t="shared" si="356"/>
        <v>0</v>
      </c>
      <c r="EL56" s="63" t="b">
        <f t="shared" si="357"/>
        <v>0</v>
      </c>
      <c r="EM56" s="63" t="b">
        <f t="shared" si="358"/>
        <v>0</v>
      </c>
      <c r="EN56" s="63" t="b">
        <f t="shared" si="359"/>
        <v>0</v>
      </c>
      <c r="EO56" s="63" t="b">
        <f t="shared" si="360"/>
        <v>0</v>
      </c>
      <c r="EP56" s="63" t="b">
        <f t="shared" si="361"/>
        <v>0</v>
      </c>
      <c r="EQ56" s="63"/>
      <c r="ER56" s="63"/>
      <c r="ES56" s="63"/>
      <c r="ET56" s="63"/>
      <c r="EU56" s="63"/>
      <c r="EV56" s="64">
        <f t="shared" si="362"/>
        <v>0</v>
      </c>
      <c r="EW56" s="65" t="e">
        <f>VLOOKUP($B56,DONNEES!$A$1:$D$57,3,FALSE)</f>
        <v>#N/A</v>
      </c>
      <c r="EX56" s="123">
        <f t="shared" si="363"/>
        <v>0</v>
      </c>
      <c r="EY56" s="123">
        <f t="shared" si="364"/>
        <v>0</v>
      </c>
      <c r="EZ56" s="123">
        <f t="shared" si="365"/>
        <v>0</v>
      </c>
      <c r="FA56" s="123">
        <f t="shared" si="366"/>
        <v>0</v>
      </c>
    </row>
  </sheetData>
  <sheetProtection insertRows="0" selectLockedCells="1" sort="0" autoFilter="0"/>
  <protectedRanges>
    <protectedRange sqref="AX6:CO56" name="encodage"/>
    <protectedRange sqref="U6:AW56" name="encodage_1"/>
  </protectedRanges>
  <autoFilter ref="B5:CN56">
    <filterColumn colId="0">
      <filters>
        <filter val="AD DELHAIZE"/>
      </filters>
    </filterColumn>
  </autoFilter>
  <mergeCells count="6">
    <mergeCell ref="FA2:FA5"/>
    <mergeCell ref="C3:C4"/>
    <mergeCell ref="EX2:EX5"/>
    <mergeCell ref="EY2:EY5"/>
    <mergeCell ref="EZ2:EZ5"/>
    <mergeCell ref="K2:T2"/>
  </mergeCells>
  <phoneticPr fontId="0" type="noConversion"/>
  <conditionalFormatting sqref="EV6:EV25">
    <cfRule type="expression" dxfId="16" priority="176" stopIfTrue="1">
      <formula>$G6=#REF!</formula>
    </cfRule>
    <cfRule type="expression" dxfId="15" priority="177" stopIfTrue="1">
      <formula>$G6=#REF!</formula>
    </cfRule>
    <cfRule type="expression" dxfId="14" priority="178" stopIfTrue="1">
      <formula>$G6=#REF!</formula>
    </cfRule>
  </conditionalFormatting>
  <conditionalFormatting sqref="M4:N4 Q4:R4">
    <cfRule type="expression" dxfId="13" priority="180" stopIfTrue="1">
      <formula>$C$3=0</formula>
    </cfRule>
  </conditionalFormatting>
  <conditionalFormatting sqref="O4:P4 K4:L4 S4:T4">
    <cfRule type="expression" dxfId="12" priority="181" stopIfTrue="1">
      <formula>$C$3=0</formula>
    </cfRule>
  </conditionalFormatting>
  <conditionalFormatting sqref="EX6:FA56">
    <cfRule type="cellIs" dxfId="11" priority="151" stopIfTrue="1" operator="greaterThan">
      <formula>0</formula>
    </cfRule>
    <cfRule type="expression" dxfId="10" priority="182" stopIfTrue="1">
      <formula>"SI(H6=2)+SI(H6=3)+SI(H6=4)"</formula>
    </cfRule>
  </conditionalFormatting>
  <conditionalFormatting sqref="EV26:EV56">
    <cfRule type="expression" dxfId="9" priority="146" stopIfTrue="1">
      <formula>$G26=#REF!</formula>
    </cfRule>
    <cfRule type="expression" dxfId="8" priority="147" stopIfTrue="1">
      <formula>$G26=#REF!</formula>
    </cfRule>
    <cfRule type="expression" dxfId="7" priority="148" stopIfTrue="1">
      <formula>$G26=#REF!</formula>
    </cfRule>
  </conditionalFormatting>
  <conditionalFormatting sqref="K26:T56">
    <cfRule type="expression" dxfId="6" priority="141" stopIfTrue="1">
      <formula>$G26=$FB$2</formula>
    </cfRule>
    <cfRule type="expression" dxfId="5" priority="142" stopIfTrue="1">
      <formula>$G26=$FB$3</formula>
    </cfRule>
    <cfRule type="expression" dxfId="4" priority="143" stopIfTrue="1">
      <formula>$G26=$FB$4</formula>
    </cfRule>
  </conditionalFormatting>
  <conditionalFormatting sqref="A6:T56">
    <cfRule type="expression" dxfId="3" priority="190" stopIfTrue="1">
      <formula>$G6=$FB$2</formula>
    </cfRule>
    <cfRule type="expression" dxfId="2" priority="191" stopIfTrue="1">
      <formula>$G6=$FB$3</formula>
    </cfRule>
    <cfRule type="expression" dxfId="1" priority="192" stopIfTrue="1">
      <formula>$G6=$FB$4</formula>
    </cfRule>
    <cfRule type="cellIs" dxfId="0" priority="193" stopIfTrue="1" operator="greaterThan">
      <formula>0</formula>
    </cfRule>
  </conditionalFormatting>
  <dataValidations count="12">
    <dataValidation type="list" allowBlank="1" showInputMessage="1" showErrorMessage="1" sqref="D45:D46">
      <formula1>#REF!</formula1>
    </dataValidation>
    <dataValidation type="textLength" operator="equal" allowBlank="1" showInputMessage="1" showErrorMessage="1" sqref="FB2:FB5">
      <formula1>66</formula1>
    </dataValidation>
    <dataValidation type="textLength" operator="equal" allowBlank="1" showInputMessage="1" showErrorMessage="1" sqref="EX2:FA5">
      <formula1>77</formula1>
    </dataValidation>
    <dataValidation allowBlank="1" showInputMessage="1" showErrorMessage="1" error="ON NE PEUT ENTRER QUE LA VALEUR : X" sqref="K6:T56"/>
    <dataValidation type="whole" allowBlank="1" showErrorMessage="1" error="ON NE PEUT ENCODER QUE LES CHIFFRES_x000a_DE 1 A 5" prompt="_x000a_" sqref="AA6:AE56 U6:Y56 CJ6:CN56 BW6:CB56 AG6:AK56 AM6:AQ56 AS6:AW56 BE6:BI56 BK6:BO56 AY6:BC56 CD6:CH56 BQ6:BU56">
      <formula1>0</formula1>
      <formula2>5</formula2>
    </dataValidation>
    <dataValidation type="textLength" operator="equal" allowBlank="1" showErrorMessage="1" prompt="_x000a_" sqref="AX6:AX56 BD6:BD56 AR6:AR56 AL6:AL56 BV6:BV56 CI6:CI56 BJ6:BJ56 BP6:BP56 CO6:CO56 CC6:CC56 AF6:AF56 Z6:Z56">
      <formula1>18</formula1>
    </dataValidation>
    <dataValidation type="whole" operator="equal" allowBlank="1" showInputMessage="1" showErrorMessage="1" sqref="H6:J56">
      <formula1>27</formula1>
    </dataValidation>
    <dataValidation type="textLength" operator="equal" allowBlank="1" showInputMessage="1" showErrorMessage="1" sqref="EV6:EV56">
      <formula1>125</formula1>
    </dataValidation>
    <dataValidation type="list" allowBlank="1" showInputMessage="1" showErrorMessage="1" sqref="G6:G56">
      <formula1>CHANGEMENT</formula1>
    </dataValidation>
    <dataValidation type="whole" operator="equal" allowBlank="1" showInputMessage="1" showErrorMessage="1" sqref="EX6:FA56">
      <formula1>77</formula1>
    </dataValidation>
    <dataValidation type="list" allowBlank="1" showInputMessage="1" showErrorMessage="1" sqref="B6:B56">
      <formula1>donnéesChaines</formula1>
    </dataValidation>
    <dataValidation operator="equal" allowBlank="1" showInputMessage="1" showErrorMessage="1" sqref="EW6:EW56"/>
  </dataValidations>
  <printOptions horizontalCentered="1" verticalCentered="1"/>
  <pageMargins left="0" right="0" top="0" bottom="0" header="0" footer="0"/>
  <pageSetup paperSize="9" scale="45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6"/>
  <sheetViews>
    <sheetView zoomScale="75" workbookViewId="0">
      <selection activeCell="F37" sqref="F37"/>
    </sheetView>
  </sheetViews>
  <sheetFormatPr baseColWidth="10" defaultRowHeight="12.75"/>
  <cols>
    <col min="1" max="1" width="46.28515625" bestFit="1" customWidth="1"/>
    <col min="2" max="3" width="5.85546875" style="1" customWidth="1"/>
    <col min="4" max="4" width="10.5703125" customWidth="1"/>
  </cols>
  <sheetData>
    <row r="1" spans="1:4">
      <c r="A1" s="42" t="s">
        <v>205</v>
      </c>
      <c r="B1" s="51">
        <v>100</v>
      </c>
      <c r="C1" s="55">
        <v>0</v>
      </c>
      <c r="D1" s="43" t="s">
        <v>176</v>
      </c>
    </row>
    <row r="2" spans="1:4">
      <c r="A2" s="44" t="s">
        <v>78</v>
      </c>
      <c r="B2" s="52">
        <v>200</v>
      </c>
      <c r="C2" s="56">
        <v>1</v>
      </c>
      <c r="D2" s="45" t="s">
        <v>176</v>
      </c>
    </row>
    <row r="3" spans="1:4">
      <c r="A3" s="44" t="s">
        <v>223</v>
      </c>
      <c r="B3" s="52">
        <v>300</v>
      </c>
      <c r="C3" s="56">
        <v>0</v>
      </c>
      <c r="D3" s="45" t="s">
        <v>180</v>
      </c>
    </row>
    <row r="4" spans="1:4">
      <c r="A4" s="44" t="s">
        <v>224</v>
      </c>
      <c r="B4" s="52">
        <v>301</v>
      </c>
      <c r="C4" s="56">
        <v>0</v>
      </c>
      <c r="D4" s="45" t="s">
        <v>176</v>
      </c>
    </row>
    <row r="5" spans="1:4">
      <c r="A5" s="44" t="s">
        <v>76</v>
      </c>
      <c r="B5" s="52">
        <v>304</v>
      </c>
      <c r="C5" s="56">
        <v>10</v>
      </c>
      <c r="D5" s="45" t="s">
        <v>228</v>
      </c>
    </row>
    <row r="6" spans="1:4">
      <c r="A6" s="44" t="s">
        <v>221</v>
      </c>
      <c r="B6" s="52">
        <v>308</v>
      </c>
      <c r="C6" s="56">
        <v>2</v>
      </c>
      <c r="D6" s="45" t="s">
        <v>176</v>
      </c>
    </row>
    <row r="7" spans="1:4">
      <c r="A7" s="44" t="s">
        <v>222</v>
      </c>
      <c r="B7" s="52">
        <v>310</v>
      </c>
      <c r="C7" s="56">
        <v>0</v>
      </c>
      <c r="D7" s="45" t="s">
        <v>180</v>
      </c>
    </row>
    <row r="8" spans="1:4">
      <c r="A8" s="44" t="s">
        <v>217</v>
      </c>
      <c r="B8" s="52">
        <v>363</v>
      </c>
      <c r="C8" s="56">
        <v>0</v>
      </c>
      <c r="D8" s="45" t="s">
        <v>218</v>
      </c>
    </row>
    <row r="9" spans="1:4">
      <c r="A9" s="44" t="s">
        <v>215</v>
      </c>
      <c r="B9" s="52">
        <v>364</v>
      </c>
      <c r="C9" s="56">
        <v>0</v>
      </c>
      <c r="D9" s="45" t="s">
        <v>180</v>
      </c>
    </row>
    <row r="10" spans="1:4">
      <c r="A10" s="44" t="s">
        <v>214</v>
      </c>
      <c r="B10" s="52">
        <v>365</v>
      </c>
      <c r="C10" s="56">
        <v>2</v>
      </c>
      <c r="D10" s="45" t="s">
        <v>176</v>
      </c>
    </row>
    <row r="11" spans="1:4">
      <c r="A11" s="44" t="s">
        <v>216</v>
      </c>
      <c r="B11" s="52">
        <v>368</v>
      </c>
      <c r="C11" s="56">
        <v>2</v>
      </c>
      <c r="D11" s="45" t="s">
        <v>176</v>
      </c>
    </row>
    <row r="12" spans="1:4">
      <c r="A12" s="44" t="s">
        <v>206</v>
      </c>
      <c r="B12" s="52">
        <v>369</v>
      </c>
      <c r="C12" s="56">
        <v>2</v>
      </c>
      <c r="D12" s="45" t="s">
        <v>207</v>
      </c>
    </row>
    <row r="13" spans="1:4">
      <c r="A13" s="44" t="s">
        <v>219</v>
      </c>
      <c r="B13" s="52">
        <v>370</v>
      </c>
      <c r="C13" s="56">
        <v>2</v>
      </c>
      <c r="D13" s="45" t="s">
        <v>180</v>
      </c>
    </row>
    <row r="14" spans="1:4">
      <c r="A14" s="44" t="s">
        <v>220</v>
      </c>
      <c r="B14" s="52">
        <v>371</v>
      </c>
      <c r="C14" s="56">
        <v>0</v>
      </c>
      <c r="D14" s="45" t="s">
        <v>180</v>
      </c>
    </row>
    <row r="15" spans="1:4">
      <c r="A15" s="44" t="s">
        <v>208</v>
      </c>
      <c r="B15" s="52">
        <v>372</v>
      </c>
      <c r="C15" s="56">
        <v>0</v>
      </c>
      <c r="D15" s="45" t="s">
        <v>180</v>
      </c>
    </row>
    <row r="16" spans="1:4">
      <c r="A16" s="44" t="s">
        <v>209</v>
      </c>
      <c r="B16" s="52">
        <v>373</v>
      </c>
      <c r="C16" s="56">
        <v>0</v>
      </c>
      <c r="D16" s="45" t="s">
        <v>180</v>
      </c>
    </row>
    <row r="17" spans="1:4">
      <c r="A17" s="46" t="s">
        <v>203</v>
      </c>
      <c r="B17" s="52">
        <v>374</v>
      </c>
      <c r="C17" s="57">
        <v>0</v>
      </c>
      <c r="D17" s="47" t="s">
        <v>180</v>
      </c>
    </row>
    <row r="18" spans="1:4">
      <c r="A18" s="46" t="s">
        <v>204</v>
      </c>
      <c r="B18" s="52">
        <v>375</v>
      </c>
      <c r="C18" s="57">
        <v>0</v>
      </c>
      <c r="D18" s="47" t="s">
        <v>180</v>
      </c>
    </row>
    <row r="19" spans="1:4">
      <c r="A19" s="46" t="s">
        <v>210</v>
      </c>
      <c r="B19" s="52">
        <v>376</v>
      </c>
      <c r="C19" s="57">
        <v>0</v>
      </c>
      <c r="D19" s="47" t="s">
        <v>180</v>
      </c>
    </row>
    <row r="20" spans="1:4">
      <c r="A20" s="46" t="s">
        <v>211</v>
      </c>
      <c r="B20" s="52">
        <v>377</v>
      </c>
      <c r="C20" s="57">
        <v>0</v>
      </c>
      <c r="D20" s="47" t="s">
        <v>180</v>
      </c>
    </row>
    <row r="21" spans="1:4">
      <c r="A21" s="46" t="s">
        <v>212</v>
      </c>
      <c r="B21" s="52">
        <v>378</v>
      </c>
      <c r="C21" s="57">
        <v>0</v>
      </c>
      <c r="D21" s="47" t="s">
        <v>180</v>
      </c>
    </row>
    <row r="22" spans="1:4">
      <c r="A22" s="46" t="s">
        <v>213</v>
      </c>
      <c r="B22" s="52">
        <v>379</v>
      </c>
      <c r="C22" s="57">
        <v>0</v>
      </c>
      <c r="D22" s="47" t="s">
        <v>180</v>
      </c>
    </row>
    <row r="23" spans="1:4">
      <c r="A23" s="46" t="s">
        <v>238</v>
      </c>
      <c r="B23" s="52">
        <v>403</v>
      </c>
      <c r="C23" s="57">
        <v>2</v>
      </c>
      <c r="D23" s="47" t="s">
        <v>176</v>
      </c>
    </row>
    <row r="24" spans="1:4">
      <c r="A24" s="46" t="s">
        <v>239</v>
      </c>
      <c r="B24" s="52">
        <v>404</v>
      </c>
      <c r="C24" s="57">
        <v>2</v>
      </c>
      <c r="D24" s="47" t="s">
        <v>207</v>
      </c>
    </row>
    <row r="25" spans="1:4">
      <c r="A25" s="46" t="s">
        <v>229</v>
      </c>
      <c r="B25" s="52">
        <v>411</v>
      </c>
      <c r="C25" s="57">
        <v>14</v>
      </c>
      <c r="D25" s="47" t="s">
        <v>182</v>
      </c>
    </row>
    <row r="26" spans="1:4">
      <c r="A26" s="46" t="s">
        <v>234</v>
      </c>
      <c r="B26" s="52">
        <v>426</v>
      </c>
      <c r="C26" s="57">
        <v>4</v>
      </c>
      <c r="D26" s="47" t="s">
        <v>190</v>
      </c>
    </row>
    <row r="27" spans="1:4">
      <c r="A27" s="46" t="s">
        <v>236</v>
      </c>
      <c r="B27" s="52">
        <v>427</v>
      </c>
      <c r="C27" s="57">
        <v>4</v>
      </c>
      <c r="D27" s="47" t="s">
        <v>190</v>
      </c>
    </row>
    <row r="28" spans="1:4">
      <c r="A28" s="46" t="s">
        <v>237</v>
      </c>
      <c r="B28" s="52">
        <v>428</v>
      </c>
      <c r="C28" s="57">
        <v>4</v>
      </c>
      <c r="D28" s="47" t="s">
        <v>190</v>
      </c>
    </row>
    <row r="29" spans="1:4">
      <c r="A29" s="46" t="s">
        <v>235</v>
      </c>
      <c r="B29" s="52">
        <v>429</v>
      </c>
      <c r="C29" s="57">
        <v>4</v>
      </c>
      <c r="D29" s="47" t="s">
        <v>190</v>
      </c>
    </row>
    <row r="30" spans="1:4">
      <c r="A30" s="46" t="s">
        <v>232</v>
      </c>
      <c r="B30" s="52">
        <v>435</v>
      </c>
      <c r="C30" s="57">
        <v>0</v>
      </c>
      <c r="D30" s="47" t="s">
        <v>176</v>
      </c>
    </row>
    <row r="31" spans="1:4">
      <c r="A31" s="46" t="s">
        <v>233</v>
      </c>
      <c r="B31" s="52">
        <v>436</v>
      </c>
      <c r="C31" s="57">
        <v>0</v>
      </c>
      <c r="D31" s="47" t="s">
        <v>231</v>
      </c>
    </row>
    <row r="32" spans="1:4">
      <c r="A32" s="46" t="s">
        <v>230</v>
      </c>
      <c r="B32" s="52">
        <v>437</v>
      </c>
      <c r="C32" s="57">
        <v>0</v>
      </c>
      <c r="D32" s="47" t="s">
        <v>231</v>
      </c>
    </row>
    <row r="33" spans="1:4">
      <c r="A33" s="46" t="s">
        <v>240</v>
      </c>
      <c r="B33" s="52">
        <v>445</v>
      </c>
      <c r="C33" s="57">
        <v>2</v>
      </c>
      <c r="D33" s="47" t="s">
        <v>176</v>
      </c>
    </row>
    <row r="34" spans="1:4">
      <c r="A34" s="46" t="s">
        <v>189</v>
      </c>
      <c r="B34" s="52">
        <v>450</v>
      </c>
      <c r="C34" s="57">
        <v>4</v>
      </c>
      <c r="D34" s="47" t="s">
        <v>190</v>
      </c>
    </row>
    <row r="35" spans="1:4">
      <c r="A35" s="46" t="s">
        <v>191</v>
      </c>
      <c r="B35" s="52">
        <v>451</v>
      </c>
      <c r="C35" s="57">
        <v>4</v>
      </c>
      <c r="D35" s="47" t="s">
        <v>190</v>
      </c>
    </row>
    <row r="36" spans="1:4">
      <c r="A36" s="46" t="s">
        <v>202</v>
      </c>
      <c r="B36" s="52">
        <v>530</v>
      </c>
      <c r="C36" s="57">
        <v>2</v>
      </c>
      <c r="D36" s="47" t="s">
        <v>199</v>
      </c>
    </row>
    <row r="37" spans="1:4">
      <c r="A37" s="48" t="s">
        <v>197</v>
      </c>
      <c r="B37" s="53">
        <v>540</v>
      </c>
      <c r="C37" s="57">
        <v>4</v>
      </c>
      <c r="D37" s="47" t="s">
        <v>190</v>
      </c>
    </row>
    <row r="38" spans="1:4">
      <c r="A38" s="48" t="s">
        <v>198</v>
      </c>
      <c r="B38" s="53">
        <v>541</v>
      </c>
      <c r="C38" s="57">
        <v>3</v>
      </c>
      <c r="D38" s="47" t="s">
        <v>199</v>
      </c>
    </row>
    <row r="39" spans="1:4">
      <c r="A39" s="48" t="s">
        <v>201</v>
      </c>
      <c r="B39" s="53">
        <v>542</v>
      </c>
      <c r="C39" s="57">
        <v>0</v>
      </c>
      <c r="D39" s="47" t="s">
        <v>176</v>
      </c>
    </row>
    <row r="40" spans="1:4">
      <c r="A40" s="48" t="s">
        <v>200</v>
      </c>
      <c r="B40" s="53">
        <v>543</v>
      </c>
      <c r="C40" s="57">
        <v>0</v>
      </c>
      <c r="D40" s="47" t="s">
        <v>180</v>
      </c>
    </row>
    <row r="41" spans="1:4">
      <c r="A41" s="48" t="s">
        <v>188</v>
      </c>
      <c r="B41" s="53">
        <v>551</v>
      </c>
      <c r="C41" s="57">
        <v>14</v>
      </c>
      <c r="D41" s="47" t="s">
        <v>182</v>
      </c>
    </row>
    <row r="42" spans="1:4">
      <c r="A42" s="48" t="s">
        <v>181</v>
      </c>
      <c r="B42" s="53">
        <v>552</v>
      </c>
      <c r="C42" s="57">
        <v>14</v>
      </c>
      <c r="D42" s="47" t="s">
        <v>182</v>
      </c>
    </row>
    <row r="43" spans="1:4">
      <c r="A43" s="48" t="s">
        <v>183</v>
      </c>
      <c r="B43" s="53">
        <v>554</v>
      </c>
      <c r="C43" s="57">
        <v>5</v>
      </c>
      <c r="D43" s="47" t="s">
        <v>184</v>
      </c>
    </row>
    <row r="44" spans="1:4">
      <c r="A44" s="48" t="s">
        <v>185</v>
      </c>
      <c r="B44" s="53">
        <v>555</v>
      </c>
      <c r="C44" s="57">
        <v>5</v>
      </c>
      <c r="D44" s="47" t="s">
        <v>184</v>
      </c>
    </row>
    <row r="45" spans="1:4">
      <c r="A45" s="48" t="s">
        <v>186</v>
      </c>
      <c r="B45" s="53">
        <v>556</v>
      </c>
      <c r="C45" s="57">
        <v>5</v>
      </c>
      <c r="D45" s="47" t="s">
        <v>184</v>
      </c>
    </row>
    <row r="46" spans="1:4">
      <c r="A46" s="48" t="s">
        <v>187</v>
      </c>
      <c r="B46" s="53">
        <v>557</v>
      </c>
      <c r="C46" s="57">
        <v>5</v>
      </c>
      <c r="D46" s="47" t="s">
        <v>184</v>
      </c>
    </row>
    <row r="47" spans="1:4">
      <c r="A47" s="48" t="s">
        <v>177</v>
      </c>
      <c r="B47" s="53">
        <v>558</v>
      </c>
      <c r="C47" s="57">
        <v>1</v>
      </c>
      <c r="D47" s="47" t="s">
        <v>178</v>
      </c>
    </row>
    <row r="48" spans="1:4">
      <c r="A48" s="48" t="s">
        <v>179</v>
      </c>
      <c r="B48" s="53">
        <v>559</v>
      </c>
      <c r="C48" s="57">
        <v>0</v>
      </c>
      <c r="D48" s="47" t="s">
        <v>180</v>
      </c>
    </row>
    <row r="49" spans="1:4">
      <c r="A49" s="48" t="s">
        <v>195</v>
      </c>
      <c r="B49" s="53">
        <v>600</v>
      </c>
      <c r="C49" s="57">
        <v>2</v>
      </c>
      <c r="D49" s="47" t="s">
        <v>176</v>
      </c>
    </row>
    <row r="50" spans="1:4">
      <c r="A50" s="48" t="s">
        <v>193</v>
      </c>
      <c r="B50" s="53">
        <v>605</v>
      </c>
      <c r="C50" s="57">
        <v>2</v>
      </c>
      <c r="D50" s="47" t="s">
        <v>176</v>
      </c>
    </row>
    <row r="51" spans="1:4">
      <c r="A51" s="48" t="s">
        <v>196</v>
      </c>
      <c r="B51" s="53">
        <v>606</v>
      </c>
      <c r="C51" s="57">
        <v>0</v>
      </c>
      <c r="D51" s="47" t="s">
        <v>180</v>
      </c>
    </row>
    <row r="52" spans="1:4">
      <c r="A52" s="48" t="s">
        <v>194</v>
      </c>
      <c r="B52" s="53">
        <v>607</v>
      </c>
      <c r="C52" s="57">
        <v>0</v>
      </c>
      <c r="D52" s="47" t="s">
        <v>176</v>
      </c>
    </row>
    <row r="53" spans="1:4">
      <c r="A53" s="48" t="s">
        <v>192</v>
      </c>
      <c r="B53" s="53">
        <v>640</v>
      </c>
      <c r="C53" s="57">
        <v>2</v>
      </c>
      <c r="D53" s="47" t="s">
        <v>176</v>
      </c>
    </row>
    <row r="54" spans="1:4">
      <c r="A54" s="48" t="s">
        <v>227</v>
      </c>
      <c r="B54" s="53">
        <v>660</v>
      </c>
      <c r="C54" s="57">
        <v>3</v>
      </c>
      <c r="D54" s="47" t="s">
        <v>199</v>
      </c>
    </row>
    <row r="55" spans="1:4">
      <c r="A55" s="48" t="s">
        <v>226</v>
      </c>
      <c r="B55" s="53">
        <v>661</v>
      </c>
      <c r="C55" s="57">
        <v>2</v>
      </c>
      <c r="D55" s="47" t="s">
        <v>207</v>
      </c>
    </row>
    <row r="56" spans="1:4">
      <c r="A56" s="48" t="s">
        <v>77</v>
      </c>
      <c r="B56" s="53">
        <v>670</v>
      </c>
      <c r="C56" s="57">
        <v>3</v>
      </c>
      <c r="D56" s="47" t="s">
        <v>199</v>
      </c>
    </row>
    <row r="57" spans="1:4">
      <c r="A57" s="48" t="s">
        <v>225</v>
      </c>
      <c r="B57" s="53">
        <v>999</v>
      </c>
      <c r="C57" s="57">
        <v>0</v>
      </c>
      <c r="D57" s="47" t="s">
        <v>180</v>
      </c>
    </row>
    <row r="58" spans="1:4">
      <c r="A58" s="48"/>
      <c r="B58" s="53"/>
      <c r="C58" s="53"/>
      <c r="D58" s="47"/>
    </row>
    <row r="59" spans="1:4">
      <c r="A59" s="48"/>
      <c r="B59" s="53"/>
      <c r="C59" s="53"/>
      <c r="D59" s="47"/>
    </row>
    <row r="60" spans="1:4">
      <c r="A60" s="48"/>
      <c r="B60" s="53"/>
      <c r="C60" s="53"/>
      <c r="D60" s="47"/>
    </row>
    <row r="61" spans="1:4">
      <c r="A61" s="48"/>
      <c r="B61" s="53"/>
      <c r="C61" s="53"/>
      <c r="D61" s="47"/>
    </row>
    <row r="62" spans="1:4">
      <c r="A62" s="48"/>
      <c r="B62" s="53"/>
      <c r="C62" s="53"/>
      <c r="D62" s="47"/>
    </row>
    <row r="63" spans="1:4">
      <c r="A63" s="48"/>
      <c r="B63" s="53"/>
      <c r="C63" s="53"/>
      <c r="D63" s="47"/>
    </row>
    <row r="64" spans="1:4">
      <c r="A64" s="48"/>
      <c r="B64" s="53"/>
      <c r="C64" s="53"/>
      <c r="D64" s="47"/>
    </row>
    <row r="65" spans="1:4">
      <c r="A65" s="48"/>
      <c r="B65" s="53"/>
      <c r="C65" s="53"/>
      <c r="D65" s="47"/>
    </row>
    <row r="66" spans="1:4" ht="13.5" thickBot="1">
      <c r="A66" s="49"/>
      <c r="B66" s="54"/>
      <c r="C66" s="54"/>
      <c r="D66" s="50"/>
    </row>
  </sheetData>
  <phoneticPr fontId="12" type="noConversion"/>
  <conditionalFormatting sqref="B5:B7">
    <cfRule type="expression" dxfId="36" priority="18" stopIfTrue="1">
      <formula>AN2="d"</formula>
    </cfRule>
  </conditionalFormatting>
  <conditionalFormatting sqref="B18 B26:B27">
    <cfRule type="expression" dxfId="35" priority="19" stopIfTrue="1">
      <formula>AJ12="d"</formula>
    </cfRule>
  </conditionalFormatting>
  <conditionalFormatting sqref="B19">
    <cfRule type="expression" dxfId="34" priority="20" stopIfTrue="1">
      <formula>AJ18="d"</formula>
    </cfRule>
  </conditionalFormatting>
  <conditionalFormatting sqref="B21">
    <cfRule type="expression" dxfId="33" priority="21" stopIfTrue="1">
      <formula>AJ19="d"</formula>
    </cfRule>
  </conditionalFormatting>
  <conditionalFormatting sqref="B8 B12">
    <cfRule type="expression" dxfId="32" priority="22" stopIfTrue="1">
      <formula>AJ25="d"</formula>
    </cfRule>
  </conditionalFormatting>
  <conditionalFormatting sqref="B9 B4">
    <cfRule type="expression" dxfId="31" priority="23" stopIfTrue="1">
      <formula>AJ26="d"</formula>
    </cfRule>
  </conditionalFormatting>
  <conditionalFormatting sqref="B10">
    <cfRule type="expression" dxfId="30" priority="24" stopIfTrue="1">
      <formula>AJ24="d"</formula>
    </cfRule>
  </conditionalFormatting>
  <conditionalFormatting sqref="B11">
    <cfRule type="expression" dxfId="29" priority="25" stopIfTrue="1">
      <formula>AJ21="d"</formula>
    </cfRule>
  </conditionalFormatting>
  <conditionalFormatting sqref="B13:B15">
    <cfRule type="expression" dxfId="28" priority="26" stopIfTrue="1">
      <formula>AJ15="d"</formula>
    </cfRule>
  </conditionalFormatting>
  <conditionalFormatting sqref="B16">
    <cfRule type="expression" dxfId="27" priority="27" stopIfTrue="1">
      <formula>AJ27="d"</formula>
    </cfRule>
  </conditionalFormatting>
  <conditionalFormatting sqref="B24:B25">
    <cfRule type="expression" dxfId="26" priority="28" stopIfTrue="1">
      <formula>AJ8="d"</formula>
    </cfRule>
  </conditionalFormatting>
  <conditionalFormatting sqref="B23">
    <cfRule type="expression" dxfId="25" priority="29" stopIfTrue="1">
      <formula>AJ30="d"</formula>
    </cfRule>
  </conditionalFormatting>
  <conditionalFormatting sqref="B17">
    <cfRule type="expression" dxfId="24" priority="30" stopIfTrue="1">
      <formula>AJ10="d"</formula>
    </cfRule>
  </conditionalFormatting>
  <conditionalFormatting sqref="B22">
    <cfRule type="expression" dxfId="23" priority="31" stopIfTrue="1">
      <formula>AJ23="d"</formula>
    </cfRule>
  </conditionalFormatting>
  <conditionalFormatting sqref="B28 B31 B34">
    <cfRule type="expression" dxfId="22" priority="32" stopIfTrue="1">
      <formula>AJ28="d"</formula>
    </cfRule>
  </conditionalFormatting>
  <conditionalFormatting sqref="B29:B30 B32:B33 B35:B36">
    <cfRule type="expression" dxfId="21" priority="33" stopIfTrue="1">
      <formula>AJ34="d"</formula>
    </cfRule>
  </conditionalFormatting>
  <conditionalFormatting sqref="B20">
    <cfRule type="expression" dxfId="20" priority="34" stopIfTrue="1">
      <formula>#REF!="d"</formula>
    </cfRule>
  </conditionalFormatting>
  <conditionalFormatting sqref="B1:B3">
    <cfRule type="expression" dxfId="19" priority="37" stopIfTrue="1">
      <formula>AJ1048573="d"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68"/>
  <sheetViews>
    <sheetView showZeros="0" zoomScale="70" workbookViewId="0">
      <pane xSplit="1" ySplit="5" topLeftCell="C6" activePane="bottomRight" state="frozen"/>
      <selection pane="topRight" activeCell="B1" sqref="B1"/>
      <selection pane="bottomLeft" activeCell="A6" sqref="A6"/>
      <selection pane="bottomRight" activeCell="E48" sqref="E48"/>
    </sheetView>
  </sheetViews>
  <sheetFormatPr baseColWidth="10" defaultRowHeight="12.75"/>
  <cols>
    <col min="1" max="1" width="27.42578125" customWidth="1"/>
    <col min="2" max="2" width="17.140625" customWidth="1"/>
    <col min="6" max="6" width="14" customWidth="1"/>
    <col min="10" max="10" width="14" customWidth="1"/>
    <col min="14" max="14" width="14" customWidth="1"/>
    <col min="18" max="19" width="14" customWidth="1"/>
    <col min="22" max="22" width="19.42578125" customWidth="1"/>
  </cols>
  <sheetData>
    <row r="1" spans="1:19" ht="13.5" hidden="1" thickBo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8" customHeight="1" thickBot="1">
      <c r="A2" s="35" t="str">
        <f>'LISTING CLIENTS'!$C$2</f>
        <v>MODELE</v>
      </c>
      <c r="B2" s="4"/>
      <c r="C2" s="4"/>
      <c r="D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</row>
    <row r="3" spans="1:19" ht="13.5" thickBot="1">
      <c r="A3" s="3"/>
      <c r="B3" s="3"/>
      <c r="C3" s="3"/>
      <c r="D3" s="3"/>
      <c r="E3" s="3"/>
      <c r="F3" s="21" t="s">
        <v>54</v>
      </c>
      <c r="G3" s="3"/>
      <c r="H3" s="3"/>
      <c r="I3" s="3"/>
      <c r="J3" s="21" t="s">
        <v>55</v>
      </c>
      <c r="K3" s="3"/>
      <c r="L3" s="3"/>
      <c r="M3" s="3"/>
      <c r="N3" s="21" t="s">
        <v>56</v>
      </c>
      <c r="O3" s="3"/>
      <c r="P3" s="3"/>
      <c r="Q3" s="3"/>
      <c r="R3" s="21" t="s">
        <v>57</v>
      </c>
      <c r="S3" s="28"/>
    </row>
    <row r="4" spans="1:19">
      <c r="A4" s="3"/>
      <c r="B4" s="22" t="s">
        <v>58</v>
      </c>
      <c r="C4" s="15" t="s">
        <v>64</v>
      </c>
      <c r="D4" s="15" t="s">
        <v>69</v>
      </c>
      <c r="E4" s="15" t="s">
        <v>65</v>
      </c>
      <c r="F4" s="16">
        <v>40909</v>
      </c>
      <c r="G4" s="15" t="s">
        <v>70</v>
      </c>
      <c r="H4" s="15" t="s">
        <v>66</v>
      </c>
      <c r="I4" s="15" t="s">
        <v>67</v>
      </c>
      <c r="J4" s="16">
        <v>40909</v>
      </c>
      <c r="K4" s="15" t="s">
        <v>68</v>
      </c>
      <c r="L4" s="15" t="s">
        <v>71</v>
      </c>
      <c r="M4" s="15" t="s">
        <v>72</v>
      </c>
      <c r="N4" s="16">
        <v>40909</v>
      </c>
      <c r="O4" s="15" t="s">
        <v>73</v>
      </c>
      <c r="P4" s="15" t="s">
        <v>74</v>
      </c>
      <c r="Q4" s="15" t="s">
        <v>75</v>
      </c>
      <c r="R4" s="16">
        <v>40909</v>
      </c>
      <c r="S4" s="27" t="s">
        <v>53</v>
      </c>
    </row>
    <row r="5" spans="1:19" ht="13.5" thickBot="1">
      <c r="A5" s="3"/>
      <c r="B5" s="23" t="s">
        <v>59</v>
      </c>
      <c r="C5" s="66">
        <v>2012</v>
      </c>
      <c r="D5" s="7">
        <v>2012</v>
      </c>
      <c r="E5" s="7">
        <v>2012</v>
      </c>
      <c r="F5" s="17">
        <v>41274</v>
      </c>
      <c r="G5" s="7">
        <v>2012</v>
      </c>
      <c r="H5" s="7">
        <v>2012</v>
      </c>
      <c r="I5" s="7">
        <v>2012</v>
      </c>
      <c r="J5" s="17">
        <v>41274</v>
      </c>
      <c r="K5" s="7">
        <v>2012</v>
      </c>
      <c r="L5" s="7">
        <v>2012</v>
      </c>
      <c r="M5" s="7">
        <v>2012</v>
      </c>
      <c r="N5" s="17">
        <v>41274</v>
      </c>
      <c r="O5" s="7">
        <v>2012</v>
      </c>
      <c r="P5" s="7">
        <v>2012</v>
      </c>
      <c r="Q5" s="7">
        <v>2012</v>
      </c>
      <c r="R5" s="17">
        <v>41274</v>
      </c>
      <c r="S5" s="26">
        <v>2012</v>
      </c>
    </row>
    <row r="6" spans="1:19" ht="13.5" thickBot="1">
      <c r="A6" s="8" t="s">
        <v>205</v>
      </c>
      <c r="B6" s="24">
        <f>COUNTIF('LISTING CLIENTS'!$B$6:$B$25,$A6)</f>
        <v>0</v>
      </c>
      <c r="C6" s="9">
        <f>SUMPRODUCT((('LISTING CLIENTS'!$B$6:$B$56=DONNEES!$A1)*('LISTING CLIENTS'!$U$6:$Y$56)))</f>
        <v>0</v>
      </c>
      <c r="D6" s="9">
        <f>SUMPRODUCT((('LISTING CLIENTS'!$B$6:$B$56=DONNEES!$A1)*('LISTING CLIENTS'!$AA$6:$AE$56)))</f>
        <v>0</v>
      </c>
      <c r="E6" s="9">
        <f>SUMPRODUCT((('LISTING CLIENTS'!$B$6:$B$56=DONNEES!$A1)*('LISTING CLIENTS'!$AG$6:$AK$56)))</f>
        <v>0</v>
      </c>
      <c r="F6" s="18">
        <f>SUM(C6:E6)</f>
        <v>0</v>
      </c>
      <c r="G6" s="9">
        <f>SUMPRODUCT((('LISTING CLIENTS'!$B$6:$B$56=DONNEES!$A1)*('LISTING CLIENTS'!$AM$6:$AQ$56)))</f>
        <v>0</v>
      </c>
      <c r="H6" s="9">
        <f>SUMPRODUCT((('LISTING CLIENTS'!$B$6:$B$56=DONNEES!$A1)*('LISTING CLIENTS'!$AS$6:$AW$56)))</f>
        <v>0</v>
      </c>
      <c r="I6" s="9">
        <f>SUMPRODUCT((('LISTING CLIENTS'!$B$6:$B$56=DONNEES!$A1)*('LISTING CLIENTS'!$AY$6:$BC$56)))</f>
        <v>0</v>
      </c>
      <c r="J6" s="18">
        <f>SUM(G6:I6)</f>
        <v>0</v>
      </c>
      <c r="K6" s="9">
        <f>SUMPRODUCT((('LISTING CLIENTS'!$B$6:$B$56=DONNEES!$A1)*('LISTING CLIENTS'!$BE$6:$BI$56)))</f>
        <v>0</v>
      </c>
      <c r="L6" s="9">
        <f>SUMPRODUCT((('LISTING CLIENTS'!$B$6:$B$56=DONNEES!$A1)*('LISTING CLIENTS'!$BK$6:$BO$56)))</f>
        <v>0</v>
      </c>
      <c r="M6" s="9">
        <f>SUMPRODUCT((('LISTING CLIENTS'!$B$6:$B$56=DONNEES!$A1)*('LISTING CLIENTS'!$BQ$6:$BU$56)))</f>
        <v>0</v>
      </c>
      <c r="N6" s="18">
        <f>SUM(K6:M6)</f>
        <v>0</v>
      </c>
      <c r="O6" s="9">
        <f>SUMPRODUCT((('LISTING CLIENTS'!$B$6:$B$56=DONNEES!$A1)*('LISTING CLIENTS'!$BW$6:$CB$56)))</f>
        <v>0</v>
      </c>
      <c r="P6" s="9">
        <f>SUMPRODUCT((('LISTING CLIENTS'!$B$6:$B$56=DONNEES!$A1)*('LISTING CLIENTS'!$CD$6:$CH$56)))</f>
        <v>0</v>
      </c>
      <c r="Q6" s="9">
        <f>SUMPRODUCT((('LISTING CLIENTS'!$B$6:$B$56=DONNEES!$A1)*('LISTING CLIENTS'!$CJ$6:$CN$56)))</f>
        <v>0</v>
      </c>
      <c r="R6" s="18">
        <f>SUM(O6:Q6)</f>
        <v>0</v>
      </c>
      <c r="S6" s="10">
        <f>SUM(R6,N6,J6,F6)</f>
        <v>0</v>
      </c>
    </row>
    <row r="7" spans="1:19" ht="13.5" thickBot="1">
      <c r="A7" s="11" t="s">
        <v>78</v>
      </c>
      <c r="B7" s="24">
        <f>COUNTIF('LISTING CLIENTS'!$B$6:$B$25,$A7)</f>
        <v>0</v>
      </c>
      <c r="C7" s="9">
        <f>SUMPRODUCT((('LISTING CLIENTS'!$B$6:$B$56=DONNEES!$A2)*('LISTING CLIENTS'!$U$6:$Y$56)))</f>
        <v>0</v>
      </c>
      <c r="D7" s="9">
        <f>SUMPRODUCT((('LISTING CLIENTS'!$B$6:$B$56=DONNEES!$A2)*('LISTING CLIENTS'!$AA$6:$AE$56)))</f>
        <v>0</v>
      </c>
      <c r="E7" s="9">
        <f>SUMPRODUCT((('LISTING CLIENTS'!$B$6:$B$56=DONNEES!$A2)*('LISTING CLIENTS'!$AG$6:$AK$56)))</f>
        <v>0</v>
      </c>
      <c r="F7" s="18">
        <f t="shared" ref="F7:F44" si="0">SUM(C7:E7)</f>
        <v>0</v>
      </c>
      <c r="G7" s="9">
        <f>SUMPRODUCT((('LISTING CLIENTS'!$B$6:$B$56=DONNEES!$A2)*('LISTING CLIENTS'!$AM$6:$AQ$56)))</f>
        <v>0</v>
      </c>
      <c r="H7" s="9">
        <f>SUMPRODUCT((('LISTING CLIENTS'!$B$6:$B$56=DONNEES!$A2)*('LISTING CLIENTS'!$AS$6:$AW$56)))</f>
        <v>0</v>
      </c>
      <c r="I7" s="9">
        <f>SUMPRODUCT((('LISTING CLIENTS'!$B$6:$B$56=DONNEES!$A2)*('LISTING CLIENTS'!$AY$6:$BC$56)))</f>
        <v>0</v>
      </c>
      <c r="J7" s="18">
        <f t="shared" ref="J7:J44" si="1">SUM(G7:I7)</f>
        <v>0</v>
      </c>
      <c r="K7" s="9">
        <f>SUMPRODUCT((('LISTING CLIENTS'!$B$6:$B$56=DONNEES!$A2)*('LISTING CLIENTS'!$BE$6:$BI$56)))</f>
        <v>0</v>
      </c>
      <c r="L7" s="9">
        <f>SUMPRODUCT((('LISTING CLIENTS'!$B$6:$B$56=DONNEES!$A2)*('LISTING CLIENTS'!$BK$6:$BO$56)))</f>
        <v>0</v>
      </c>
      <c r="M7" s="9">
        <f>SUMPRODUCT((('LISTING CLIENTS'!$B$6:$B$56=DONNEES!$A2)*('LISTING CLIENTS'!$BQ$6:$BU$56)))</f>
        <v>0</v>
      </c>
      <c r="N7" s="18">
        <f t="shared" ref="N7:N44" si="2">SUM(K7:M7)</f>
        <v>0</v>
      </c>
      <c r="O7" s="9">
        <f>SUMPRODUCT((('LISTING CLIENTS'!$B$6:$B$56=DONNEES!$A2)*('LISTING CLIENTS'!$BW$6:$CB$56)))</f>
        <v>0</v>
      </c>
      <c r="P7" s="9">
        <f>SUMPRODUCT((('LISTING CLIENTS'!$B$6:$B$56=DONNEES!$A2)*('LISTING CLIENTS'!$CD$6:$CH$56)))</f>
        <v>0</v>
      </c>
      <c r="Q7" s="9">
        <f>SUMPRODUCT((('LISTING CLIENTS'!$B$6:$B$56=DONNEES!$A2)*('LISTING CLIENTS'!$CJ$6:$CN$56)))</f>
        <v>0</v>
      </c>
      <c r="R7" s="18">
        <f t="shared" ref="R7:R44" si="3">SUM(O7:Q7)</f>
        <v>0</v>
      </c>
      <c r="S7" s="10">
        <f t="shared" ref="S7:S66" si="4">SUM(R7,N7,J7,F7)</f>
        <v>0</v>
      </c>
    </row>
    <row r="8" spans="1:19" ht="13.5" thickBot="1">
      <c r="A8" s="11" t="s">
        <v>223</v>
      </c>
      <c r="B8" s="24">
        <f>COUNTIF('LISTING CLIENTS'!$B$6:$B$25,$A8)</f>
        <v>0</v>
      </c>
      <c r="C8" s="9">
        <f>SUMPRODUCT((('LISTING CLIENTS'!$B$6:$B$56=DONNEES!$A3)*('LISTING CLIENTS'!$U$6:$Y$56)))</f>
        <v>0</v>
      </c>
      <c r="D8" s="9">
        <f>SUMPRODUCT((('LISTING CLIENTS'!$B$6:$B$56=DONNEES!$A3)*('LISTING CLIENTS'!$AA$6:$AE$56)))</f>
        <v>0</v>
      </c>
      <c r="E8" s="9">
        <f>SUMPRODUCT((('LISTING CLIENTS'!$B$6:$B$56=DONNEES!$A3)*('LISTING CLIENTS'!$AG$6:$AK$56)))</f>
        <v>0</v>
      </c>
      <c r="F8" s="18">
        <f t="shared" si="0"/>
        <v>0</v>
      </c>
      <c r="G8" s="9">
        <f>SUMPRODUCT((('LISTING CLIENTS'!$B$6:$B$56=DONNEES!$A3)*('LISTING CLIENTS'!$AM$6:$AQ$56)))</f>
        <v>0</v>
      </c>
      <c r="H8" s="9">
        <f>SUMPRODUCT((('LISTING CLIENTS'!$B$6:$B$56=DONNEES!$A3)*('LISTING CLIENTS'!$AS$6:$AW$56)))</f>
        <v>0</v>
      </c>
      <c r="I8" s="9">
        <f>SUMPRODUCT((('LISTING CLIENTS'!$B$6:$B$56=DONNEES!$A3)*('LISTING CLIENTS'!$AY$6:$BC$56)))</f>
        <v>0</v>
      </c>
      <c r="J8" s="18">
        <f t="shared" si="1"/>
        <v>0</v>
      </c>
      <c r="K8" s="9">
        <f>SUMPRODUCT((('LISTING CLIENTS'!$B$6:$B$56=DONNEES!$A3)*('LISTING CLIENTS'!$BE$6:$BI$56)))</f>
        <v>0</v>
      </c>
      <c r="L8" s="9">
        <f>SUMPRODUCT((('LISTING CLIENTS'!$B$6:$B$56=DONNEES!$A3)*('LISTING CLIENTS'!$BK$6:$BO$56)))</f>
        <v>0</v>
      </c>
      <c r="M8" s="9">
        <f>SUMPRODUCT((('LISTING CLIENTS'!$B$6:$B$56=DONNEES!$A3)*('LISTING CLIENTS'!$BQ$6:$BU$56)))</f>
        <v>0</v>
      </c>
      <c r="N8" s="18">
        <f t="shared" si="2"/>
        <v>0</v>
      </c>
      <c r="O8" s="9">
        <f>SUMPRODUCT((('LISTING CLIENTS'!$B$6:$B$56=DONNEES!$A3)*('LISTING CLIENTS'!$BW$6:$CB$56)))</f>
        <v>0</v>
      </c>
      <c r="P8" s="9">
        <f>SUMPRODUCT((('LISTING CLIENTS'!$B$6:$B$56=DONNEES!$A3)*('LISTING CLIENTS'!$CD$6:$CH$56)))</f>
        <v>0</v>
      </c>
      <c r="Q8" s="9">
        <f>SUMPRODUCT((('LISTING CLIENTS'!$B$6:$B$56=DONNEES!$A3)*('LISTING CLIENTS'!$CJ$6:$CN$56)))</f>
        <v>0</v>
      </c>
      <c r="R8" s="18">
        <f t="shared" si="3"/>
        <v>0</v>
      </c>
      <c r="S8" s="10">
        <f t="shared" si="4"/>
        <v>0</v>
      </c>
    </row>
    <row r="9" spans="1:19" ht="13.5" thickBot="1">
      <c r="A9" s="11" t="s">
        <v>224</v>
      </c>
      <c r="B9" s="24">
        <f>COUNTIF('LISTING CLIENTS'!$B$6:$B$25,$A9)</f>
        <v>0</v>
      </c>
      <c r="C9" s="9">
        <f>SUMPRODUCT((('LISTING CLIENTS'!$B$6:$B$56=DONNEES!$A4)*('LISTING CLIENTS'!$U$6:$Y$56)))</f>
        <v>0</v>
      </c>
      <c r="D9" s="9">
        <f>SUMPRODUCT((('LISTING CLIENTS'!$B$6:$B$56=DONNEES!$A4)*('LISTING CLIENTS'!$AA$6:$AE$56)))</f>
        <v>0</v>
      </c>
      <c r="E9" s="9">
        <f>SUMPRODUCT((('LISTING CLIENTS'!$B$6:$B$56=DONNEES!$A4)*('LISTING CLIENTS'!$AG$6:$AK$56)))</f>
        <v>0</v>
      </c>
      <c r="F9" s="18">
        <f t="shared" si="0"/>
        <v>0</v>
      </c>
      <c r="G9" s="9">
        <f>SUMPRODUCT((('LISTING CLIENTS'!$B$6:$B$56=DONNEES!$A4)*('LISTING CLIENTS'!$AM$6:$AQ$56)))</f>
        <v>0</v>
      </c>
      <c r="H9" s="9">
        <f>SUMPRODUCT((('LISTING CLIENTS'!$B$6:$B$56=DONNEES!$A4)*('LISTING CLIENTS'!$AS$6:$AW$56)))</f>
        <v>0</v>
      </c>
      <c r="I9" s="9">
        <f>SUMPRODUCT((('LISTING CLIENTS'!$B$6:$B$56=DONNEES!$A4)*('LISTING CLIENTS'!$AY$6:$BC$56)))</f>
        <v>0</v>
      </c>
      <c r="J9" s="18">
        <f t="shared" si="1"/>
        <v>0</v>
      </c>
      <c r="K9" s="9">
        <f>SUMPRODUCT((('LISTING CLIENTS'!$B$6:$B$56=DONNEES!$A4)*('LISTING CLIENTS'!$BE$6:$BI$56)))</f>
        <v>0</v>
      </c>
      <c r="L9" s="9">
        <f>SUMPRODUCT((('LISTING CLIENTS'!$B$6:$B$56=DONNEES!$A4)*('LISTING CLIENTS'!$BK$6:$BO$56)))</f>
        <v>0</v>
      </c>
      <c r="M9" s="9">
        <f>SUMPRODUCT((('LISTING CLIENTS'!$B$6:$B$56=DONNEES!$A4)*('LISTING CLIENTS'!$BQ$6:$BU$56)))</f>
        <v>0</v>
      </c>
      <c r="N9" s="18">
        <f t="shared" si="2"/>
        <v>0</v>
      </c>
      <c r="O9" s="9">
        <f>SUMPRODUCT((('LISTING CLIENTS'!$B$6:$B$56=DONNEES!$A4)*('LISTING CLIENTS'!$BW$6:$CB$56)))</f>
        <v>0</v>
      </c>
      <c r="P9" s="9">
        <f>SUMPRODUCT((('LISTING CLIENTS'!$B$6:$B$56=DONNEES!$A4)*('LISTING CLIENTS'!$CD$6:$CH$56)))</f>
        <v>0</v>
      </c>
      <c r="Q9" s="9">
        <f>SUMPRODUCT((('LISTING CLIENTS'!$B$6:$B$56=DONNEES!$A4)*('LISTING CLIENTS'!$CJ$6:$CN$56)))</f>
        <v>0</v>
      </c>
      <c r="R9" s="18">
        <f t="shared" si="3"/>
        <v>0</v>
      </c>
      <c r="S9" s="10">
        <f t="shared" si="4"/>
        <v>0</v>
      </c>
    </row>
    <row r="10" spans="1:19" ht="13.5" thickBot="1">
      <c r="A10" s="11" t="s">
        <v>76</v>
      </c>
      <c r="B10" s="24">
        <f>COUNTIF('LISTING CLIENTS'!$B$6:$B$25,$A10)</f>
        <v>0</v>
      </c>
      <c r="C10" s="9">
        <f>SUMPRODUCT((('LISTING CLIENTS'!$B$6:$B$56=DONNEES!$A5)*('LISTING CLIENTS'!$U$6:$Y$56)))</f>
        <v>0</v>
      </c>
      <c r="D10" s="9">
        <f>SUMPRODUCT((('LISTING CLIENTS'!$B$6:$B$56=DONNEES!$A5)*('LISTING CLIENTS'!$AA$6:$AE$56)))</f>
        <v>0</v>
      </c>
      <c r="E10" s="9">
        <f>SUMPRODUCT((('LISTING CLIENTS'!$B$6:$B$56=DONNEES!$A5)*('LISTING CLIENTS'!$AG$6:$AK$56)))</f>
        <v>0</v>
      </c>
      <c r="F10" s="18">
        <f t="shared" si="0"/>
        <v>0</v>
      </c>
      <c r="G10" s="9">
        <f>SUMPRODUCT((('LISTING CLIENTS'!$B$6:$B$56=DONNEES!$A5)*('LISTING CLIENTS'!$AM$6:$AQ$56)))</f>
        <v>0</v>
      </c>
      <c r="H10" s="9">
        <f>SUMPRODUCT((('LISTING CLIENTS'!$B$6:$B$56=DONNEES!$A5)*('LISTING CLIENTS'!$AS$6:$AW$56)))</f>
        <v>0</v>
      </c>
      <c r="I10" s="9">
        <f>SUMPRODUCT((('LISTING CLIENTS'!$B$6:$B$56=DONNEES!$A5)*('LISTING CLIENTS'!$AY$6:$BC$56)))</f>
        <v>0</v>
      </c>
      <c r="J10" s="18">
        <f t="shared" si="1"/>
        <v>0</v>
      </c>
      <c r="K10" s="9">
        <f>SUMPRODUCT((('LISTING CLIENTS'!$B$6:$B$56=DONNEES!$A5)*('LISTING CLIENTS'!$BE$6:$BI$56)))</f>
        <v>0</v>
      </c>
      <c r="L10" s="9">
        <f>SUMPRODUCT((('LISTING CLIENTS'!$B$6:$B$56=DONNEES!$A5)*('LISTING CLIENTS'!$BK$6:$BO$56)))</f>
        <v>0</v>
      </c>
      <c r="M10" s="9">
        <f>SUMPRODUCT((('LISTING CLIENTS'!$B$6:$B$56=DONNEES!$A5)*('LISTING CLIENTS'!$BQ$6:$BU$56)))</f>
        <v>0</v>
      </c>
      <c r="N10" s="18">
        <f t="shared" si="2"/>
        <v>0</v>
      </c>
      <c r="O10" s="9">
        <f>SUMPRODUCT((('LISTING CLIENTS'!$B$6:$B$56=DONNEES!$A5)*('LISTING CLIENTS'!$BW$6:$CB$56)))</f>
        <v>0</v>
      </c>
      <c r="P10" s="9">
        <f>SUMPRODUCT((('LISTING CLIENTS'!$B$6:$B$56=DONNEES!$A5)*('LISTING CLIENTS'!$CD$6:$CH$56)))</f>
        <v>0</v>
      </c>
      <c r="Q10" s="9">
        <f>SUMPRODUCT((('LISTING CLIENTS'!$B$6:$B$56=DONNEES!$A5)*('LISTING CLIENTS'!$CJ$6:$CN$56)))</f>
        <v>0</v>
      </c>
      <c r="R10" s="18">
        <f t="shared" si="3"/>
        <v>0</v>
      </c>
      <c r="S10" s="10">
        <f t="shared" si="4"/>
        <v>0</v>
      </c>
    </row>
    <row r="11" spans="1:19" ht="13.5" thickBot="1">
      <c r="A11" s="11" t="s">
        <v>221</v>
      </c>
      <c r="B11" s="24">
        <f>COUNTIF('LISTING CLIENTS'!$B$6:$B$25,$A11)</f>
        <v>0</v>
      </c>
      <c r="C11" s="9">
        <f>SUMPRODUCT((('LISTING CLIENTS'!$B$6:$B$56=DONNEES!$A6)*('LISTING CLIENTS'!$U$6:$Y$56)))</f>
        <v>0</v>
      </c>
      <c r="D11" s="9">
        <f>SUMPRODUCT((('LISTING CLIENTS'!$B$6:$B$56=DONNEES!$A6)*('LISTING CLIENTS'!$AA$6:$AE$56)))</f>
        <v>0</v>
      </c>
      <c r="E11" s="9">
        <f>SUMPRODUCT((('LISTING CLIENTS'!$B$6:$B$56=DONNEES!$A6)*('LISTING CLIENTS'!$AG$6:$AK$56)))</f>
        <v>0</v>
      </c>
      <c r="F11" s="18">
        <f t="shared" si="0"/>
        <v>0</v>
      </c>
      <c r="G11" s="9">
        <f>SUMPRODUCT((('LISTING CLIENTS'!$B$6:$B$56=DONNEES!$A6)*('LISTING CLIENTS'!$AM$6:$AQ$56)))</f>
        <v>0</v>
      </c>
      <c r="H11" s="9">
        <f>SUMPRODUCT((('LISTING CLIENTS'!$B$6:$B$56=DONNEES!$A6)*('LISTING CLIENTS'!$AS$6:$AW$56)))</f>
        <v>0</v>
      </c>
      <c r="I11" s="9">
        <f>SUMPRODUCT((('LISTING CLIENTS'!$B$6:$B$56=DONNEES!$A6)*('LISTING CLIENTS'!$AY$6:$BC$56)))</f>
        <v>0</v>
      </c>
      <c r="J11" s="18">
        <f t="shared" si="1"/>
        <v>0</v>
      </c>
      <c r="K11" s="9">
        <f>SUMPRODUCT((('LISTING CLIENTS'!$B$6:$B$56=DONNEES!$A6)*('LISTING CLIENTS'!$BE$6:$BI$56)))</f>
        <v>0</v>
      </c>
      <c r="L11" s="9">
        <f>SUMPRODUCT((('LISTING CLIENTS'!$B$6:$B$56=DONNEES!$A6)*('LISTING CLIENTS'!$BK$6:$BO$56)))</f>
        <v>0</v>
      </c>
      <c r="M11" s="9">
        <f>SUMPRODUCT((('LISTING CLIENTS'!$B$6:$B$56=DONNEES!$A6)*('LISTING CLIENTS'!$BQ$6:$BU$56)))</f>
        <v>0</v>
      </c>
      <c r="N11" s="18">
        <f t="shared" si="2"/>
        <v>0</v>
      </c>
      <c r="O11" s="9">
        <f>SUMPRODUCT((('LISTING CLIENTS'!$B$6:$B$56=DONNEES!$A6)*('LISTING CLIENTS'!$BW$6:$CB$56)))</f>
        <v>0</v>
      </c>
      <c r="P11" s="9">
        <f>SUMPRODUCT((('LISTING CLIENTS'!$B$6:$B$56=DONNEES!$A6)*('LISTING CLIENTS'!$CD$6:$CH$56)))</f>
        <v>0</v>
      </c>
      <c r="Q11" s="9">
        <f>SUMPRODUCT((('LISTING CLIENTS'!$B$6:$B$56=DONNEES!$A6)*('LISTING CLIENTS'!$CJ$6:$CN$56)))</f>
        <v>0</v>
      </c>
      <c r="R11" s="18">
        <f t="shared" si="3"/>
        <v>0</v>
      </c>
      <c r="S11" s="10">
        <f t="shared" si="4"/>
        <v>0</v>
      </c>
    </row>
    <row r="12" spans="1:19" ht="13.5" thickBot="1">
      <c r="A12" s="11" t="s">
        <v>222</v>
      </c>
      <c r="B12" s="24">
        <f>COUNTIF('LISTING CLIENTS'!$B$6:$B$25,$A12)</f>
        <v>0</v>
      </c>
      <c r="C12" s="9">
        <f>SUMPRODUCT((('LISTING CLIENTS'!$B$6:$B$56=DONNEES!$A7)*('LISTING CLIENTS'!$U$6:$Y$56)))</f>
        <v>0</v>
      </c>
      <c r="D12" s="9">
        <f>SUMPRODUCT((('LISTING CLIENTS'!$B$6:$B$56=DONNEES!$A7)*('LISTING CLIENTS'!$AA$6:$AE$56)))</f>
        <v>0</v>
      </c>
      <c r="E12" s="9">
        <f>SUMPRODUCT((('LISTING CLIENTS'!$B$6:$B$56=DONNEES!$A7)*('LISTING CLIENTS'!$AG$6:$AK$56)))</f>
        <v>0</v>
      </c>
      <c r="F12" s="18">
        <f t="shared" si="0"/>
        <v>0</v>
      </c>
      <c r="G12" s="9">
        <f>SUMPRODUCT((('LISTING CLIENTS'!$B$6:$B$56=DONNEES!$A7)*('LISTING CLIENTS'!$AM$6:$AQ$56)))</f>
        <v>0</v>
      </c>
      <c r="H12" s="9">
        <f>SUMPRODUCT((('LISTING CLIENTS'!$B$6:$B$56=DONNEES!$A7)*('LISTING CLIENTS'!$AS$6:$AW$56)))</f>
        <v>0</v>
      </c>
      <c r="I12" s="9">
        <f>SUMPRODUCT((('LISTING CLIENTS'!$B$6:$B$56=DONNEES!$A7)*('LISTING CLIENTS'!$AY$6:$BC$56)))</f>
        <v>0</v>
      </c>
      <c r="J12" s="18">
        <f t="shared" si="1"/>
        <v>0</v>
      </c>
      <c r="K12" s="9">
        <f>SUMPRODUCT((('LISTING CLIENTS'!$B$6:$B$56=DONNEES!$A7)*('LISTING CLIENTS'!$BE$6:$BI$56)))</f>
        <v>0</v>
      </c>
      <c r="L12" s="9">
        <f>SUMPRODUCT((('LISTING CLIENTS'!$B$6:$B$56=DONNEES!$A7)*('LISTING CLIENTS'!$BK$6:$BO$56)))</f>
        <v>0</v>
      </c>
      <c r="M12" s="9">
        <f>SUMPRODUCT((('LISTING CLIENTS'!$B$6:$B$56=DONNEES!$A7)*('LISTING CLIENTS'!$BQ$6:$BU$56)))</f>
        <v>0</v>
      </c>
      <c r="N12" s="18">
        <f t="shared" si="2"/>
        <v>0</v>
      </c>
      <c r="O12" s="9">
        <f>SUMPRODUCT((('LISTING CLIENTS'!$B$6:$B$56=DONNEES!$A7)*('LISTING CLIENTS'!$BW$6:$CB$56)))</f>
        <v>0</v>
      </c>
      <c r="P12" s="9">
        <f>SUMPRODUCT((('LISTING CLIENTS'!$B$6:$B$56=DONNEES!$A7)*('LISTING CLIENTS'!$CD$6:$CH$56)))</f>
        <v>0</v>
      </c>
      <c r="Q12" s="9">
        <f>SUMPRODUCT((('LISTING CLIENTS'!$B$6:$B$56=DONNEES!$A7)*('LISTING CLIENTS'!$CJ$6:$CN$56)))</f>
        <v>0</v>
      </c>
      <c r="R12" s="18">
        <f t="shared" si="3"/>
        <v>0</v>
      </c>
      <c r="S12" s="10">
        <f t="shared" si="4"/>
        <v>0</v>
      </c>
    </row>
    <row r="13" spans="1:19" ht="13.5" thickBot="1">
      <c r="A13" s="11" t="s">
        <v>217</v>
      </c>
      <c r="B13" s="24">
        <f>COUNTIF('LISTING CLIENTS'!$B$6:$B$25,$A13)</f>
        <v>0</v>
      </c>
      <c r="C13" s="9">
        <f>SUMPRODUCT((('LISTING CLIENTS'!$B$6:$B$56=DONNEES!$A8)*('LISTING CLIENTS'!$U$6:$Y$56)))</f>
        <v>0</v>
      </c>
      <c r="D13" s="9">
        <f>SUMPRODUCT((('LISTING CLIENTS'!$B$6:$B$56=DONNEES!$A8)*('LISTING CLIENTS'!$AA$6:$AE$56)))</f>
        <v>0</v>
      </c>
      <c r="E13" s="9">
        <f>SUMPRODUCT((('LISTING CLIENTS'!$B$6:$B$56=DONNEES!$A8)*('LISTING CLIENTS'!$AG$6:$AK$56)))</f>
        <v>0</v>
      </c>
      <c r="F13" s="18">
        <f t="shared" si="0"/>
        <v>0</v>
      </c>
      <c r="G13" s="9">
        <f>SUMPRODUCT((('LISTING CLIENTS'!$B$6:$B$56=DONNEES!$A8)*('LISTING CLIENTS'!$AM$6:$AQ$56)))</f>
        <v>0</v>
      </c>
      <c r="H13" s="9">
        <f>SUMPRODUCT((('LISTING CLIENTS'!$B$6:$B$56=DONNEES!$A8)*('LISTING CLIENTS'!$AS$6:$AW$56)))</f>
        <v>0</v>
      </c>
      <c r="I13" s="9">
        <f>SUMPRODUCT((('LISTING CLIENTS'!$B$6:$B$56=DONNEES!$A8)*('LISTING CLIENTS'!$AY$6:$BC$56)))</f>
        <v>0</v>
      </c>
      <c r="J13" s="18">
        <f t="shared" si="1"/>
        <v>0</v>
      </c>
      <c r="K13" s="9">
        <f>SUMPRODUCT((('LISTING CLIENTS'!$B$6:$B$56=DONNEES!$A8)*('LISTING CLIENTS'!$BE$6:$BI$56)))</f>
        <v>0</v>
      </c>
      <c r="L13" s="9">
        <f>SUMPRODUCT((('LISTING CLIENTS'!$B$6:$B$56=DONNEES!$A8)*('LISTING CLIENTS'!$BK$6:$BO$56)))</f>
        <v>0</v>
      </c>
      <c r="M13" s="9">
        <f>SUMPRODUCT((('LISTING CLIENTS'!$B$6:$B$56=DONNEES!$A8)*('LISTING CLIENTS'!$BQ$6:$BU$56)))</f>
        <v>0</v>
      </c>
      <c r="N13" s="18">
        <f t="shared" si="2"/>
        <v>0</v>
      </c>
      <c r="O13" s="9">
        <f>SUMPRODUCT((('LISTING CLIENTS'!$B$6:$B$56=DONNEES!$A8)*('LISTING CLIENTS'!$BW$6:$CB$56)))</f>
        <v>0</v>
      </c>
      <c r="P13" s="9">
        <f>SUMPRODUCT((('LISTING CLIENTS'!$B$6:$B$56=DONNEES!$A8)*('LISTING CLIENTS'!$CD$6:$CH$56)))</f>
        <v>0</v>
      </c>
      <c r="Q13" s="9">
        <f>SUMPRODUCT((('LISTING CLIENTS'!$B$6:$B$56=DONNEES!$A8)*('LISTING CLIENTS'!$CJ$6:$CN$56)))</f>
        <v>0</v>
      </c>
      <c r="R13" s="18">
        <f t="shared" si="3"/>
        <v>0</v>
      </c>
      <c r="S13" s="10">
        <f t="shared" si="4"/>
        <v>0</v>
      </c>
    </row>
    <row r="14" spans="1:19" ht="13.5" thickBot="1">
      <c r="A14" s="11" t="s">
        <v>215</v>
      </c>
      <c r="B14" s="24">
        <f>COUNTIF('LISTING CLIENTS'!$B$6:$B$25,$A14)</f>
        <v>0</v>
      </c>
      <c r="C14" s="9">
        <f>SUMPRODUCT((('LISTING CLIENTS'!$B$6:$B$56=DONNEES!$A9)*('LISTING CLIENTS'!$U$6:$Y$56)))</f>
        <v>0</v>
      </c>
      <c r="D14" s="9">
        <f>SUMPRODUCT((('LISTING CLIENTS'!$B$6:$B$56=DONNEES!$A9)*('LISTING CLIENTS'!$AA$6:$AE$56)))</f>
        <v>0</v>
      </c>
      <c r="E14" s="9">
        <f>SUMPRODUCT((('LISTING CLIENTS'!$B$6:$B$56=DONNEES!$A9)*('LISTING CLIENTS'!$AG$6:$AK$56)))</f>
        <v>0</v>
      </c>
      <c r="F14" s="18">
        <f t="shared" si="0"/>
        <v>0</v>
      </c>
      <c r="G14" s="9">
        <f>SUMPRODUCT((('LISTING CLIENTS'!$B$6:$B$56=DONNEES!$A9)*('LISTING CLIENTS'!$AM$6:$AQ$56)))</f>
        <v>0</v>
      </c>
      <c r="H14" s="9">
        <f>SUMPRODUCT((('LISTING CLIENTS'!$B$6:$B$56=DONNEES!$A9)*('LISTING CLIENTS'!$AS$6:$AW$56)))</f>
        <v>0</v>
      </c>
      <c r="I14" s="9">
        <f>SUMPRODUCT((('LISTING CLIENTS'!$B$6:$B$56=DONNEES!$A9)*('LISTING CLIENTS'!$AY$6:$BC$56)))</f>
        <v>0</v>
      </c>
      <c r="J14" s="18">
        <f t="shared" si="1"/>
        <v>0</v>
      </c>
      <c r="K14" s="9">
        <f>SUMPRODUCT((('LISTING CLIENTS'!$B$6:$B$56=DONNEES!$A9)*('LISTING CLIENTS'!$BE$6:$BI$56)))</f>
        <v>0</v>
      </c>
      <c r="L14" s="9">
        <f>SUMPRODUCT((('LISTING CLIENTS'!$B$6:$B$56=DONNEES!$A9)*('LISTING CLIENTS'!$BK$6:$BO$56)))</f>
        <v>0</v>
      </c>
      <c r="M14" s="9">
        <f>SUMPRODUCT((('LISTING CLIENTS'!$B$6:$B$56=DONNEES!$A9)*('LISTING CLIENTS'!$BQ$6:$BU$56)))</f>
        <v>0</v>
      </c>
      <c r="N14" s="18">
        <f t="shared" si="2"/>
        <v>0</v>
      </c>
      <c r="O14" s="9">
        <f>SUMPRODUCT((('LISTING CLIENTS'!$B$6:$B$56=DONNEES!$A9)*('LISTING CLIENTS'!$BW$6:$CB$56)))</f>
        <v>0</v>
      </c>
      <c r="P14" s="9">
        <f>SUMPRODUCT((('LISTING CLIENTS'!$B$6:$B$56=DONNEES!$A9)*('LISTING CLIENTS'!$CD$6:$CH$56)))</f>
        <v>0</v>
      </c>
      <c r="Q14" s="9">
        <f>SUMPRODUCT((('LISTING CLIENTS'!$B$6:$B$56=DONNEES!$A9)*('LISTING CLIENTS'!$CJ$6:$CN$56)))</f>
        <v>0</v>
      </c>
      <c r="R14" s="18">
        <f t="shared" si="3"/>
        <v>0</v>
      </c>
      <c r="S14" s="10">
        <f t="shared" si="4"/>
        <v>0</v>
      </c>
    </row>
    <row r="15" spans="1:19" ht="13.5" thickBot="1">
      <c r="A15" s="11" t="s">
        <v>214</v>
      </c>
      <c r="B15" s="24">
        <f>COUNTIF('LISTING CLIENTS'!$B$6:$B$25,$A15)</f>
        <v>0</v>
      </c>
      <c r="C15" s="9">
        <f>SUMPRODUCT((('LISTING CLIENTS'!$B$6:$B$56=DONNEES!$A10)*('LISTING CLIENTS'!$U$6:$Y$56)))</f>
        <v>0</v>
      </c>
      <c r="D15" s="9">
        <f>SUMPRODUCT((('LISTING CLIENTS'!$B$6:$B$56=DONNEES!$A10)*('LISTING CLIENTS'!$AA$6:$AE$56)))</f>
        <v>0</v>
      </c>
      <c r="E15" s="9">
        <f>SUMPRODUCT((('LISTING CLIENTS'!$B$6:$B$56=DONNEES!$A10)*('LISTING CLIENTS'!$AG$6:$AK$56)))</f>
        <v>0</v>
      </c>
      <c r="F15" s="18">
        <f t="shared" si="0"/>
        <v>0</v>
      </c>
      <c r="G15" s="9">
        <f>SUMPRODUCT((('LISTING CLIENTS'!$B$6:$B$56=DONNEES!$A10)*('LISTING CLIENTS'!$AM$6:$AQ$56)))</f>
        <v>0</v>
      </c>
      <c r="H15" s="9">
        <f>SUMPRODUCT((('LISTING CLIENTS'!$B$6:$B$56=DONNEES!$A10)*('LISTING CLIENTS'!$AS$6:$AW$56)))</f>
        <v>0</v>
      </c>
      <c r="I15" s="9">
        <f>SUMPRODUCT((('LISTING CLIENTS'!$B$6:$B$56=DONNEES!$A10)*('LISTING CLIENTS'!$AY$6:$BC$56)))</f>
        <v>0</v>
      </c>
      <c r="J15" s="18">
        <f t="shared" si="1"/>
        <v>0</v>
      </c>
      <c r="K15" s="9">
        <f>SUMPRODUCT((('LISTING CLIENTS'!$B$6:$B$56=DONNEES!$A10)*('LISTING CLIENTS'!$BE$6:$BI$56)))</f>
        <v>0</v>
      </c>
      <c r="L15" s="9">
        <f>SUMPRODUCT((('LISTING CLIENTS'!$B$6:$B$56=DONNEES!$A10)*('LISTING CLIENTS'!$BK$6:$BO$56)))</f>
        <v>0</v>
      </c>
      <c r="M15" s="9">
        <f>SUMPRODUCT((('LISTING CLIENTS'!$B$6:$B$56=DONNEES!$A10)*('LISTING CLIENTS'!$BQ$6:$BU$56)))</f>
        <v>0</v>
      </c>
      <c r="N15" s="18">
        <f t="shared" si="2"/>
        <v>0</v>
      </c>
      <c r="O15" s="9">
        <f>SUMPRODUCT((('LISTING CLIENTS'!$B$6:$B$56=DONNEES!$A10)*('LISTING CLIENTS'!$BW$6:$CB$56)))</f>
        <v>0</v>
      </c>
      <c r="P15" s="9">
        <f>SUMPRODUCT((('LISTING CLIENTS'!$B$6:$B$56=DONNEES!$A10)*('LISTING CLIENTS'!$CD$6:$CH$56)))</f>
        <v>0</v>
      </c>
      <c r="Q15" s="9">
        <f>SUMPRODUCT((('LISTING CLIENTS'!$B$6:$B$56=DONNEES!$A10)*('LISTING CLIENTS'!$CJ$6:$CN$56)))</f>
        <v>0</v>
      </c>
      <c r="R15" s="18">
        <f t="shared" si="3"/>
        <v>0</v>
      </c>
      <c r="S15" s="10">
        <f t="shared" si="4"/>
        <v>0</v>
      </c>
    </row>
    <row r="16" spans="1:19" ht="13.5" thickBot="1">
      <c r="A16" s="11" t="s">
        <v>216</v>
      </c>
      <c r="B16" s="24">
        <f>COUNTIF('LISTING CLIENTS'!$B$6:$B$25,$A16)</f>
        <v>0</v>
      </c>
      <c r="C16" s="9">
        <f>SUMPRODUCT((('LISTING CLIENTS'!$B$6:$B$56=DONNEES!$A11)*('LISTING CLIENTS'!$U$6:$Y$56)))</f>
        <v>0</v>
      </c>
      <c r="D16" s="9">
        <f>SUMPRODUCT((('LISTING CLIENTS'!$B$6:$B$56=DONNEES!$A11)*('LISTING CLIENTS'!$AA$6:$AE$56)))</f>
        <v>0</v>
      </c>
      <c r="E16" s="9">
        <f>SUMPRODUCT((('LISTING CLIENTS'!$B$6:$B$56=DONNEES!$A11)*('LISTING CLIENTS'!$AG$6:$AK$56)))</f>
        <v>0</v>
      </c>
      <c r="F16" s="18">
        <f t="shared" si="0"/>
        <v>0</v>
      </c>
      <c r="G16" s="9">
        <f>SUMPRODUCT((('LISTING CLIENTS'!$B$6:$B$56=DONNEES!$A11)*('LISTING CLIENTS'!$AM$6:$AQ$56)))</f>
        <v>0</v>
      </c>
      <c r="H16" s="9">
        <f>SUMPRODUCT((('LISTING CLIENTS'!$B$6:$B$56=DONNEES!$A11)*('LISTING CLIENTS'!$AS$6:$AW$56)))</f>
        <v>0</v>
      </c>
      <c r="I16" s="9">
        <f>SUMPRODUCT((('LISTING CLIENTS'!$B$6:$B$56=DONNEES!$A11)*('LISTING CLIENTS'!$AY$6:$BC$56)))</f>
        <v>0</v>
      </c>
      <c r="J16" s="18">
        <f t="shared" si="1"/>
        <v>0</v>
      </c>
      <c r="K16" s="9">
        <f>SUMPRODUCT((('LISTING CLIENTS'!$B$6:$B$56=DONNEES!$A11)*('LISTING CLIENTS'!$BE$6:$BI$56)))</f>
        <v>0</v>
      </c>
      <c r="L16" s="9">
        <f>SUMPRODUCT((('LISTING CLIENTS'!$B$6:$B$56=DONNEES!$A11)*('LISTING CLIENTS'!$BK$6:$BO$56)))</f>
        <v>0</v>
      </c>
      <c r="M16" s="9">
        <f>SUMPRODUCT((('LISTING CLIENTS'!$B$6:$B$56=DONNEES!$A11)*('LISTING CLIENTS'!$BQ$6:$BU$56)))</f>
        <v>0</v>
      </c>
      <c r="N16" s="18">
        <f t="shared" si="2"/>
        <v>0</v>
      </c>
      <c r="O16" s="9">
        <f>SUMPRODUCT((('LISTING CLIENTS'!$B$6:$B$56=DONNEES!$A11)*('LISTING CLIENTS'!$BW$6:$CB$56)))</f>
        <v>0</v>
      </c>
      <c r="P16" s="9">
        <f>SUMPRODUCT((('LISTING CLIENTS'!$B$6:$B$56=DONNEES!$A11)*('LISTING CLIENTS'!$CD$6:$CH$56)))</f>
        <v>0</v>
      </c>
      <c r="Q16" s="9">
        <f>SUMPRODUCT((('LISTING CLIENTS'!$B$6:$B$56=DONNEES!$A11)*('LISTING CLIENTS'!$CJ$6:$CN$56)))</f>
        <v>0</v>
      </c>
      <c r="R16" s="18">
        <f t="shared" si="3"/>
        <v>0</v>
      </c>
      <c r="S16" s="10">
        <f t="shared" si="4"/>
        <v>0</v>
      </c>
    </row>
    <row r="17" spans="1:19" ht="13.5" thickBot="1">
      <c r="A17" s="11" t="s">
        <v>206</v>
      </c>
      <c r="B17" s="24">
        <f>COUNTIF('LISTING CLIENTS'!$B$6:$B$25,$A17)</f>
        <v>0</v>
      </c>
      <c r="C17" s="9">
        <f>SUMPRODUCT((('LISTING CLIENTS'!$B$6:$B$56=DONNEES!$A12)*('LISTING CLIENTS'!$U$6:$Y$56)))</f>
        <v>0</v>
      </c>
      <c r="D17" s="9">
        <f>SUMPRODUCT((('LISTING CLIENTS'!$B$6:$B$56=DONNEES!$A12)*('LISTING CLIENTS'!$AA$6:$AE$56)))</f>
        <v>0</v>
      </c>
      <c r="E17" s="9">
        <f>SUMPRODUCT((('LISTING CLIENTS'!$B$6:$B$56=DONNEES!$A12)*('LISTING CLIENTS'!$AG$6:$AK$56)))</f>
        <v>0</v>
      </c>
      <c r="F17" s="18">
        <f t="shared" si="0"/>
        <v>0</v>
      </c>
      <c r="G17" s="9">
        <f>SUMPRODUCT((('LISTING CLIENTS'!$B$6:$B$56=DONNEES!$A12)*('LISTING CLIENTS'!$AM$6:$AQ$56)))</f>
        <v>0</v>
      </c>
      <c r="H17" s="9">
        <f>SUMPRODUCT((('LISTING CLIENTS'!$B$6:$B$56=DONNEES!$A12)*('LISTING CLIENTS'!$AS$6:$AW$56)))</f>
        <v>0</v>
      </c>
      <c r="I17" s="9">
        <f>SUMPRODUCT((('LISTING CLIENTS'!$B$6:$B$56=DONNEES!$A12)*('LISTING CLIENTS'!$AY$6:$BC$56)))</f>
        <v>0</v>
      </c>
      <c r="J17" s="18">
        <f t="shared" si="1"/>
        <v>0</v>
      </c>
      <c r="K17" s="9">
        <f>SUMPRODUCT((('LISTING CLIENTS'!$B$6:$B$56=DONNEES!$A12)*('LISTING CLIENTS'!$BE$6:$BI$56)))</f>
        <v>0</v>
      </c>
      <c r="L17" s="9">
        <f>SUMPRODUCT((('LISTING CLIENTS'!$B$6:$B$56=DONNEES!$A12)*('LISTING CLIENTS'!$BK$6:$BO$56)))</f>
        <v>0</v>
      </c>
      <c r="M17" s="9">
        <f>SUMPRODUCT((('LISTING CLIENTS'!$B$6:$B$56=DONNEES!$A12)*('LISTING CLIENTS'!$BQ$6:$BU$56)))</f>
        <v>0</v>
      </c>
      <c r="N17" s="18">
        <f t="shared" si="2"/>
        <v>0</v>
      </c>
      <c r="O17" s="9">
        <f>SUMPRODUCT((('LISTING CLIENTS'!$B$6:$B$56=DONNEES!$A12)*('LISTING CLIENTS'!$BW$6:$CB$56)))</f>
        <v>0</v>
      </c>
      <c r="P17" s="9">
        <f>SUMPRODUCT((('LISTING CLIENTS'!$B$6:$B$56=DONNEES!$A12)*('LISTING CLIENTS'!$CD$6:$CH$56)))</f>
        <v>0</v>
      </c>
      <c r="Q17" s="9">
        <f>SUMPRODUCT((('LISTING CLIENTS'!$B$6:$B$56=DONNEES!$A12)*('LISTING CLIENTS'!$CJ$6:$CN$56)))</f>
        <v>0</v>
      </c>
      <c r="R17" s="18">
        <f t="shared" si="3"/>
        <v>0</v>
      </c>
      <c r="S17" s="10">
        <f t="shared" si="4"/>
        <v>0</v>
      </c>
    </row>
    <row r="18" spans="1:19" ht="13.5" thickBot="1">
      <c r="A18" s="11" t="s">
        <v>219</v>
      </c>
      <c r="B18" s="24">
        <f>COUNTIF('LISTING CLIENTS'!$B$6:$B$25,$A18)</f>
        <v>0</v>
      </c>
      <c r="C18" s="9">
        <f>SUMPRODUCT((('LISTING CLIENTS'!$B$6:$B$56=DONNEES!$A13)*('LISTING CLIENTS'!$U$6:$Y$56)))</f>
        <v>0</v>
      </c>
      <c r="D18" s="9">
        <f>SUMPRODUCT((('LISTING CLIENTS'!$B$6:$B$56=DONNEES!$A13)*('LISTING CLIENTS'!$AA$6:$AE$56)))</f>
        <v>0</v>
      </c>
      <c r="E18" s="9">
        <f>SUMPRODUCT((('LISTING CLIENTS'!$B$6:$B$56=DONNEES!$A13)*('LISTING CLIENTS'!$AG$6:$AK$56)))</f>
        <v>0</v>
      </c>
      <c r="F18" s="18">
        <f t="shared" si="0"/>
        <v>0</v>
      </c>
      <c r="G18" s="9">
        <f>SUMPRODUCT((('LISTING CLIENTS'!$B$6:$B$56=DONNEES!$A13)*('LISTING CLIENTS'!$AM$6:$AQ$56)))</f>
        <v>0</v>
      </c>
      <c r="H18" s="9">
        <f>SUMPRODUCT((('LISTING CLIENTS'!$B$6:$B$56=DONNEES!$A13)*('LISTING CLIENTS'!$AS$6:$AW$56)))</f>
        <v>0</v>
      </c>
      <c r="I18" s="9">
        <f>SUMPRODUCT((('LISTING CLIENTS'!$B$6:$B$56=DONNEES!$A13)*('LISTING CLIENTS'!$AY$6:$BC$56)))</f>
        <v>0</v>
      </c>
      <c r="J18" s="18">
        <f t="shared" si="1"/>
        <v>0</v>
      </c>
      <c r="K18" s="9">
        <f>SUMPRODUCT((('LISTING CLIENTS'!$B$6:$B$56=DONNEES!$A13)*('LISTING CLIENTS'!$BE$6:$BI$56)))</f>
        <v>0</v>
      </c>
      <c r="L18" s="9">
        <f>SUMPRODUCT((('LISTING CLIENTS'!$B$6:$B$56=DONNEES!$A13)*('LISTING CLIENTS'!$BK$6:$BO$56)))</f>
        <v>0</v>
      </c>
      <c r="M18" s="9">
        <f>SUMPRODUCT((('LISTING CLIENTS'!$B$6:$B$56=DONNEES!$A13)*('LISTING CLIENTS'!$BQ$6:$BU$56)))</f>
        <v>0</v>
      </c>
      <c r="N18" s="18">
        <f t="shared" si="2"/>
        <v>0</v>
      </c>
      <c r="O18" s="9">
        <f>SUMPRODUCT((('LISTING CLIENTS'!$B$6:$B$56=DONNEES!$A13)*('LISTING CLIENTS'!$BW$6:$CB$56)))</f>
        <v>0</v>
      </c>
      <c r="P18" s="9">
        <f>SUMPRODUCT((('LISTING CLIENTS'!$B$6:$B$56=DONNEES!$A13)*('LISTING CLIENTS'!$CD$6:$CH$56)))</f>
        <v>0</v>
      </c>
      <c r="Q18" s="9">
        <f>SUMPRODUCT((('LISTING CLIENTS'!$B$6:$B$56=DONNEES!$A13)*('LISTING CLIENTS'!$CJ$6:$CN$56)))</f>
        <v>0</v>
      </c>
      <c r="R18" s="18">
        <f t="shared" si="3"/>
        <v>0</v>
      </c>
      <c r="S18" s="10">
        <f t="shared" si="4"/>
        <v>0</v>
      </c>
    </row>
    <row r="19" spans="1:19" ht="13.5" thickBot="1">
      <c r="A19" s="11" t="s">
        <v>220</v>
      </c>
      <c r="B19" s="24">
        <f>COUNTIF('LISTING CLIENTS'!$B$6:$B$25,$A19)</f>
        <v>0</v>
      </c>
      <c r="C19" s="9">
        <f>SUMPRODUCT((('LISTING CLIENTS'!$B$6:$B$56=DONNEES!$A14)*('LISTING CLIENTS'!$U$6:$Y$56)))</f>
        <v>0</v>
      </c>
      <c r="D19" s="9">
        <f>SUMPRODUCT((('LISTING CLIENTS'!$B$6:$B$56=DONNEES!$A14)*('LISTING CLIENTS'!$AA$6:$AE$56)))</f>
        <v>0</v>
      </c>
      <c r="E19" s="9">
        <f>SUMPRODUCT((('LISTING CLIENTS'!$B$6:$B$56=DONNEES!$A14)*('LISTING CLIENTS'!$AG$6:$AK$56)))</f>
        <v>0</v>
      </c>
      <c r="F19" s="18">
        <f t="shared" si="0"/>
        <v>0</v>
      </c>
      <c r="G19" s="9">
        <f>SUMPRODUCT((('LISTING CLIENTS'!$B$6:$B$56=DONNEES!$A14)*('LISTING CLIENTS'!$AM$6:$AQ$56)))</f>
        <v>0</v>
      </c>
      <c r="H19" s="9">
        <f>SUMPRODUCT((('LISTING CLIENTS'!$B$6:$B$56=DONNEES!$A14)*('LISTING CLIENTS'!$AS$6:$AW$56)))</f>
        <v>0</v>
      </c>
      <c r="I19" s="9">
        <f>SUMPRODUCT((('LISTING CLIENTS'!$B$6:$B$56=DONNEES!$A14)*('LISTING CLIENTS'!$AY$6:$BC$56)))</f>
        <v>0</v>
      </c>
      <c r="J19" s="18">
        <f t="shared" si="1"/>
        <v>0</v>
      </c>
      <c r="K19" s="9">
        <f>SUMPRODUCT((('LISTING CLIENTS'!$B$6:$B$56=DONNEES!$A14)*('LISTING CLIENTS'!$BE$6:$BI$56)))</f>
        <v>0</v>
      </c>
      <c r="L19" s="9">
        <f>SUMPRODUCT((('LISTING CLIENTS'!$B$6:$B$56=DONNEES!$A14)*('LISTING CLIENTS'!$BK$6:$BO$56)))</f>
        <v>0</v>
      </c>
      <c r="M19" s="9">
        <f>SUMPRODUCT((('LISTING CLIENTS'!$B$6:$B$56=DONNEES!$A14)*('LISTING CLIENTS'!$BQ$6:$BU$56)))</f>
        <v>0</v>
      </c>
      <c r="N19" s="18">
        <f t="shared" si="2"/>
        <v>0</v>
      </c>
      <c r="O19" s="9">
        <f>SUMPRODUCT((('LISTING CLIENTS'!$B$6:$B$56=DONNEES!$A14)*('LISTING CLIENTS'!$BW$6:$CB$56)))</f>
        <v>0</v>
      </c>
      <c r="P19" s="9">
        <f>SUMPRODUCT((('LISTING CLIENTS'!$B$6:$B$56=DONNEES!$A14)*('LISTING CLIENTS'!$CD$6:$CH$56)))</f>
        <v>0</v>
      </c>
      <c r="Q19" s="9">
        <f>SUMPRODUCT((('LISTING CLIENTS'!$B$6:$B$56=DONNEES!$A14)*('LISTING CLIENTS'!$CJ$6:$CN$56)))</f>
        <v>0</v>
      </c>
      <c r="R19" s="18">
        <f t="shared" si="3"/>
        <v>0</v>
      </c>
      <c r="S19" s="10">
        <f t="shared" si="4"/>
        <v>0</v>
      </c>
    </row>
    <row r="20" spans="1:19" ht="13.5" thickBot="1">
      <c r="A20" s="11" t="s">
        <v>208</v>
      </c>
      <c r="B20" s="24">
        <f>COUNTIF('LISTING CLIENTS'!$B$6:$B$25,$A20)</f>
        <v>0</v>
      </c>
      <c r="C20" s="9">
        <f>SUMPRODUCT((('LISTING CLIENTS'!$B$6:$B$56=DONNEES!$A15)*('LISTING CLIENTS'!$U$6:$Y$56)))</f>
        <v>0</v>
      </c>
      <c r="D20" s="9">
        <f>SUMPRODUCT((('LISTING CLIENTS'!$B$6:$B$56=DONNEES!$A15)*('LISTING CLIENTS'!$AA$6:$AE$56)))</f>
        <v>0</v>
      </c>
      <c r="E20" s="9">
        <f>SUMPRODUCT((('LISTING CLIENTS'!$B$6:$B$56=DONNEES!$A15)*('LISTING CLIENTS'!$AG$6:$AK$56)))</f>
        <v>0</v>
      </c>
      <c r="F20" s="18">
        <f t="shared" si="0"/>
        <v>0</v>
      </c>
      <c r="G20" s="9">
        <f>SUMPRODUCT((('LISTING CLIENTS'!$B$6:$B$56=DONNEES!$A15)*('LISTING CLIENTS'!$AM$6:$AQ$56)))</f>
        <v>0</v>
      </c>
      <c r="H20" s="9">
        <f>SUMPRODUCT((('LISTING CLIENTS'!$B$6:$B$56=DONNEES!$A15)*('LISTING CLIENTS'!$AS$6:$AW$56)))</f>
        <v>0</v>
      </c>
      <c r="I20" s="9">
        <f>SUMPRODUCT((('LISTING CLIENTS'!$B$6:$B$56=DONNEES!$A15)*('LISTING CLIENTS'!$AY$6:$BC$56)))</f>
        <v>0</v>
      </c>
      <c r="J20" s="18">
        <f t="shared" si="1"/>
        <v>0</v>
      </c>
      <c r="K20" s="9">
        <f>SUMPRODUCT((('LISTING CLIENTS'!$B$6:$B$56=DONNEES!$A15)*('LISTING CLIENTS'!$BE$6:$BI$56)))</f>
        <v>0</v>
      </c>
      <c r="L20" s="9">
        <f>SUMPRODUCT((('LISTING CLIENTS'!$B$6:$B$56=DONNEES!$A15)*('LISTING CLIENTS'!$BK$6:$BO$56)))</f>
        <v>0</v>
      </c>
      <c r="M20" s="9">
        <f>SUMPRODUCT((('LISTING CLIENTS'!$B$6:$B$56=DONNEES!$A15)*('LISTING CLIENTS'!$BQ$6:$BU$56)))</f>
        <v>0</v>
      </c>
      <c r="N20" s="18">
        <f t="shared" si="2"/>
        <v>0</v>
      </c>
      <c r="O20" s="9">
        <f>SUMPRODUCT((('LISTING CLIENTS'!$B$6:$B$56=DONNEES!$A15)*('LISTING CLIENTS'!$BW$6:$CB$56)))</f>
        <v>0</v>
      </c>
      <c r="P20" s="9">
        <f>SUMPRODUCT((('LISTING CLIENTS'!$B$6:$B$56=DONNEES!$A15)*('LISTING CLIENTS'!$CD$6:$CH$56)))</f>
        <v>0</v>
      </c>
      <c r="Q20" s="9">
        <f>SUMPRODUCT((('LISTING CLIENTS'!$B$6:$B$56=DONNEES!$A15)*('LISTING CLIENTS'!$CJ$6:$CN$56)))</f>
        <v>0</v>
      </c>
      <c r="R20" s="18">
        <f t="shared" si="3"/>
        <v>0</v>
      </c>
      <c r="S20" s="10">
        <f t="shared" si="4"/>
        <v>0</v>
      </c>
    </row>
    <row r="21" spans="1:19" ht="13.5" thickBot="1">
      <c r="A21" s="11" t="s">
        <v>209</v>
      </c>
      <c r="B21" s="24">
        <f>COUNTIF('LISTING CLIENTS'!$B$6:$B$25,$A21)</f>
        <v>0</v>
      </c>
      <c r="C21" s="9">
        <f>SUMPRODUCT((('LISTING CLIENTS'!$B$6:$B$56=DONNEES!$A16)*('LISTING CLIENTS'!$U$6:$Y$56)))</f>
        <v>0</v>
      </c>
      <c r="D21" s="9">
        <f>SUMPRODUCT((('LISTING CLIENTS'!$B$6:$B$56=DONNEES!$A16)*('LISTING CLIENTS'!$AA$6:$AE$56)))</f>
        <v>0</v>
      </c>
      <c r="E21" s="9">
        <f>SUMPRODUCT((('LISTING CLIENTS'!$B$6:$B$56=DONNEES!$A16)*('LISTING CLIENTS'!$AG$6:$AK$56)))</f>
        <v>0</v>
      </c>
      <c r="F21" s="18">
        <f t="shared" si="0"/>
        <v>0</v>
      </c>
      <c r="G21" s="9">
        <f>SUMPRODUCT((('LISTING CLIENTS'!$B$6:$B$56=DONNEES!$A16)*('LISTING CLIENTS'!$AM$6:$AQ$56)))</f>
        <v>0</v>
      </c>
      <c r="H21" s="9">
        <f>SUMPRODUCT((('LISTING CLIENTS'!$B$6:$B$56=DONNEES!$A16)*('LISTING CLIENTS'!$AS$6:$AW$56)))</f>
        <v>0</v>
      </c>
      <c r="I21" s="9">
        <f>SUMPRODUCT((('LISTING CLIENTS'!$B$6:$B$56=DONNEES!$A16)*('LISTING CLIENTS'!$AY$6:$BC$56)))</f>
        <v>0</v>
      </c>
      <c r="J21" s="18">
        <f t="shared" si="1"/>
        <v>0</v>
      </c>
      <c r="K21" s="9">
        <f>SUMPRODUCT((('LISTING CLIENTS'!$B$6:$B$56=DONNEES!$A16)*('LISTING CLIENTS'!$BE$6:$BI$56)))</f>
        <v>0</v>
      </c>
      <c r="L21" s="9">
        <f>SUMPRODUCT((('LISTING CLIENTS'!$B$6:$B$56=DONNEES!$A16)*('LISTING CLIENTS'!$BK$6:$BO$56)))</f>
        <v>0</v>
      </c>
      <c r="M21" s="9">
        <f>SUMPRODUCT((('LISTING CLIENTS'!$B$6:$B$56=DONNEES!$A16)*('LISTING CLIENTS'!$BQ$6:$BU$56)))</f>
        <v>0</v>
      </c>
      <c r="N21" s="18">
        <f t="shared" si="2"/>
        <v>0</v>
      </c>
      <c r="O21" s="9">
        <f>SUMPRODUCT((('LISTING CLIENTS'!$B$6:$B$56=DONNEES!$A16)*('LISTING CLIENTS'!$BW$6:$CB$56)))</f>
        <v>0</v>
      </c>
      <c r="P21" s="9">
        <f>SUMPRODUCT((('LISTING CLIENTS'!$B$6:$B$56=DONNEES!$A16)*('LISTING CLIENTS'!$CD$6:$CH$56)))</f>
        <v>0</v>
      </c>
      <c r="Q21" s="9">
        <f>SUMPRODUCT((('LISTING CLIENTS'!$B$6:$B$56=DONNEES!$A16)*('LISTING CLIENTS'!$CJ$6:$CN$56)))</f>
        <v>0</v>
      </c>
      <c r="R21" s="18">
        <f t="shared" si="3"/>
        <v>0</v>
      </c>
      <c r="S21" s="10">
        <f t="shared" si="4"/>
        <v>0</v>
      </c>
    </row>
    <row r="22" spans="1:19" ht="13.5" thickBot="1">
      <c r="A22" s="11" t="s">
        <v>203</v>
      </c>
      <c r="B22" s="24">
        <f>COUNTIF('LISTING CLIENTS'!$B$6:$B$25,$A22)</f>
        <v>0</v>
      </c>
      <c r="C22" s="9">
        <f>SUMPRODUCT((('LISTING CLIENTS'!$B$6:$B$56=DONNEES!$A17)*('LISTING CLIENTS'!$U$6:$Y$56)))</f>
        <v>0</v>
      </c>
      <c r="D22" s="9">
        <f>SUMPRODUCT((('LISTING CLIENTS'!$B$6:$B$56=DONNEES!$A17)*('LISTING CLIENTS'!$AA$6:$AE$56)))</f>
        <v>0</v>
      </c>
      <c r="E22" s="9">
        <f>SUMPRODUCT((('LISTING CLIENTS'!$B$6:$B$56=DONNEES!$A17)*('LISTING CLIENTS'!$AG$6:$AK$56)))</f>
        <v>0</v>
      </c>
      <c r="F22" s="18">
        <f t="shared" si="0"/>
        <v>0</v>
      </c>
      <c r="G22" s="9">
        <f>SUMPRODUCT((('LISTING CLIENTS'!$B$6:$B$56=DONNEES!$A17)*('LISTING CLIENTS'!$AM$6:$AQ$56)))</f>
        <v>0</v>
      </c>
      <c r="H22" s="9">
        <f>SUMPRODUCT((('LISTING CLIENTS'!$B$6:$B$56=DONNEES!$A17)*('LISTING CLIENTS'!$AS$6:$AW$56)))</f>
        <v>0</v>
      </c>
      <c r="I22" s="9">
        <f>SUMPRODUCT((('LISTING CLIENTS'!$B$6:$B$56=DONNEES!$A17)*('LISTING CLIENTS'!$AY$6:$BC$56)))</f>
        <v>0</v>
      </c>
      <c r="J22" s="18">
        <f t="shared" si="1"/>
        <v>0</v>
      </c>
      <c r="K22" s="9">
        <f>SUMPRODUCT((('LISTING CLIENTS'!$B$6:$B$56=DONNEES!$A17)*('LISTING CLIENTS'!$BE$6:$BI$56)))</f>
        <v>0</v>
      </c>
      <c r="L22" s="9">
        <f>SUMPRODUCT((('LISTING CLIENTS'!$B$6:$B$56=DONNEES!$A17)*('LISTING CLIENTS'!$BK$6:$BO$56)))</f>
        <v>0</v>
      </c>
      <c r="M22" s="9">
        <f>SUMPRODUCT((('LISTING CLIENTS'!$B$6:$B$56=DONNEES!$A17)*('LISTING CLIENTS'!$BQ$6:$BU$56)))</f>
        <v>0</v>
      </c>
      <c r="N22" s="18">
        <f t="shared" si="2"/>
        <v>0</v>
      </c>
      <c r="O22" s="9">
        <f>SUMPRODUCT((('LISTING CLIENTS'!$B$6:$B$56=DONNEES!$A17)*('LISTING CLIENTS'!$BW$6:$CB$56)))</f>
        <v>0</v>
      </c>
      <c r="P22" s="9">
        <f>SUMPRODUCT((('LISTING CLIENTS'!$B$6:$B$56=DONNEES!$A17)*('LISTING CLIENTS'!$CD$6:$CH$56)))</f>
        <v>0</v>
      </c>
      <c r="Q22" s="9">
        <f>SUMPRODUCT((('LISTING CLIENTS'!$B$6:$B$56=DONNEES!$A17)*('LISTING CLIENTS'!$CJ$6:$CN$56)))</f>
        <v>0</v>
      </c>
      <c r="R22" s="18">
        <f t="shared" si="3"/>
        <v>0</v>
      </c>
      <c r="S22" s="10">
        <f t="shared" si="4"/>
        <v>0</v>
      </c>
    </row>
    <row r="23" spans="1:19" ht="13.5" thickBot="1">
      <c r="A23" s="11" t="s">
        <v>204</v>
      </c>
      <c r="B23" s="24">
        <f>COUNTIF('LISTING CLIENTS'!$B$6:$B$25,$A23)</f>
        <v>0</v>
      </c>
      <c r="C23" s="9">
        <f>SUMPRODUCT((('LISTING CLIENTS'!$B$6:$B$56=DONNEES!$A18)*('LISTING CLIENTS'!$U$6:$Y$56)))</f>
        <v>0</v>
      </c>
      <c r="D23" s="9">
        <f>SUMPRODUCT((('LISTING CLIENTS'!$B$6:$B$56=DONNEES!$A18)*('LISTING CLIENTS'!$AA$6:$AE$56)))</f>
        <v>0</v>
      </c>
      <c r="E23" s="9">
        <f>SUMPRODUCT((('LISTING CLIENTS'!$B$6:$B$56=DONNEES!$A18)*('LISTING CLIENTS'!$AG$6:$AK$56)))</f>
        <v>0</v>
      </c>
      <c r="F23" s="18">
        <f t="shared" si="0"/>
        <v>0</v>
      </c>
      <c r="G23" s="9">
        <f>SUMPRODUCT((('LISTING CLIENTS'!$B$6:$B$56=DONNEES!$A18)*('LISTING CLIENTS'!$AM$6:$AQ$56)))</f>
        <v>0</v>
      </c>
      <c r="H23" s="9">
        <f>SUMPRODUCT((('LISTING CLIENTS'!$B$6:$B$56=DONNEES!$A18)*('LISTING CLIENTS'!$AS$6:$AW$56)))</f>
        <v>0</v>
      </c>
      <c r="I23" s="9">
        <f>SUMPRODUCT((('LISTING CLIENTS'!$B$6:$B$56=DONNEES!$A18)*('LISTING CLIENTS'!$AY$6:$BC$56)))</f>
        <v>0</v>
      </c>
      <c r="J23" s="18">
        <f t="shared" si="1"/>
        <v>0</v>
      </c>
      <c r="K23" s="9">
        <f>SUMPRODUCT((('LISTING CLIENTS'!$B$6:$B$56=DONNEES!$A18)*('LISTING CLIENTS'!$BE$6:$BI$56)))</f>
        <v>0</v>
      </c>
      <c r="L23" s="9">
        <f>SUMPRODUCT((('LISTING CLIENTS'!$B$6:$B$56=DONNEES!$A18)*('LISTING CLIENTS'!$BK$6:$BO$56)))</f>
        <v>0</v>
      </c>
      <c r="M23" s="9">
        <f>SUMPRODUCT((('LISTING CLIENTS'!$B$6:$B$56=DONNEES!$A18)*('LISTING CLIENTS'!$BQ$6:$BU$56)))</f>
        <v>0</v>
      </c>
      <c r="N23" s="18">
        <f t="shared" si="2"/>
        <v>0</v>
      </c>
      <c r="O23" s="9">
        <f>SUMPRODUCT((('LISTING CLIENTS'!$B$6:$B$56=DONNEES!$A18)*('LISTING CLIENTS'!$BW$6:$CB$56)))</f>
        <v>0</v>
      </c>
      <c r="P23" s="9">
        <f>SUMPRODUCT((('LISTING CLIENTS'!$B$6:$B$56=DONNEES!$A18)*('LISTING CLIENTS'!$CD$6:$CH$56)))</f>
        <v>0</v>
      </c>
      <c r="Q23" s="9">
        <f>SUMPRODUCT((('LISTING CLIENTS'!$B$6:$B$56=DONNEES!$A18)*('LISTING CLIENTS'!$CJ$6:$CN$56)))</f>
        <v>0</v>
      </c>
      <c r="R23" s="18">
        <f t="shared" si="3"/>
        <v>0</v>
      </c>
      <c r="S23" s="10">
        <f t="shared" si="4"/>
        <v>0</v>
      </c>
    </row>
    <row r="24" spans="1:19" ht="13.5" thickBot="1">
      <c r="A24" s="11" t="s">
        <v>210</v>
      </c>
      <c r="B24" s="24">
        <f>COUNTIF('LISTING CLIENTS'!$B$6:$B$25,$A24)</f>
        <v>0</v>
      </c>
      <c r="C24" s="9">
        <f>SUMPRODUCT((('LISTING CLIENTS'!$B$6:$B$56=DONNEES!$A19)*('LISTING CLIENTS'!$U$6:$Y$56)))</f>
        <v>0</v>
      </c>
      <c r="D24" s="9">
        <f>SUMPRODUCT((('LISTING CLIENTS'!$B$6:$B$56=DONNEES!$A19)*('LISTING CLIENTS'!$AA$6:$AE$56)))</f>
        <v>0</v>
      </c>
      <c r="E24" s="9">
        <f>SUMPRODUCT((('LISTING CLIENTS'!$B$6:$B$56=DONNEES!$A19)*('LISTING CLIENTS'!$AG$6:$AK$56)))</f>
        <v>0</v>
      </c>
      <c r="F24" s="18">
        <f t="shared" si="0"/>
        <v>0</v>
      </c>
      <c r="G24" s="9">
        <f>SUMPRODUCT((('LISTING CLIENTS'!$B$6:$B$56=DONNEES!$A19)*('LISTING CLIENTS'!$AM$6:$AQ$56)))</f>
        <v>0</v>
      </c>
      <c r="H24" s="9">
        <f>SUMPRODUCT((('LISTING CLIENTS'!$B$6:$B$56=DONNEES!$A19)*('LISTING CLIENTS'!$AS$6:$AW$56)))</f>
        <v>0</v>
      </c>
      <c r="I24" s="9">
        <f>SUMPRODUCT((('LISTING CLIENTS'!$B$6:$B$56=DONNEES!$A19)*('LISTING CLIENTS'!$AY$6:$BC$56)))</f>
        <v>0</v>
      </c>
      <c r="J24" s="18">
        <f t="shared" si="1"/>
        <v>0</v>
      </c>
      <c r="K24" s="9">
        <f>SUMPRODUCT((('LISTING CLIENTS'!$B$6:$B$56=DONNEES!$A19)*('LISTING CLIENTS'!$BE$6:$BI$56)))</f>
        <v>0</v>
      </c>
      <c r="L24" s="9">
        <f>SUMPRODUCT((('LISTING CLIENTS'!$B$6:$B$56=DONNEES!$A19)*('LISTING CLIENTS'!$BK$6:$BO$56)))</f>
        <v>0</v>
      </c>
      <c r="M24" s="9">
        <f>SUMPRODUCT((('LISTING CLIENTS'!$B$6:$B$56=DONNEES!$A19)*('LISTING CLIENTS'!$BQ$6:$BU$56)))</f>
        <v>0</v>
      </c>
      <c r="N24" s="18">
        <f t="shared" si="2"/>
        <v>0</v>
      </c>
      <c r="O24" s="9">
        <f>SUMPRODUCT((('LISTING CLIENTS'!$B$6:$B$56=DONNEES!$A19)*('LISTING CLIENTS'!$BW$6:$CB$56)))</f>
        <v>0</v>
      </c>
      <c r="P24" s="9">
        <f>SUMPRODUCT((('LISTING CLIENTS'!$B$6:$B$56=DONNEES!$A19)*('LISTING CLIENTS'!$CD$6:$CH$56)))</f>
        <v>0</v>
      </c>
      <c r="Q24" s="9">
        <f>SUMPRODUCT((('LISTING CLIENTS'!$B$6:$B$56=DONNEES!$A19)*('LISTING CLIENTS'!$CJ$6:$CN$56)))</f>
        <v>0</v>
      </c>
      <c r="R24" s="18">
        <f t="shared" si="3"/>
        <v>0</v>
      </c>
      <c r="S24" s="10">
        <f t="shared" si="4"/>
        <v>0</v>
      </c>
    </row>
    <row r="25" spans="1:19" ht="13.5" thickBot="1">
      <c r="A25" s="11" t="s">
        <v>211</v>
      </c>
      <c r="B25" s="24">
        <f>COUNTIF('LISTING CLIENTS'!$B$6:$B$25,$A25)</f>
        <v>0</v>
      </c>
      <c r="C25" s="9">
        <f>SUMPRODUCT((('LISTING CLIENTS'!$B$6:$B$56=DONNEES!$A20)*('LISTING CLIENTS'!$U$6:$Y$56)))</f>
        <v>0</v>
      </c>
      <c r="D25" s="9">
        <f>SUMPRODUCT((('LISTING CLIENTS'!$B$6:$B$56=DONNEES!$A20)*('LISTING CLIENTS'!$AA$6:$AE$56)))</f>
        <v>0</v>
      </c>
      <c r="E25" s="9">
        <f>SUMPRODUCT((('LISTING CLIENTS'!$B$6:$B$56=DONNEES!$A20)*('LISTING CLIENTS'!$AG$6:$AK$56)))</f>
        <v>0</v>
      </c>
      <c r="F25" s="18">
        <f t="shared" si="0"/>
        <v>0</v>
      </c>
      <c r="G25" s="9">
        <f>SUMPRODUCT((('LISTING CLIENTS'!$B$6:$B$56=DONNEES!$A20)*('LISTING CLIENTS'!$AM$6:$AQ$56)))</f>
        <v>0</v>
      </c>
      <c r="H25" s="9">
        <f>SUMPRODUCT((('LISTING CLIENTS'!$B$6:$B$56=DONNEES!$A20)*('LISTING CLIENTS'!$AS$6:$AW$56)))</f>
        <v>0</v>
      </c>
      <c r="I25" s="9">
        <f>SUMPRODUCT((('LISTING CLIENTS'!$B$6:$B$56=DONNEES!$A20)*('LISTING CLIENTS'!$AY$6:$BC$56)))</f>
        <v>0</v>
      </c>
      <c r="J25" s="18">
        <f t="shared" si="1"/>
        <v>0</v>
      </c>
      <c r="K25" s="9">
        <f>SUMPRODUCT((('LISTING CLIENTS'!$B$6:$B$56=DONNEES!$A20)*('LISTING CLIENTS'!$BE$6:$BI$56)))</f>
        <v>0</v>
      </c>
      <c r="L25" s="9">
        <f>SUMPRODUCT((('LISTING CLIENTS'!$B$6:$B$56=DONNEES!$A20)*('LISTING CLIENTS'!$BK$6:$BO$56)))</f>
        <v>0</v>
      </c>
      <c r="M25" s="9">
        <f>SUMPRODUCT((('LISTING CLIENTS'!$B$6:$B$56=DONNEES!$A20)*('LISTING CLIENTS'!$BQ$6:$BU$56)))</f>
        <v>0</v>
      </c>
      <c r="N25" s="18">
        <f t="shared" si="2"/>
        <v>0</v>
      </c>
      <c r="O25" s="9">
        <f>SUMPRODUCT((('LISTING CLIENTS'!$B$6:$B$56=DONNEES!$A20)*('LISTING CLIENTS'!$BW$6:$CB$56)))</f>
        <v>0</v>
      </c>
      <c r="P25" s="9">
        <f>SUMPRODUCT((('LISTING CLIENTS'!$B$6:$B$56=DONNEES!$A20)*('LISTING CLIENTS'!$CD$6:$CH$56)))</f>
        <v>0</v>
      </c>
      <c r="Q25" s="9">
        <f>SUMPRODUCT((('LISTING CLIENTS'!$B$6:$B$56=DONNEES!$A20)*('LISTING CLIENTS'!$CJ$6:$CN$56)))</f>
        <v>0</v>
      </c>
      <c r="R25" s="18">
        <f t="shared" si="3"/>
        <v>0</v>
      </c>
      <c r="S25" s="10">
        <f t="shared" si="4"/>
        <v>0</v>
      </c>
    </row>
    <row r="26" spans="1:19" ht="13.5" thickBot="1">
      <c r="A26" s="11" t="s">
        <v>212</v>
      </c>
      <c r="B26" s="24">
        <f>COUNTIF('LISTING CLIENTS'!$B$6:$B$25,$A26)</f>
        <v>0</v>
      </c>
      <c r="C26" s="9">
        <f>SUMPRODUCT((('LISTING CLIENTS'!$B$6:$B$56=DONNEES!$A21)*('LISTING CLIENTS'!$U$6:$Y$56)))</f>
        <v>0</v>
      </c>
      <c r="D26" s="9">
        <f>SUMPRODUCT((('LISTING CLIENTS'!$B$6:$B$56=DONNEES!$A21)*('LISTING CLIENTS'!$AA$6:$AE$56)))</f>
        <v>0</v>
      </c>
      <c r="E26" s="9">
        <f>SUMPRODUCT((('LISTING CLIENTS'!$B$6:$B$56=DONNEES!$A21)*('LISTING CLIENTS'!$AG$6:$AK$56)))</f>
        <v>0</v>
      </c>
      <c r="F26" s="18">
        <f t="shared" si="0"/>
        <v>0</v>
      </c>
      <c r="G26" s="9">
        <f>SUMPRODUCT((('LISTING CLIENTS'!$B$6:$B$56=DONNEES!$A21)*('LISTING CLIENTS'!$AM$6:$AQ$56)))</f>
        <v>0</v>
      </c>
      <c r="H26" s="9">
        <f>SUMPRODUCT((('LISTING CLIENTS'!$B$6:$B$56=DONNEES!$A21)*('LISTING CLIENTS'!$AS$6:$AW$56)))</f>
        <v>0</v>
      </c>
      <c r="I26" s="9">
        <f>SUMPRODUCT((('LISTING CLIENTS'!$B$6:$B$56=DONNEES!$A21)*('LISTING CLIENTS'!$AY$6:$BC$56)))</f>
        <v>0</v>
      </c>
      <c r="J26" s="18">
        <f t="shared" si="1"/>
        <v>0</v>
      </c>
      <c r="K26" s="9">
        <f>SUMPRODUCT((('LISTING CLIENTS'!$B$6:$B$56=DONNEES!$A21)*('LISTING CLIENTS'!$BE$6:$BI$56)))</f>
        <v>0</v>
      </c>
      <c r="L26" s="9">
        <f>SUMPRODUCT((('LISTING CLIENTS'!$B$6:$B$56=DONNEES!$A21)*('LISTING CLIENTS'!$BK$6:$BO$56)))</f>
        <v>0</v>
      </c>
      <c r="M26" s="9">
        <f>SUMPRODUCT((('LISTING CLIENTS'!$B$6:$B$56=DONNEES!$A21)*('LISTING CLIENTS'!$BQ$6:$BU$56)))</f>
        <v>0</v>
      </c>
      <c r="N26" s="18">
        <f t="shared" si="2"/>
        <v>0</v>
      </c>
      <c r="O26" s="9">
        <f>SUMPRODUCT((('LISTING CLIENTS'!$B$6:$B$56=DONNEES!$A21)*('LISTING CLIENTS'!$BW$6:$CB$56)))</f>
        <v>0</v>
      </c>
      <c r="P26" s="9">
        <f>SUMPRODUCT((('LISTING CLIENTS'!$B$6:$B$56=DONNEES!$A21)*('LISTING CLIENTS'!$CD$6:$CH$56)))</f>
        <v>0</v>
      </c>
      <c r="Q26" s="9">
        <f>SUMPRODUCT((('LISTING CLIENTS'!$B$6:$B$56=DONNEES!$A21)*('LISTING CLIENTS'!$CJ$6:$CN$56)))</f>
        <v>0</v>
      </c>
      <c r="R26" s="18">
        <f t="shared" si="3"/>
        <v>0</v>
      </c>
      <c r="S26" s="10">
        <f t="shared" si="4"/>
        <v>0</v>
      </c>
    </row>
    <row r="27" spans="1:19" ht="13.5" thickBot="1">
      <c r="A27" s="11" t="s">
        <v>213</v>
      </c>
      <c r="B27" s="24">
        <f>COUNTIF('LISTING CLIENTS'!$B$6:$B$25,$A27)</f>
        <v>0</v>
      </c>
      <c r="C27" s="9">
        <f>SUMPRODUCT((('LISTING CLIENTS'!$B$6:$B$56=DONNEES!$A22)*('LISTING CLIENTS'!$U$6:$Y$56)))</f>
        <v>0</v>
      </c>
      <c r="D27" s="9">
        <f>SUMPRODUCT((('LISTING CLIENTS'!$B$6:$B$56=DONNEES!$A22)*('LISTING CLIENTS'!$AA$6:$AE$56)))</f>
        <v>0</v>
      </c>
      <c r="E27" s="9">
        <f>SUMPRODUCT((('LISTING CLIENTS'!$B$6:$B$56=DONNEES!$A22)*('LISTING CLIENTS'!$AG$6:$AK$56)))</f>
        <v>0</v>
      </c>
      <c r="F27" s="18">
        <f t="shared" si="0"/>
        <v>0</v>
      </c>
      <c r="G27" s="9">
        <f>SUMPRODUCT((('LISTING CLIENTS'!$B$6:$B$56=DONNEES!$A22)*('LISTING CLIENTS'!$AM$6:$AQ$56)))</f>
        <v>0</v>
      </c>
      <c r="H27" s="9">
        <f>SUMPRODUCT((('LISTING CLIENTS'!$B$6:$B$56=DONNEES!$A22)*('LISTING CLIENTS'!$AS$6:$AW$56)))</f>
        <v>0</v>
      </c>
      <c r="I27" s="9">
        <f>SUMPRODUCT((('LISTING CLIENTS'!$B$6:$B$56=DONNEES!$A22)*('LISTING CLIENTS'!$AY$6:$BC$56)))</f>
        <v>0</v>
      </c>
      <c r="J27" s="18">
        <f t="shared" si="1"/>
        <v>0</v>
      </c>
      <c r="K27" s="9">
        <f>SUMPRODUCT((('LISTING CLIENTS'!$B$6:$B$56=DONNEES!$A22)*('LISTING CLIENTS'!$BE$6:$BI$56)))</f>
        <v>0</v>
      </c>
      <c r="L27" s="9">
        <f>SUMPRODUCT((('LISTING CLIENTS'!$B$6:$B$56=DONNEES!$A22)*('LISTING CLIENTS'!$BK$6:$BO$56)))</f>
        <v>0</v>
      </c>
      <c r="M27" s="9">
        <f>SUMPRODUCT((('LISTING CLIENTS'!$B$6:$B$56=DONNEES!$A22)*('LISTING CLIENTS'!$BQ$6:$BU$56)))</f>
        <v>0</v>
      </c>
      <c r="N27" s="18">
        <f t="shared" si="2"/>
        <v>0</v>
      </c>
      <c r="O27" s="9">
        <f>SUMPRODUCT((('LISTING CLIENTS'!$B$6:$B$56=DONNEES!$A22)*('LISTING CLIENTS'!$BW$6:$CB$56)))</f>
        <v>0</v>
      </c>
      <c r="P27" s="9">
        <f>SUMPRODUCT((('LISTING CLIENTS'!$B$6:$B$56=DONNEES!$A22)*('LISTING CLIENTS'!$CD$6:$CH$56)))</f>
        <v>0</v>
      </c>
      <c r="Q27" s="9">
        <f>SUMPRODUCT((('LISTING CLIENTS'!$B$6:$B$56=DONNEES!$A22)*('LISTING CLIENTS'!$CJ$6:$CN$56)))</f>
        <v>0</v>
      </c>
      <c r="R27" s="18">
        <f t="shared" si="3"/>
        <v>0</v>
      </c>
      <c r="S27" s="10">
        <f t="shared" si="4"/>
        <v>0</v>
      </c>
    </row>
    <row r="28" spans="1:19" ht="13.5" thickBot="1">
      <c r="A28" s="11" t="s">
        <v>238</v>
      </c>
      <c r="B28" s="24"/>
      <c r="C28" s="9">
        <f>SUMPRODUCT((('LISTING CLIENTS'!$B$6:$B$56=DONNEES!$A23)*('LISTING CLIENTS'!$U$6:$Y$56)))</f>
        <v>0</v>
      </c>
      <c r="D28" s="9">
        <f>SUMPRODUCT((('LISTING CLIENTS'!$B$6:$B$56=DONNEES!$A23)*('LISTING CLIENTS'!$AA$6:$AE$56)))</f>
        <v>0</v>
      </c>
      <c r="E28" s="9">
        <f>SUMPRODUCT((('LISTING CLIENTS'!$B$6:$B$56=DONNEES!$A23)*('LISTING CLIENTS'!$AG$6:$AK$56)))</f>
        <v>0</v>
      </c>
      <c r="F28" s="18"/>
      <c r="G28" s="9">
        <f>SUMPRODUCT((('LISTING CLIENTS'!$B$6:$B$56=DONNEES!$A23)*('LISTING CLIENTS'!$AM$6:$AQ$56)))</f>
        <v>0</v>
      </c>
      <c r="H28" s="9">
        <f>SUMPRODUCT((('LISTING CLIENTS'!$B$6:$B$56=DONNEES!$A23)*('LISTING CLIENTS'!$AS$6:$AW$56)))</f>
        <v>0</v>
      </c>
      <c r="I28" s="9">
        <f>SUMPRODUCT((('LISTING CLIENTS'!$B$6:$B$56=DONNEES!$A23)*('LISTING CLIENTS'!$AY$6:$BC$56)))</f>
        <v>0</v>
      </c>
      <c r="J28" s="18"/>
      <c r="K28" s="9">
        <f>SUMPRODUCT((('LISTING CLIENTS'!$B$6:$B$56=DONNEES!$A23)*('LISTING CLIENTS'!$BE$6:$BI$56)))</f>
        <v>0</v>
      </c>
      <c r="L28" s="9">
        <f>SUMPRODUCT((('LISTING CLIENTS'!$B$6:$B$56=DONNEES!$A23)*('LISTING CLIENTS'!$BK$6:$BO$56)))</f>
        <v>0</v>
      </c>
      <c r="M28" s="9">
        <f>SUMPRODUCT((('LISTING CLIENTS'!$B$6:$B$56=DONNEES!$A23)*('LISTING CLIENTS'!$BQ$6:$BU$56)))</f>
        <v>0</v>
      </c>
      <c r="N28" s="18"/>
      <c r="O28" s="9">
        <f>SUMPRODUCT((('LISTING CLIENTS'!$B$6:$B$56=DONNEES!$A23)*('LISTING CLIENTS'!$BW$6:$CB$56)))</f>
        <v>0</v>
      </c>
      <c r="P28" s="9">
        <f>SUMPRODUCT((('LISTING CLIENTS'!$B$6:$B$56=DONNEES!$A23)*('LISTING CLIENTS'!$CD$6:$CH$56)))</f>
        <v>0</v>
      </c>
      <c r="Q28" s="9">
        <f>SUMPRODUCT((('LISTING CLIENTS'!$B$6:$B$56=DONNEES!$A23)*('LISTING CLIENTS'!$CJ$6:$CN$56)))</f>
        <v>0</v>
      </c>
      <c r="R28" s="18"/>
      <c r="S28" s="10"/>
    </row>
    <row r="29" spans="1:19" ht="13.5" thickBot="1">
      <c r="A29" s="11" t="s">
        <v>239</v>
      </c>
      <c r="B29" s="24"/>
      <c r="C29" s="9">
        <f>SUMPRODUCT((('LISTING CLIENTS'!$B$6:$B$56=DONNEES!$A24)*('LISTING CLIENTS'!$U$6:$Y$56)))</f>
        <v>0</v>
      </c>
      <c r="D29" s="9">
        <f>SUMPRODUCT((('LISTING CLIENTS'!$B$6:$B$56=DONNEES!$A24)*('LISTING CLIENTS'!$AA$6:$AE$56)))</f>
        <v>0</v>
      </c>
      <c r="E29" s="9">
        <f>SUMPRODUCT((('LISTING CLIENTS'!$B$6:$B$56=DONNEES!$A24)*('LISTING CLIENTS'!$AG$6:$AK$56)))</f>
        <v>0</v>
      </c>
      <c r="F29" s="18"/>
      <c r="G29" s="9">
        <f>SUMPRODUCT((('LISTING CLIENTS'!$B$6:$B$56=DONNEES!$A24)*('LISTING CLIENTS'!$AM$6:$AQ$56)))</f>
        <v>0</v>
      </c>
      <c r="H29" s="9">
        <f>SUMPRODUCT((('LISTING CLIENTS'!$B$6:$B$56=DONNEES!$A24)*('LISTING CLIENTS'!$AS$6:$AW$56)))</f>
        <v>0</v>
      </c>
      <c r="I29" s="9">
        <f>SUMPRODUCT((('LISTING CLIENTS'!$B$6:$B$56=DONNEES!$A24)*('LISTING CLIENTS'!$AY$6:$BC$56)))</f>
        <v>0</v>
      </c>
      <c r="J29" s="18"/>
      <c r="K29" s="9">
        <f>SUMPRODUCT((('LISTING CLIENTS'!$B$6:$B$56=DONNEES!$A24)*('LISTING CLIENTS'!$BE$6:$BI$56)))</f>
        <v>0</v>
      </c>
      <c r="L29" s="9">
        <f>SUMPRODUCT((('LISTING CLIENTS'!$B$6:$B$56=DONNEES!$A24)*('LISTING CLIENTS'!$BK$6:$BO$56)))</f>
        <v>0</v>
      </c>
      <c r="M29" s="9">
        <f>SUMPRODUCT((('LISTING CLIENTS'!$B$6:$B$56=DONNEES!$A24)*('LISTING CLIENTS'!$BQ$6:$BU$56)))</f>
        <v>0</v>
      </c>
      <c r="N29" s="18"/>
      <c r="O29" s="9">
        <f>SUMPRODUCT((('LISTING CLIENTS'!$B$6:$B$56=DONNEES!$A24)*('LISTING CLIENTS'!$BW$6:$CB$56)))</f>
        <v>0</v>
      </c>
      <c r="P29" s="9">
        <f>SUMPRODUCT((('LISTING CLIENTS'!$B$6:$B$56=DONNEES!$A24)*('LISTING CLIENTS'!$CD$6:$CH$56)))</f>
        <v>0</v>
      </c>
      <c r="Q29" s="9">
        <f>SUMPRODUCT((('LISTING CLIENTS'!$B$6:$B$56=DONNEES!$A24)*('LISTING CLIENTS'!$CJ$6:$CN$56)))</f>
        <v>0</v>
      </c>
      <c r="R29" s="18"/>
      <c r="S29" s="10"/>
    </row>
    <row r="30" spans="1:19" ht="13.5" thickBot="1">
      <c r="A30" s="11" t="s">
        <v>229</v>
      </c>
      <c r="B30" s="24"/>
      <c r="C30" s="9">
        <f>SUMPRODUCT((('LISTING CLIENTS'!$B$6:$B$56=DONNEES!$A25)*('LISTING CLIENTS'!$U$6:$Y$56)))</f>
        <v>0</v>
      </c>
      <c r="D30" s="9">
        <f>SUMPRODUCT((('LISTING CLIENTS'!$B$6:$B$56=DONNEES!$A25)*('LISTING CLIENTS'!$AA$6:$AE$56)))</f>
        <v>0</v>
      </c>
      <c r="E30" s="9">
        <f>SUMPRODUCT((('LISTING CLIENTS'!$B$6:$B$56=DONNEES!$A25)*('LISTING CLIENTS'!$AG$6:$AK$56)))</f>
        <v>0</v>
      </c>
      <c r="F30" s="18"/>
      <c r="G30" s="9">
        <f>SUMPRODUCT((('LISTING CLIENTS'!$B$6:$B$56=DONNEES!$A25)*('LISTING CLIENTS'!$AM$6:$AQ$56)))</f>
        <v>0</v>
      </c>
      <c r="H30" s="9">
        <f>SUMPRODUCT((('LISTING CLIENTS'!$B$6:$B$56=DONNEES!$A25)*('LISTING CLIENTS'!$AS$6:$AW$56)))</f>
        <v>0</v>
      </c>
      <c r="I30" s="9">
        <f>SUMPRODUCT((('LISTING CLIENTS'!$B$6:$B$56=DONNEES!$A25)*('LISTING CLIENTS'!$AY$6:$BC$56)))</f>
        <v>0</v>
      </c>
      <c r="J30" s="18"/>
      <c r="K30" s="9">
        <f>SUMPRODUCT((('LISTING CLIENTS'!$B$6:$B$56=DONNEES!$A25)*('LISTING CLIENTS'!$BE$6:$BI$56)))</f>
        <v>0</v>
      </c>
      <c r="L30" s="9">
        <f>SUMPRODUCT((('LISTING CLIENTS'!$B$6:$B$56=DONNEES!$A25)*('LISTING CLIENTS'!$BK$6:$BO$56)))</f>
        <v>0</v>
      </c>
      <c r="M30" s="9">
        <f>SUMPRODUCT((('LISTING CLIENTS'!$B$6:$B$56=DONNEES!$A25)*('LISTING CLIENTS'!$BQ$6:$BU$56)))</f>
        <v>0</v>
      </c>
      <c r="N30" s="18"/>
      <c r="O30" s="9">
        <f>SUMPRODUCT((('LISTING CLIENTS'!$B$6:$B$56=DONNEES!$A25)*('LISTING CLIENTS'!$BW$6:$CB$56)))</f>
        <v>0</v>
      </c>
      <c r="P30" s="9">
        <f>SUMPRODUCT((('LISTING CLIENTS'!$B$6:$B$56=DONNEES!$A25)*('LISTING CLIENTS'!$CD$6:$CH$56)))</f>
        <v>0</v>
      </c>
      <c r="Q30" s="9">
        <f>SUMPRODUCT((('LISTING CLIENTS'!$B$6:$B$56=DONNEES!$A25)*('LISTING CLIENTS'!$CJ$6:$CN$56)))</f>
        <v>0</v>
      </c>
      <c r="R30" s="18"/>
      <c r="S30" s="10"/>
    </row>
    <row r="31" spans="1:19" ht="13.5" thickBot="1">
      <c r="A31" s="11" t="s">
        <v>234</v>
      </c>
      <c r="B31" s="24"/>
      <c r="C31" s="9">
        <f>SUMPRODUCT((('LISTING CLIENTS'!$B$6:$B$56=DONNEES!$A26)*('LISTING CLIENTS'!$U$6:$Y$56)))</f>
        <v>0</v>
      </c>
      <c r="D31" s="9">
        <f>SUMPRODUCT((('LISTING CLIENTS'!$B$6:$B$56=DONNEES!$A26)*('LISTING CLIENTS'!$AA$6:$AE$56)))</f>
        <v>0</v>
      </c>
      <c r="E31" s="9">
        <f>SUMPRODUCT((('LISTING CLIENTS'!$B$6:$B$56=DONNEES!$A26)*('LISTING CLIENTS'!$AG$6:$AK$56)))</f>
        <v>0</v>
      </c>
      <c r="F31" s="18"/>
      <c r="G31" s="9">
        <f>SUMPRODUCT((('LISTING CLIENTS'!$B$6:$B$56=DONNEES!$A26)*('LISTING CLIENTS'!$AM$6:$AQ$56)))</f>
        <v>0</v>
      </c>
      <c r="H31" s="9">
        <f>SUMPRODUCT((('LISTING CLIENTS'!$B$6:$B$56=DONNEES!$A26)*('LISTING CLIENTS'!$AS$6:$AW$56)))</f>
        <v>0</v>
      </c>
      <c r="I31" s="9">
        <f>SUMPRODUCT((('LISTING CLIENTS'!$B$6:$B$56=DONNEES!$A26)*('LISTING CLIENTS'!$AY$6:$BC$56)))</f>
        <v>0</v>
      </c>
      <c r="J31" s="18"/>
      <c r="K31" s="9">
        <f>SUMPRODUCT((('LISTING CLIENTS'!$B$6:$B$56=DONNEES!$A26)*('LISTING CLIENTS'!$BE$6:$BI$56)))</f>
        <v>0</v>
      </c>
      <c r="L31" s="9">
        <f>SUMPRODUCT((('LISTING CLIENTS'!$B$6:$B$56=DONNEES!$A26)*('LISTING CLIENTS'!$BK$6:$BO$56)))</f>
        <v>0</v>
      </c>
      <c r="M31" s="9">
        <f>SUMPRODUCT((('LISTING CLIENTS'!$B$6:$B$56=DONNEES!$A26)*('LISTING CLIENTS'!$BQ$6:$BU$56)))</f>
        <v>0</v>
      </c>
      <c r="N31" s="18"/>
      <c r="O31" s="9">
        <f>SUMPRODUCT((('LISTING CLIENTS'!$B$6:$B$56=DONNEES!$A26)*('LISTING CLIENTS'!$BW$6:$CB$56)))</f>
        <v>0</v>
      </c>
      <c r="P31" s="9">
        <f>SUMPRODUCT((('LISTING CLIENTS'!$B$6:$B$56=DONNEES!$A26)*('LISTING CLIENTS'!$CD$6:$CH$56)))</f>
        <v>0</v>
      </c>
      <c r="Q31" s="9">
        <f>SUMPRODUCT((('LISTING CLIENTS'!$B$6:$B$56=DONNEES!$A26)*('LISTING CLIENTS'!$CJ$6:$CN$56)))</f>
        <v>0</v>
      </c>
      <c r="R31" s="18"/>
      <c r="S31" s="10"/>
    </row>
    <row r="32" spans="1:19" ht="13.5" thickBot="1">
      <c r="A32" s="11" t="s">
        <v>236</v>
      </c>
      <c r="B32" s="24"/>
      <c r="C32" s="9">
        <f>SUMPRODUCT((('LISTING CLIENTS'!$B$6:$B$56=DONNEES!$A27)*('LISTING CLIENTS'!$U$6:$Y$56)))</f>
        <v>0</v>
      </c>
      <c r="D32" s="9">
        <f>SUMPRODUCT((('LISTING CLIENTS'!$B$6:$B$56=DONNEES!$A27)*('LISTING CLIENTS'!$AA$6:$AE$56)))</f>
        <v>0</v>
      </c>
      <c r="E32" s="9">
        <f>SUMPRODUCT((('LISTING CLIENTS'!$B$6:$B$56=DONNEES!$A27)*('LISTING CLIENTS'!$AG$6:$AK$56)))</f>
        <v>0</v>
      </c>
      <c r="F32" s="18"/>
      <c r="G32" s="9">
        <f>SUMPRODUCT((('LISTING CLIENTS'!$B$6:$B$56=DONNEES!$A27)*('LISTING CLIENTS'!$AM$6:$AQ$56)))</f>
        <v>0</v>
      </c>
      <c r="H32" s="9">
        <f>SUMPRODUCT((('LISTING CLIENTS'!$B$6:$B$56=DONNEES!$A27)*('LISTING CLIENTS'!$AS$6:$AW$56)))</f>
        <v>0</v>
      </c>
      <c r="I32" s="9">
        <f>SUMPRODUCT((('LISTING CLIENTS'!$B$6:$B$56=DONNEES!$A27)*('LISTING CLIENTS'!$AY$6:$BC$56)))</f>
        <v>0</v>
      </c>
      <c r="J32" s="18"/>
      <c r="K32" s="9">
        <f>SUMPRODUCT((('LISTING CLIENTS'!$B$6:$B$56=DONNEES!$A27)*('LISTING CLIENTS'!$BE$6:$BI$56)))</f>
        <v>0</v>
      </c>
      <c r="L32" s="9">
        <f>SUMPRODUCT((('LISTING CLIENTS'!$B$6:$B$56=DONNEES!$A27)*('LISTING CLIENTS'!$BK$6:$BO$56)))</f>
        <v>0</v>
      </c>
      <c r="M32" s="9">
        <f>SUMPRODUCT((('LISTING CLIENTS'!$B$6:$B$56=DONNEES!$A27)*('LISTING CLIENTS'!$BQ$6:$BU$56)))</f>
        <v>0</v>
      </c>
      <c r="N32" s="18"/>
      <c r="O32" s="9">
        <f>SUMPRODUCT((('LISTING CLIENTS'!$B$6:$B$56=DONNEES!$A27)*('LISTING CLIENTS'!$BW$6:$CB$56)))</f>
        <v>0</v>
      </c>
      <c r="P32" s="9">
        <f>SUMPRODUCT((('LISTING CLIENTS'!$B$6:$B$56=DONNEES!$A27)*('LISTING CLIENTS'!$CD$6:$CH$56)))</f>
        <v>0</v>
      </c>
      <c r="Q32" s="9">
        <f>SUMPRODUCT((('LISTING CLIENTS'!$B$6:$B$56=DONNEES!$A27)*('LISTING CLIENTS'!$CJ$6:$CN$56)))</f>
        <v>0</v>
      </c>
      <c r="R32" s="18"/>
      <c r="S32" s="10"/>
    </row>
    <row r="33" spans="1:19" ht="13.5" thickBot="1">
      <c r="A33" s="11" t="s">
        <v>237</v>
      </c>
      <c r="B33" s="24"/>
      <c r="C33" s="9">
        <f>SUMPRODUCT((('LISTING CLIENTS'!$B$6:$B$56=DONNEES!$A28)*('LISTING CLIENTS'!$U$6:$Y$56)))</f>
        <v>0</v>
      </c>
      <c r="D33" s="9">
        <f>SUMPRODUCT((('LISTING CLIENTS'!$B$6:$B$56=DONNEES!$A28)*('LISTING CLIENTS'!$AA$6:$AE$56)))</f>
        <v>0</v>
      </c>
      <c r="E33" s="9">
        <f>SUMPRODUCT((('LISTING CLIENTS'!$B$6:$B$56=DONNEES!$A28)*('LISTING CLIENTS'!$AG$6:$AK$56)))</f>
        <v>0</v>
      </c>
      <c r="F33" s="18"/>
      <c r="G33" s="9">
        <f>SUMPRODUCT((('LISTING CLIENTS'!$B$6:$B$56=DONNEES!$A28)*('LISTING CLIENTS'!$AM$6:$AQ$56)))</f>
        <v>0</v>
      </c>
      <c r="H33" s="9">
        <f>SUMPRODUCT((('LISTING CLIENTS'!$B$6:$B$56=DONNEES!$A28)*('LISTING CLIENTS'!$AS$6:$AW$56)))</f>
        <v>0</v>
      </c>
      <c r="I33" s="9">
        <f>SUMPRODUCT((('LISTING CLIENTS'!$B$6:$B$56=DONNEES!$A28)*('LISTING CLIENTS'!$AY$6:$BC$56)))</f>
        <v>0</v>
      </c>
      <c r="J33" s="18"/>
      <c r="K33" s="9">
        <f>SUMPRODUCT((('LISTING CLIENTS'!$B$6:$B$56=DONNEES!$A28)*('LISTING CLIENTS'!$BE$6:$BI$56)))</f>
        <v>0</v>
      </c>
      <c r="L33" s="9">
        <f>SUMPRODUCT((('LISTING CLIENTS'!$B$6:$B$56=DONNEES!$A28)*('LISTING CLIENTS'!$BK$6:$BO$56)))</f>
        <v>0</v>
      </c>
      <c r="M33" s="9">
        <f>SUMPRODUCT((('LISTING CLIENTS'!$B$6:$B$56=DONNEES!$A28)*('LISTING CLIENTS'!$BQ$6:$BU$56)))</f>
        <v>0</v>
      </c>
      <c r="N33" s="18"/>
      <c r="O33" s="9">
        <f>SUMPRODUCT((('LISTING CLIENTS'!$B$6:$B$56=DONNEES!$A28)*('LISTING CLIENTS'!$BW$6:$CB$56)))</f>
        <v>0</v>
      </c>
      <c r="P33" s="9">
        <f>SUMPRODUCT((('LISTING CLIENTS'!$B$6:$B$56=DONNEES!$A28)*('LISTING CLIENTS'!$CD$6:$CH$56)))</f>
        <v>0</v>
      </c>
      <c r="Q33" s="9">
        <f>SUMPRODUCT((('LISTING CLIENTS'!$B$6:$B$56=DONNEES!$A28)*('LISTING CLIENTS'!$CJ$6:$CN$56)))</f>
        <v>0</v>
      </c>
      <c r="R33" s="18"/>
      <c r="S33" s="10"/>
    </row>
    <row r="34" spans="1:19" ht="13.5" thickBot="1">
      <c r="A34" s="11" t="s">
        <v>235</v>
      </c>
      <c r="B34" s="24"/>
      <c r="C34" s="9">
        <f>SUMPRODUCT((('LISTING CLIENTS'!$B$6:$B$56=DONNEES!$A29)*('LISTING CLIENTS'!$U$6:$Y$56)))</f>
        <v>0</v>
      </c>
      <c r="D34" s="9">
        <f>SUMPRODUCT((('LISTING CLIENTS'!$B$6:$B$56=DONNEES!$A29)*('LISTING CLIENTS'!$AA$6:$AE$56)))</f>
        <v>0</v>
      </c>
      <c r="E34" s="9">
        <f>SUMPRODUCT((('LISTING CLIENTS'!$B$6:$B$56=DONNEES!$A29)*('LISTING CLIENTS'!$AG$6:$AK$56)))</f>
        <v>0</v>
      </c>
      <c r="F34" s="18"/>
      <c r="G34" s="9">
        <f>SUMPRODUCT((('LISTING CLIENTS'!$B$6:$B$56=DONNEES!$A29)*('LISTING CLIENTS'!$AM$6:$AQ$56)))</f>
        <v>0</v>
      </c>
      <c r="H34" s="9">
        <f>SUMPRODUCT((('LISTING CLIENTS'!$B$6:$B$56=DONNEES!$A29)*('LISTING CLIENTS'!$AS$6:$AW$56)))</f>
        <v>0</v>
      </c>
      <c r="I34" s="9">
        <f>SUMPRODUCT((('LISTING CLIENTS'!$B$6:$B$56=DONNEES!$A29)*('LISTING CLIENTS'!$AY$6:$BC$56)))</f>
        <v>0</v>
      </c>
      <c r="J34" s="18"/>
      <c r="K34" s="9">
        <f>SUMPRODUCT((('LISTING CLIENTS'!$B$6:$B$56=DONNEES!$A29)*('LISTING CLIENTS'!$BE$6:$BI$56)))</f>
        <v>0</v>
      </c>
      <c r="L34" s="9">
        <f>SUMPRODUCT((('LISTING CLIENTS'!$B$6:$B$56=DONNEES!$A29)*('LISTING CLIENTS'!$BK$6:$BO$56)))</f>
        <v>0</v>
      </c>
      <c r="M34" s="9">
        <f>SUMPRODUCT((('LISTING CLIENTS'!$B$6:$B$56=DONNEES!$A29)*('LISTING CLIENTS'!$BQ$6:$BU$56)))</f>
        <v>0</v>
      </c>
      <c r="N34" s="18"/>
      <c r="O34" s="9">
        <f>SUMPRODUCT((('LISTING CLIENTS'!$B$6:$B$56=DONNEES!$A29)*('LISTING CLIENTS'!$BW$6:$CB$56)))</f>
        <v>0</v>
      </c>
      <c r="P34" s="9">
        <f>SUMPRODUCT((('LISTING CLIENTS'!$B$6:$B$56=DONNEES!$A29)*('LISTING CLIENTS'!$CD$6:$CH$56)))</f>
        <v>0</v>
      </c>
      <c r="Q34" s="9">
        <f>SUMPRODUCT((('LISTING CLIENTS'!$B$6:$B$56=DONNEES!$A29)*('LISTING CLIENTS'!$CJ$6:$CN$56)))</f>
        <v>0</v>
      </c>
      <c r="R34" s="18"/>
      <c r="S34" s="10"/>
    </row>
    <row r="35" spans="1:19" ht="13.5" thickBot="1">
      <c r="A35" s="11" t="s">
        <v>232</v>
      </c>
      <c r="B35" s="24"/>
      <c r="C35" s="9">
        <f>SUMPRODUCT((('LISTING CLIENTS'!$B$6:$B$56=DONNEES!$A30)*('LISTING CLIENTS'!$U$6:$Y$56)))</f>
        <v>0</v>
      </c>
      <c r="D35" s="9">
        <f>SUMPRODUCT((('LISTING CLIENTS'!$B$6:$B$56=DONNEES!$A30)*('LISTING CLIENTS'!$AA$6:$AE$56)))</f>
        <v>0</v>
      </c>
      <c r="E35" s="9">
        <f>SUMPRODUCT((('LISTING CLIENTS'!$B$6:$B$56=DONNEES!$A30)*('LISTING CLIENTS'!$AG$6:$AK$56)))</f>
        <v>0</v>
      </c>
      <c r="F35" s="18"/>
      <c r="G35" s="9">
        <f>SUMPRODUCT((('LISTING CLIENTS'!$B$6:$B$56=DONNEES!$A30)*('LISTING CLIENTS'!$AM$6:$AQ$56)))</f>
        <v>0</v>
      </c>
      <c r="H35" s="9">
        <f>SUMPRODUCT((('LISTING CLIENTS'!$B$6:$B$56=DONNEES!$A30)*('LISTING CLIENTS'!$AS$6:$AW$56)))</f>
        <v>0</v>
      </c>
      <c r="I35" s="9">
        <f>SUMPRODUCT((('LISTING CLIENTS'!$B$6:$B$56=DONNEES!$A30)*('LISTING CLIENTS'!$AY$6:$BC$56)))</f>
        <v>0</v>
      </c>
      <c r="J35" s="18"/>
      <c r="K35" s="9">
        <f>SUMPRODUCT((('LISTING CLIENTS'!$B$6:$B$56=DONNEES!$A30)*('LISTING CLIENTS'!$BE$6:$BI$56)))</f>
        <v>0</v>
      </c>
      <c r="L35" s="9">
        <f>SUMPRODUCT((('LISTING CLIENTS'!$B$6:$B$56=DONNEES!$A30)*('LISTING CLIENTS'!$BK$6:$BO$56)))</f>
        <v>0</v>
      </c>
      <c r="M35" s="9">
        <f>SUMPRODUCT((('LISTING CLIENTS'!$B$6:$B$56=DONNEES!$A30)*('LISTING CLIENTS'!$BQ$6:$BU$56)))</f>
        <v>0</v>
      </c>
      <c r="N35" s="18"/>
      <c r="O35" s="9">
        <f>SUMPRODUCT((('LISTING CLIENTS'!$B$6:$B$56=DONNEES!$A30)*('LISTING CLIENTS'!$BW$6:$CB$56)))</f>
        <v>0</v>
      </c>
      <c r="P35" s="9">
        <f>SUMPRODUCT((('LISTING CLIENTS'!$B$6:$B$56=DONNEES!$A30)*('LISTING CLIENTS'!$CD$6:$CH$56)))</f>
        <v>0</v>
      </c>
      <c r="Q35" s="9">
        <f>SUMPRODUCT((('LISTING CLIENTS'!$B$6:$B$56=DONNEES!$A30)*('LISTING CLIENTS'!$CJ$6:$CN$56)))</f>
        <v>0</v>
      </c>
      <c r="R35" s="18"/>
      <c r="S35" s="10"/>
    </row>
    <row r="36" spans="1:19" ht="13.5" thickBot="1">
      <c r="A36" s="11" t="s">
        <v>233</v>
      </c>
      <c r="B36" s="24"/>
      <c r="C36" s="9">
        <f>SUMPRODUCT((('LISTING CLIENTS'!$B$6:$B$56=DONNEES!$A31)*('LISTING CLIENTS'!$U$6:$Y$56)))</f>
        <v>0</v>
      </c>
      <c r="D36" s="9">
        <f>SUMPRODUCT((('LISTING CLIENTS'!$B$6:$B$56=DONNEES!$A31)*('LISTING CLIENTS'!$AA$6:$AE$56)))</f>
        <v>0</v>
      </c>
      <c r="E36" s="9">
        <f>SUMPRODUCT((('LISTING CLIENTS'!$B$6:$B$56=DONNEES!$A31)*('LISTING CLIENTS'!$AG$6:$AK$56)))</f>
        <v>0</v>
      </c>
      <c r="F36" s="18"/>
      <c r="G36" s="9">
        <f>SUMPRODUCT((('LISTING CLIENTS'!$B$6:$B$56=DONNEES!$A31)*('LISTING CLIENTS'!$AM$6:$AQ$56)))</f>
        <v>0</v>
      </c>
      <c r="H36" s="9">
        <f>SUMPRODUCT((('LISTING CLIENTS'!$B$6:$B$56=DONNEES!$A31)*('LISTING CLIENTS'!$AS$6:$AW$56)))</f>
        <v>0</v>
      </c>
      <c r="I36" s="9">
        <f>SUMPRODUCT((('LISTING CLIENTS'!$B$6:$B$56=DONNEES!$A31)*('LISTING CLIENTS'!$AY$6:$BC$56)))</f>
        <v>0</v>
      </c>
      <c r="J36" s="18"/>
      <c r="K36" s="9">
        <f>SUMPRODUCT((('LISTING CLIENTS'!$B$6:$B$56=DONNEES!$A31)*('LISTING CLIENTS'!$BE$6:$BI$56)))</f>
        <v>0</v>
      </c>
      <c r="L36" s="9">
        <f>SUMPRODUCT((('LISTING CLIENTS'!$B$6:$B$56=DONNEES!$A31)*('LISTING CLIENTS'!$BK$6:$BO$56)))</f>
        <v>0</v>
      </c>
      <c r="M36" s="9">
        <f>SUMPRODUCT((('LISTING CLIENTS'!$B$6:$B$56=DONNEES!$A31)*('LISTING CLIENTS'!$BQ$6:$BU$56)))</f>
        <v>0</v>
      </c>
      <c r="N36" s="18"/>
      <c r="O36" s="9">
        <f>SUMPRODUCT((('LISTING CLIENTS'!$B$6:$B$56=DONNEES!$A31)*('LISTING CLIENTS'!$BW$6:$CB$56)))</f>
        <v>0</v>
      </c>
      <c r="P36" s="9">
        <f>SUMPRODUCT((('LISTING CLIENTS'!$B$6:$B$56=DONNEES!$A31)*('LISTING CLIENTS'!$CD$6:$CH$56)))</f>
        <v>0</v>
      </c>
      <c r="Q36" s="9">
        <f>SUMPRODUCT((('LISTING CLIENTS'!$B$6:$B$56=DONNEES!$A31)*('LISTING CLIENTS'!$CJ$6:$CN$56)))</f>
        <v>0</v>
      </c>
      <c r="R36" s="18"/>
      <c r="S36" s="10"/>
    </row>
    <row r="37" spans="1:19" ht="13.5" thickBot="1">
      <c r="A37" s="11" t="s">
        <v>230</v>
      </c>
      <c r="B37" s="24"/>
      <c r="C37" s="9">
        <f>SUMPRODUCT((('LISTING CLIENTS'!$B$6:$B$56=DONNEES!$A32)*('LISTING CLIENTS'!$U$6:$Y$56)))</f>
        <v>0</v>
      </c>
      <c r="D37" s="9">
        <f>SUMPRODUCT((('LISTING CLIENTS'!$B$6:$B$56=DONNEES!$A32)*('LISTING CLIENTS'!$AA$6:$AE$56)))</f>
        <v>0</v>
      </c>
      <c r="E37" s="9">
        <f>SUMPRODUCT((('LISTING CLIENTS'!$B$6:$B$56=DONNEES!$A32)*('LISTING CLIENTS'!$AG$6:$AK$56)))</f>
        <v>0</v>
      </c>
      <c r="F37" s="18"/>
      <c r="G37" s="9">
        <f>SUMPRODUCT((('LISTING CLIENTS'!$B$6:$B$56=DONNEES!$A32)*('LISTING CLIENTS'!$AM$6:$AQ$56)))</f>
        <v>0</v>
      </c>
      <c r="H37" s="9">
        <f>SUMPRODUCT((('LISTING CLIENTS'!$B$6:$B$56=DONNEES!$A32)*('LISTING CLIENTS'!$AS$6:$AW$56)))</f>
        <v>0</v>
      </c>
      <c r="I37" s="9">
        <f>SUMPRODUCT((('LISTING CLIENTS'!$B$6:$B$56=DONNEES!$A32)*('LISTING CLIENTS'!$AY$6:$BC$56)))</f>
        <v>0</v>
      </c>
      <c r="J37" s="18"/>
      <c r="K37" s="9">
        <f>SUMPRODUCT((('LISTING CLIENTS'!$B$6:$B$56=DONNEES!$A32)*('LISTING CLIENTS'!$BE$6:$BI$56)))</f>
        <v>0</v>
      </c>
      <c r="L37" s="9">
        <f>SUMPRODUCT((('LISTING CLIENTS'!$B$6:$B$56=DONNEES!$A32)*('LISTING CLIENTS'!$BK$6:$BO$56)))</f>
        <v>0</v>
      </c>
      <c r="M37" s="9">
        <f>SUMPRODUCT((('LISTING CLIENTS'!$B$6:$B$56=DONNEES!$A32)*('LISTING CLIENTS'!$BQ$6:$BU$56)))</f>
        <v>0</v>
      </c>
      <c r="N37" s="18"/>
      <c r="O37" s="9">
        <f>SUMPRODUCT((('LISTING CLIENTS'!$B$6:$B$56=DONNEES!$A32)*('LISTING CLIENTS'!$BW$6:$CB$56)))</f>
        <v>0</v>
      </c>
      <c r="P37" s="9">
        <f>SUMPRODUCT((('LISTING CLIENTS'!$B$6:$B$56=DONNEES!$A32)*('LISTING CLIENTS'!$CD$6:$CH$56)))</f>
        <v>0</v>
      </c>
      <c r="Q37" s="9">
        <f>SUMPRODUCT((('LISTING CLIENTS'!$B$6:$B$56=DONNEES!$A32)*('LISTING CLIENTS'!$CJ$6:$CN$56)))</f>
        <v>0</v>
      </c>
      <c r="R37" s="18"/>
      <c r="S37" s="10"/>
    </row>
    <row r="38" spans="1:19" ht="13.5" thickBot="1">
      <c r="A38" s="11" t="s">
        <v>240</v>
      </c>
      <c r="B38" s="24"/>
      <c r="C38" s="9">
        <f>SUMPRODUCT((('LISTING CLIENTS'!$B$6:$B$56=DONNEES!$A33)*('LISTING CLIENTS'!$U$6:$Y$56)))</f>
        <v>0</v>
      </c>
      <c r="D38" s="9">
        <f>SUMPRODUCT((('LISTING CLIENTS'!$B$6:$B$56=DONNEES!$A33)*('LISTING CLIENTS'!$AA$6:$AE$56)))</f>
        <v>0</v>
      </c>
      <c r="E38" s="9">
        <f>SUMPRODUCT((('LISTING CLIENTS'!$B$6:$B$56=DONNEES!$A33)*('LISTING CLIENTS'!$AG$6:$AK$56)))</f>
        <v>0</v>
      </c>
      <c r="F38" s="18"/>
      <c r="G38" s="9">
        <f>SUMPRODUCT((('LISTING CLIENTS'!$B$6:$B$56=DONNEES!$A33)*('LISTING CLIENTS'!$AM$6:$AQ$56)))</f>
        <v>0</v>
      </c>
      <c r="H38" s="9">
        <f>SUMPRODUCT((('LISTING CLIENTS'!$B$6:$B$56=DONNEES!$A33)*('LISTING CLIENTS'!$AS$6:$AW$56)))</f>
        <v>0</v>
      </c>
      <c r="I38" s="9">
        <f>SUMPRODUCT((('LISTING CLIENTS'!$B$6:$B$56=DONNEES!$A33)*('LISTING CLIENTS'!$AY$6:$BC$56)))</f>
        <v>0</v>
      </c>
      <c r="J38" s="18"/>
      <c r="K38" s="9">
        <f>SUMPRODUCT((('LISTING CLIENTS'!$B$6:$B$56=DONNEES!$A33)*('LISTING CLIENTS'!$BE$6:$BI$56)))</f>
        <v>0</v>
      </c>
      <c r="L38" s="9">
        <f>SUMPRODUCT((('LISTING CLIENTS'!$B$6:$B$56=DONNEES!$A33)*('LISTING CLIENTS'!$BK$6:$BO$56)))</f>
        <v>0</v>
      </c>
      <c r="M38" s="9">
        <f>SUMPRODUCT((('LISTING CLIENTS'!$B$6:$B$56=DONNEES!$A33)*('LISTING CLIENTS'!$BQ$6:$BU$56)))</f>
        <v>0</v>
      </c>
      <c r="N38" s="18"/>
      <c r="O38" s="9">
        <f>SUMPRODUCT((('LISTING CLIENTS'!$B$6:$B$56=DONNEES!$A33)*('LISTING CLIENTS'!$BW$6:$CB$56)))</f>
        <v>0</v>
      </c>
      <c r="P38" s="9">
        <f>SUMPRODUCT((('LISTING CLIENTS'!$B$6:$B$56=DONNEES!$A33)*('LISTING CLIENTS'!$CD$6:$CH$56)))</f>
        <v>0</v>
      </c>
      <c r="Q38" s="9">
        <f>SUMPRODUCT((('LISTING CLIENTS'!$B$6:$B$56=DONNEES!$A33)*('LISTING CLIENTS'!$CJ$6:$CN$56)))</f>
        <v>0</v>
      </c>
      <c r="R38" s="18"/>
      <c r="S38" s="10"/>
    </row>
    <row r="39" spans="1:19" ht="13.5" thickBot="1">
      <c r="A39" s="11" t="s">
        <v>189</v>
      </c>
      <c r="B39" s="24">
        <f>COUNTIF('LISTING CLIENTS'!$B$6:$B$25,$A39)</f>
        <v>0</v>
      </c>
      <c r="C39" s="9">
        <f>SUMPRODUCT((('LISTING CLIENTS'!$B$6:$B$56=DONNEES!$A34)*('LISTING CLIENTS'!$U$6:$Y$56)))</f>
        <v>0</v>
      </c>
      <c r="D39" s="9">
        <f>SUMPRODUCT((('LISTING CLIENTS'!$B$6:$B$56=DONNEES!$A34)*('LISTING CLIENTS'!$AA$6:$AE$56)))</f>
        <v>0</v>
      </c>
      <c r="E39" s="9">
        <f>SUMPRODUCT((('LISTING CLIENTS'!$B$6:$B$56=DONNEES!$A34)*('LISTING CLIENTS'!$AG$6:$AK$56)))</f>
        <v>0</v>
      </c>
      <c r="F39" s="18">
        <f t="shared" si="0"/>
        <v>0</v>
      </c>
      <c r="G39" s="9">
        <f>SUMPRODUCT((('LISTING CLIENTS'!$B$6:$B$56=DONNEES!$A34)*('LISTING CLIENTS'!$AM$6:$AQ$56)))</f>
        <v>0</v>
      </c>
      <c r="H39" s="9">
        <f>SUMPRODUCT((('LISTING CLIENTS'!$B$6:$B$56=DONNEES!$A34)*('LISTING CLIENTS'!$AS$6:$AW$56)))</f>
        <v>0</v>
      </c>
      <c r="I39" s="9">
        <f>SUMPRODUCT((('LISTING CLIENTS'!$B$6:$B$56=DONNEES!$A34)*('LISTING CLIENTS'!$AY$6:$BC$56)))</f>
        <v>0</v>
      </c>
      <c r="J39" s="18">
        <f t="shared" si="1"/>
        <v>0</v>
      </c>
      <c r="K39" s="9">
        <f>SUMPRODUCT((('LISTING CLIENTS'!$B$6:$B$56=DONNEES!$A34)*('LISTING CLIENTS'!$BE$6:$BI$56)))</f>
        <v>0</v>
      </c>
      <c r="L39" s="9">
        <f>SUMPRODUCT((('LISTING CLIENTS'!$B$6:$B$56=DONNEES!$A34)*('LISTING CLIENTS'!$BK$6:$BO$56)))</f>
        <v>0</v>
      </c>
      <c r="M39" s="9">
        <f>SUMPRODUCT((('LISTING CLIENTS'!$B$6:$B$56=DONNEES!$A34)*('LISTING CLIENTS'!$BQ$6:$BU$56)))</f>
        <v>0</v>
      </c>
      <c r="N39" s="18">
        <f t="shared" si="2"/>
        <v>0</v>
      </c>
      <c r="O39" s="9">
        <f>SUMPRODUCT((('LISTING CLIENTS'!$B$6:$B$56=DONNEES!$A34)*('LISTING CLIENTS'!$BW$6:$CB$56)))</f>
        <v>0</v>
      </c>
      <c r="P39" s="9">
        <f>SUMPRODUCT((('LISTING CLIENTS'!$B$6:$B$56=DONNEES!$A34)*('LISTING CLIENTS'!$CD$6:$CH$56)))</f>
        <v>0</v>
      </c>
      <c r="Q39" s="9">
        <f>SUMPRODUCT((('LISTING CLIENTS'!$B$6:$B$56=DONNEES!$A34)*('LISTING CLIENTS'!$CJ$6:$CN$56)))</f>
        <v>0</v>
      </c>
      <c r="R39" s="18">
        <f t="shared" si="3"/>
        <v>0</v>
      </c>
      <c r="S39" s="10">
        <f t="shared" si="4"/>
        <v>0</v>
      </c>
    </row>
    <row r="40" spans="1:19" ht="13.5" thickBot="1">
      <c r="A40" s="11" t="s">
        <v>191</v>
      </c>
      <c r="B40" s="24">
        <f>COUNTIF('LISTING CLIENTS'!$B$6:$B$25,$A40)</f>
        <v>0</v>
      </c>
      <c r="C40" s="9">
        <f>SUMPRODUCT((('LISTING CLIENTS'!$B$6:$B$56=DONNEES!$A35)*('LISTING CLIENTS'!$U$6:$Y$56)))</f>
        <v>0</v>
      </c>
      <c r="D40" s="9">
        <f>SUMPRODUCT((('LISTING CLIENTS'!$B$6:$B$56=DONNEES!$A35)*('LISTING CLIENTS'!$AA$6:$AE$56)))</f>
        <v>0</v>
      </c>
      <c r="E40" s="9">
        <f>SUMPRODUCT((('LISTING CLIENTS'!$B$6:$B$56=DONNEES!$A35)*('LISTING CLIENTS'!$AG$6:$AK$56)))</f>
        <v>0</v>
      </c>
      <c r="F40" s="18">
        <f t="shared" si="0"/>
        <v>0</v>
      </c>
      <c r="G40" s="9">
        <f>SUMPRODUCT((('LISTING CLIENTS'!$B$6:$B$56=DONNEES!$A35)*('LISTING CLIENTS'!$AM$6:$AQ$56)))</f>
        <v>0</v>
      </c>
      <c r="H40" s="9">
        <f>SUMPRODUCT((('LISTING CLIENTS'!$B$6:$B$56=DONNEES!$A35)*('LISTING CLIENTS'!$AS$6:$AW$56)))</f>
        <v>0</v>
      </c>
      <c r="I40" s="9">
        <f>SUMPRODUCT((('LISTING CLIENTS'!$B$6:$B$56=DONNEES!$A35)*('LISTING CLIENTS'!$AY$6:$BC$56)))</f>
        <v>0</v>
      </c>
      <c r="J40" s="18">
        <f t="shared" si="1"/>
        <v>0</v>
      </c>
      <c r="K40" s="9">
        <f>SUMPRODUCT((('LISTING CLIENTS'!$B$6:$B$56=DONNEES!$A35)*('LISTING CLIENTS'!$BE$6:$BI$56)))</f>
        <v>0</v>
      </c>
      <c r="L40" s="9">
        <f>SUMPRODUCT((('LISTING CLIENTS'!$B$6:$B$56=DONNEES!$A35)*('LISTING CLIENTS'!$BK$6:$BO$56)))</f>
        <v>0</v>
      </c>
      <c r="M40" s="9">
        <f>SUMPRODUCT((('LISTING CLIENTS'!$B$6:$B$56=DONNEES!$A35)*('LISTING CLIENTS'!$BQ$6:$BU$56)))</f>
        <v>0</v>
      </c>
      <c r="N40" s="18">
        <f t="shared" si="2"/>
        <v>0</v>
      </c>
      <c r="O40" s="9">
        <f>SUMPRODUCT((('LISTING CLIENTS'!$B$6:$B$56=DONNEES!$A35)*('LISTING CLIENTS'!$BW$6:$CB$56)))</f>
        <v>0</v>
      </c>
      <c r="P40" s="9">
        <f>SUMPRODUCT((('LISTING CLIENTS'!$B$6:$B$56=DONNEES!$A35)*('LISTING CLIENTS'!$CD$6:$CH$56)))</f>
        <v>0</v>
      </c>
      <c r="Q40" s="9">
        <f>SUMPRODUCT((('LISTING CLIENTS'!$B$6:$B$56=DONNEES!$A35)*('LISTING CLIENTS'!$CJ$6:$CN$56)))</f>
        <v>0</v>
      </c>
      <c r="R40" s="18">
        <f t="shared" si="3"/>
        <v>0</v>
      </c>
      <c r="S40" s="10">
        <f t="shared" si="4"/>
        <v>0</v>
      </c>
    </row>
    <row r="41" spans="1:19" ht="13.5" thickBot="1">
      <c r="A41" s="11" t="s">
        <v>202</v>
      </c>
      <c r="B41" s="24">
        <f>COUNTIF('LISTING CLIENTS'!$B$6:$B$25,$A41)</f>
        <v>0</v>
      </c>
      <c r="C41" s="9">
        <f>SUMPRODUCT((('LISTING CLIENTS'!$B$6:$B$56=DONNEES!$A36)*('LISTING CLIENTS'!$U$6:$Y$56)))</f>
        <v>0</v>
      </c>
      <c r="D41" s="9">
        <f>SUMPRODUCT((('LISTING CLIENTS'!$B$6:$B$56=DONNEES!$A36)*('LISTING CLIENTS'!$AA$6:$AE$56)))</f>
        <v>0</v>
      </c>
      <c r="E41" s="9">
        <f>SUMPRODUCT((('LISTING CLIENTS'!$B$6:$B$56=DONNEES!$A36)*('LISTING CLIENTS'!$AG$6:$AK$56)))</f>
        <v>0</v>
      </c>
      <c r="F41" s="18">
        <f t="shared" si="0"/>
        <v>0</v>
      </c>
      <c r="G41" s="9">
        <f>SUMPRODUCT((('LISTING CLIENTS'!$B$6:$B$56=DONNEES!$A36)*('LISTING CLIENTS'!$AM$6:$AQ$56)))</f>
        <v>0</v>
      </c>
      <c r="H41" s="9">
        <f>SUMPRODUCT((('LISTING CLIENTS'!$B$6:$B$56=DONNEES!$A36)*('LISTING CLIENTS'!$AS$6:$AW$56)))</f>
        <v>0</v>
      </c>
      <c r="I41" s="9">
        <f>SUMPRODUCT((('LISTING CLIENTS'!$B$6:$B$56=DONNEES!$A36)*('LISTING CLIENTS'!$AY$6:$BC$56)))</f>
        <v>0</v>
      </c>
      <c r="J41" s="18">
        <f t="shared" si="1"/>
        <v>0</v>
      </c>
      <c r="K41" s="9">
        <f>SUMPRODUCT((('LISTING CLIENTS'!$B$6:$B$56=DONNEES!$A36)*('LISTING CLIENTS'!$BE$6:$BI$56)))</f>
        <v>0</v>
      </c>
      <c r="L41" s="9">
        <f>SUMPRODUCT((('LISTING CLIENTS'!$B$6:$B$56=DONNEES!$A36)*('LISTING CLIENTS'!$BK$6:$BO$56)))</f>
        <v>0</v>
      </c>
      <c r="M41" s="9">
        <f>SUMPRODUCT((('LISTING CLIENTS'!$B$6:$B$56=DONNEES!$A36)*('LISTING CLIENTS'!$BQ$6:$BU$56)))</f>
        <v>0</v>
      </c>
      <c r="N41" s="18">
        <f t="shared" si="2"/>
        <v>0</v>
      </c>
      <c r="O41" s="9">
        <f>SUMPRODUCT((('LISTING CLIENTS'!$B$6:$B$56=DONNEES!$A36)*('LISTING CLIENTS'!$BW$6:$CB$56)))</f>
        <v>0</v>
      </c>
      <c r="P41" s="9">
        <f>SUMPRODUCT((('LISTING CLIENTS'!$B$6:$B$56=DONNEES!$A36)*('LISTING CLIENTS'!$CD$6:$CH$56)))</f>
        <v>0</v>
      </c>
      <c r="Q41" s="9">
        <f>SUMPRODUCT((('LISTING CLIENTS'!$B$6:$B$56=DONNEES!$A36)*('LISTING CLIENTS'!$CJ$6:$CN$56)))</f>
        <v>0</v>
      </c>
      <c r="R41" s="18">
        <f t="shared" si="3"/>
        <v>0</v>
      </c>
      <c r="S41" s="10">
        <f t="shared" si="4"/>
        <v>0</v>
      </c>
    </row>
    <row r="42" spans="1:19" ht="13.5" thickBot="1">
      <c r="A42" s="11" t="s">
        <v>197</v>
      </c>
      <c r="B42" s="24">
        <f>COUNTIF('LISTING CLIENTS'!$B$6:$B$25,$A42)</f>
        <v>0</v>
      </c>
      <c r="C42" s="9">
        <f>SUMPRODUCT((('LISTING CLIENTS'!$B$6:$B$56=DONNEES!$A37)*('LISTING CLIENTS'!$U$6:$Y$56)))</f>
        <v>0</v>
      </c>
      <c r="D42" s="9">
        <f>SUMPRODUCT((('LISTING CLIENTS'!$B$6:$B$56=DONNEES!$A37)*('LISTING CLIENTS'!$AA$6:$AE$56)))</f>
        <v>0</v>
      </c>
      <c r="E42" s="9">
        <f>SUMPRODUCT((('LISTING CLIENTS'!$B$6:$B$56=DONNEES!$A37)*('LISTING CLIENTS'!$AG$6:$AK$56)))</f>
        <v>0</v>
      </c>
      <c r="F42" s="18">
        <f t="shared" si="0"/>
        <v>0</v>
      </c>
      <c r="G42" s="9">
        <f>SUMPRODUCT((('LISTING CLIENTS'!$B$6:$B$56=DONNEES!$A37)*('LISTING CLIENTS'!$AM$6:$AQ$56)))</f>
        <v>0</v>
      </c>
      <c r="H42" s="9">
        <f>SUMPRODUCT((('LISTING CLIENTS'!$B$6:$B$56=DONNEES!$A37)*('LISTING CLIENTS'!$AS$6:$AW$56)))</f>
        <v>0</v>
      </c>
      <c r="I42" s="9">
        <f>SUMPRODUCT((('LISTING CLIENTS'!$B$6:$B$56=DONNEES!$A37)*('LISTING CLIENTS'!$AY$6:$BC$56)))</f>
        <v>0</v>
      </c>
      <c r="J42" s="18">
        <f t="shared" si="1"/>
        <v>0</v>
      </c>
      <c r="K42" s="9">
        <f>SUMPRODUCT((('LISTING CLIENTS'!$B$6:$B$56=DONNEES!$A37)*('LISTING CLIENTS'!$BE$6:$BI$56)))</f>
        <v>0</v>
      </c>
      <c r="L42" s="9">
        <f>SUMPRODUCT((('LISTING CLIENTS'!$B$6:$B$56=DONNEES!$A37)*('LISTING CLIENTS'!$BK$6:$BO$56)))</f>
        <v>0</v>
      </c>
      <c r="M42" s="9">
        <f>SUMPRODUCT((('LISTING CLIENTS'!$B$6:$B$56=DONNEES!$A37)*('LISTING CLIENTS'!$BQ$6:$BU$56)))</f>
        <v>0</v>
      </c>
      <c r="N42" s="18">
        <f t="shared" si="2"/>
        <v>0</v>
      </c>
      <c r="O42" s="9">
        <f>SUMPRODUCT((('LISTING CLIENTS'!$B$6:$B$56=DONNEES!$A37)*('LISTING CLIENTS'!$BW$6:$CB$56)))</f>
        <v>0</v>
      </c>
      <c r="P42" s="9">
        <f>SUMPRODUCT((('LISTING CLIENTS'!$B$6:$B$56=DONNEES!$A37)*('LISTING CLIENTS'!$CD$6:$CH$56)))</f>
        <v>0</v>
      </c>
      <c r="Q42" s="9">
        <f>SUMPRODUCT((('LISTING CLIENTS'!$B$6:$B$56=DONNEES!$A37)*('LISTING CLIENTS'!$CJ$6:$CN$56)))</f>
        <v>0</v>
      </c>
      <c r="R42" s="18">
        <f t="shared" si="3"/>
        <v>0</v>
      </c>
      <c r="S42" s="10">
        <f t="shared" si="4"/>
        <v>0</v>
      </c>
    </row>
    <row r="43" spans="1:19" ht="13.5" thickBot="1">
      <c r="A43" s="11" t="s">
        <v>198</v>
      </c>
      <c r="B43" s="24">
        <f>COUNTIF('LISTING CLIENTS'!$B$6:$B$25,$A43)</f>
        <v>0</v>
      </c>
      <c r="C43" s="9">
        <f>SUMPRODUCT((('LISTING CLIENTS'!$B$6:$B$56=DONNEES!$A38)*('LISTING CLIENTS'!$U$6:$Y$56)))</f>
        <v>0</v>
      </c>
      <c r="D43" s="9">
        <f>SUMPRODUCT((('LISTING CLIENTS'!$B$6:$B$56=DONNEES!$A38)*('LISTING CLIENTS'!$AA$6:$AE$56)))</f>
        <v>0</v>
      </c>
      <c r="E43" s="9">
        <f>SUMPRODUCT((('LISTING CLIENTS'!$B$6:$B$56=DONNEES!$A38)*('LISTING CLIENTS'!$AG$6:$AK$56)))</f>
        <v>0</v>
      </c>
      <c r="F43" s="18">
        <f t="shared" si="0"/>
        <v>0</v>
      </c>
      <c r="G43" s="9">
        <f>SUMPRODUCT((('LISTING CLIENTS'!$B$6:$B$56=DONNEES!$A38)*('LISTING CLIENTS'!$AM$6:$AQ$56)))</f>
        <v>0</v>
      </c>
      <c r="H43" s="9">
        <f>SUMPRODUCT((('LISTING CLIENTS'!$B$6:$B$56=DONNEES!$A38)*('LISTING CLIENTS'!$AS$6:$AW$56)))</f>
        <v>0</v>
      </c>
      <c r="I43" s="9">
        <f>SUMPRODUCT((('LISTING CLIENTS'!$B$6:$B$56=DONNEES!$A38)*('LISTING CLIENTS'!$AY$6:$BC$56)))</f>
        <v>0</v>
      </c>
      <c r="J43" s="18">
        <f t="shared" si="1"/>
        <v>0</v>
      </c>
      <c r="K43" s="9">
        <f>SUMPRODUCT((('LISTING CLIENTS'!$B$6:$B$56=DONNEES!$A38)*('LISTING CLIENTS'!$BE$6:$BI$56)))</f>
        <v>0</v>
      </c>
      <c r="L43" s="9">
        <f>SUMPRODUCT((('LISTING CLIENTS'!$B$6:$B$56=DONNEES!$A38)*('LISTING CLIENTS'!$BK$6:$BO$56)))</f>
        <v>0</v>
      </c>
      <c r="M43" s="9">
        <f>SUMPRODUCT((('LISTING CLIENTS'!$B$6:$B$56=DONNEES!$A38)*('LISTING CLIENTS'!$BQ$6:$BU$56)))</f>
        <v>0</v>
      </c>
      <c r="N43" s="18">
        <f t="shared" si="2"/>
        <v>0</v>
      </c>
      <c r="O43" s="9">
        <f>SUMPRODUCT((('LISTING CLIENTS'!$B$6:$B$56=DONNEES!$A38)*('LISTING CLIENTS'!$BW$6:$CB$56)))</f>
        <v>0</v>
      </c>
      <c r="P43" s="9">
        <f>SUMPRODUCT((('LISTING CLIENTS'!$B$6:$B$56=DONNEES!$A38)*('LISTING CLIENTS'!$CD$6:$CH$56)))</f>
        <v>0</v>
      </c>
      <c r="Q43" s="9">
        <f>SUMPRODUCT((('LISTING CLIENTS'!$B$6:$B$56=DONNEES!$A38)*('LISTING CLIENTS'!$CJ$6:$CN$56)))</f>
        <v>0</v>
      </c>
      <c r="R43" s="18">
        <f t="shared" si="3"/>
        <v>0</v>
      </c>
      <c r="S43" s="10">
        <f t="shared" si="4"/>
        <v>0</v>
      </c>
    </row>
    <row r="44" spans="1:19" ht="13.5" thickBot="1">
      <c r="A44" s="11" t="s">
        <v>201</v>
      </c>
      <c r="B44" s="24">
        <f>COUNTIF('LISTING CLIENTS'!$B$6:$B$25,$A44)</f>
        <v>0</v>
      </c>
      <c r="C44" s="9">
        <f>SUMPRODUCT((('LISTING CLIENTS'!$B$6:$B$56=DONNEES!$A39)*('LISTING CLIENTS'!$U$6:$Y$56)))</f>
        <v>0</v>
      </c>
      <c r="D44" s="9">
        <f>SUMPRODUCT((('LISTING CLIENTS'!$B$6:$B$56=DONNEES!$A39)*('LISTING CLIENTS'!$AA$6:$AE$56)))</f>
        <v>0</v>
      </c>
      <c r="E44" s="9">
        <f>SUMPRODUCT((('LISTING CLIENTS'!$B$6:$B$56=DONNEES!$A39)*('LISTING CLIENTS'!$AG$6:$AK$56)))</f>
        <v>0</v>
      </c>
      <c r="F44" s="18">
        <f t="shared" si="0"/>
        <v>0</v>
      </c>
      <c r="G44" s="9">
        <f>SUMPRODUCT((('LISTING CLIENTS'!$B$6:$B$56=DONNEES!$A39)*('LISTING CLIENTS'!$AM$6:$AQ$56)))</f>
        <v>0</v>
      </c>
      <c r="H44" s="9">
        <f>SUMPRODUCT((('LISTING CLIENTS'!$B$6:$B$56=DONNEES!$A39)*('LISTING CLIENTS'!$AS$6:$AW$56)))</f>
        <v>0</v>
      </c>
      <c r="I44" s="9">
        <f>SUMPRODUCT((('LISTING CLIENTS'!$B$6:$B$56=DONNEES!$A39)*('LISTING CLIENTS'!$AY$6:$BC$56)))</f>
        <v>0</v>
      </c>
      <c r="J44" s="18">
        <f t="shared" si="1"/>
        <v>0</v>
      </c>
      <c r="K44" s="9">
        <f>SUMPRODUCT((('LISTING CLIENTS'!$B$6:$B$56=DONNEES!$A39)*('LISTING CLIENTS'!$BE$6:$BI$56)))</f>
        <v>0</v>
      </c>
      <c r="L44" s="9">
        <f>SUMPRODUCT((('LISTING CLIENTS'!$B$6:$B$56=DONNEES!$A39)*('LISTING CLIENTS'!$BK$6:$BO$56)))</f>
        <v>0</v>
      </c>
      <c r="M44" s="9">
        <f>SUMPRODUCT((('LISTING CLIENTS'!$B$6:$B$56=DONNEES!$A39)*('LISTING CLIENTS'!$BQ$6:$BU$56)))</f>
        <v>0</v>
      </c>
      <c r="N44" s="18">
        <f t="shared" si="2"/>
        <v>0</v>
      </c>
      <c r="O44" s="9">
        <f>SUMPRODUCT((('LISTING CLIENTS'!$B$6:$B$56=DONNEES!$A39)*('LISTING CLIENTS'!$BW$6:$CB$56)))</f>
        <v>0</v>
      </c>
      <c r="P44" s="9">
        <f>SUMPRODUCT((('LISTING CLIENTS'!$B$6:$B$56=DONNEES!$A39)*('LISTING CLIENTS'!$CD$6:$CH$56)))</f>
        <v>0</v>
      </c>
      <c r="Q44" s="9">
        <f>SUMPRODUCT((('LISTING CLIENTS'!$B$6:$B$56=DONNEES!$A39)*('LISTING CLIENTS'!$CJ$6:$CN$56)))</f>
        <v>0</v>
      </c>
      <c r="R44" s="18">
        <f t="shared" si="3"/>
        <v>0</v>
      </c>
      <c r="S44" s="10">
        <f t="shared" si="4"/>
        <v>0</v>
      </c>
    </row>
    <row r="45" spans="1:19" ht="13.5" thickBot="1">
      <c r="A45" s="11" t="s">
        <v>200</v>
      </c>
      <c r="B45" s="24">
        <f>COUNTIF('LISTING CLIENTS'!$B$6:$B$25,$A45)</f>
        <v>0</v>
      </c>
      <c r="C45" s="9">
        <f>SUMPRODUCT((('LISTING CLIENTS'!$B$6:$B$56=DONNEES!$A40)*('LISTING CLIENTS'!$U$6:$Y$56)))</f>
        <v>0</v>
      </c>
      <c r="D45" s="9">
        <f>SUMPRODUCT((('LISTING CLIENTS'!$B$6:$B$56=DONNEES!$A40)*('LISTING CLIENTS'!$AA$6:$AE$56)))</f>
        <v>0</v>
      </c>
      <c r="E45" s="9">
        <f>SUMPRODUCT((('LISTING CLIENTS'!$B$6:$B$56=DONNEES!$A40)*('LISTING CLIENTS'!$AG$6:$AK$56)))</f>
        <v>0</v>
      </c>
      <c r="F45" s="18">
        <f t="shared" ref="F45:F65" si="5">SUM(C45:E45)</f>
        <v>0</v>
      </c>
      <c r="G45" s="9">
        <f>SUMPRODUCT((('LISTING CLIENTS'!$B$6:$B$56=DONNEES!$A40)*('LISTING CLIENTS'!$AM$6:$AQ$56)))</f>
        <v>0</v>
      </c>
      <c r="H45" s="9">
        <f>SUMPRODUCT((('LISTING CLIENTS'!$B$6:$B$56=DONNEES!$A40)*('LISTING CLIENTS'!$AS$6:$AW$56)))</f>
        <v>0</v>
      </c>
      <c r="I45" s="9">
        <f>SUMPRODUCT((('LISTING CLIENTS'!$B$6:$B$56=DONNEES!$A40)*('LISTING CLIENTS'!$AY$6:$BC$56)))</f>
        <v>0</v>
      </c>
      <c r="J45" s="18">
        <f t="shared" ref="J45:J65" si="6">SUM(G45:I45)</f>
        <v>0</v>
      </c>
      <c r="K45" s="9">
        <f>SUMPRODUCT((('LISTING CLIENTS'!$B$6:$B$56=DONNEES!$A40)*('LISTING CLIENTS'!$BE$6:$BI$56)))</f>
        <v>0</v>
      </c>
      <c r="L45" s="9">
        <f>SUMPRODUCT((('LISTING CLIENTS'!$B$6:$B$56=DONNEES!$A40)*('LISTING CLIENTS'!$BK$6:$BO$56)))</f>
        <v>0</v>
      </c>
      <c r="M45" s="9">
        <f>SUMPRODUCT((('LISTING CLIENTS'!$B$6:$B$56=DONNEES!$A40)*('LISTING CLIENTS'!$BQ$6:$BU$56)))</f>
        <v>0</v>
      </c>
      <c r="N45" s="18">
        <f t="shared" ref="N45:N65" si="7">SUM(K45:M45)</f>
        <v>0</v>
      </c>
      <c r="O45" s="9">
        <f>SUMPRODUCT((('LISTING CLIENTS'!$B$6:$B$56=DONNEES!$A40)*('LISTING CLIENTS'!$BW$6:$CB$56)))</f>
        <v>0</v>
      </c>
      <c r="P45" s="9">
        <f>SUMPRODUCT((('LISTING CLIENTS'!$B$6:$B$56=DONNEES!$A40)*('LISTING CLIENTS'!$CD$6:$CH$56)))</f>
        <v>0</v>
      </c>
      <c r="Q45" s="9">
        <f>SUMPRODUCT((('LISTING CLIENTS'!$B$6:$B$56=DONNEES!$A40)*('LISTING CLIENTS'!$CJ$6:$CN$56)))</f>
        <v>0</v>
      </c>
      <c r="R45" s="18">
        <f t="shared" ref="R45:R65" si="8">SUM(O45:Q45)</f>
        <v>0</v>
      </c>
      <c r="S45" s="10">
        <f t="shared" ref="S45:S65" si="9">SUM(R45,N45,J45,F45)</f>
        <v>0</v>
      </c>
    </row>
    <row r="46" spans="1:19" ht="13.5" thickBot="1">
      <c r="A46" s="11" t="s">
        <v>188</v>
      </c>
      <c r="B46" s="24">
        <f>COUNTIF('LISTING CLIENTS'!$B$6:$B$25,$A46)</f>
        <v>0</v>
      </c>
      <c r="C46" s="9">
        <f>SUMPRODUCT((('LISTING CLIENTS'!$B$6:$B$56=DONNEES!$A41)*('LISTING CLIENTS'!$U$6:$Y$56)))</f>
        <v>0</v>
      </c>
      <c r="D46" s="9">
        <f>SUMPRODUCT((('LISTING CLIENTS'!$B$6:$B$56=DONNEES!$A41)*('LISTING CLIENTS'!$AA$6:$AE$56)))</f>
        <v>0</v>
      </c>
      <c r="E46" s="9">
        <f>SUMPRODUCT((('LISTING CLIENTS'!$B$6:$B$56=DONNEES!$A41)*('LISTING CLIENTS'!$AG$6:$AK$56)))</f>
        <v>0</v>
      </c>
      <c r="F46" s="18">
        <f t="shared" si="5"/>
        <v>0</v>
      </c>
      <c r="G46" s="9">
        <f>SUMPRODUCT((('LISTING CLIENTS'!$B$6:$B$56=DONNEES!$A41)*('LISTING CLIENTS'!$AM$6:$AQ$56)))</f>
        <v>0</v>
      </c>
      <c r="H46" s="9">
        <f>SUMPRODUCT((('LISTING CLIENTS'!$B$6:$B$56=DONNEES!$A41)*('LISTING CLIENTS'!$AS$6:$AW$56)))</f>
        <v>0</v>
      </c>
      <c r="I46" s="9">
        <f>SUMPRODUCT((('LISTING CLIENTS'!$B$6:$B$56=DONNEES!$A41)*('LISTING CLIENTS'!$AY$6:$BC$56)))</f>
        <v>0</v>
      </c>
      <c r="J46" s="18">
        <f t="shared" si="6"/>
        <v>0</v>
      </c>
      <c r="K46" s="9">
        <f>SUMPRODUCT((('LISTING CLIENTS'!$B$6:$B$56=DONNEES!$A41)*('LISTING CLIENTS'!$BE$6:$BI$56)))</f>
        <v>0</v>
      </c>
      <c r="L46" s="9">
        <f>SUMPRODUCT((('LISTING CLIENTS'!$B$6:$B$56=DONNEES!$A41)*('LISTING CLIENTS'!$BK$6:$BO$56)))</f>
        <v>0</v>
      </c>
      <c r="M46" s="9">
        <f>SUMPRODUCT((('LISTING CLIENTS'!$B$6:$B$56=DONNEES!$A41)*('LISTING CLIENTS'!$BQ$6:$BU$56)))</f>
        <v>0</v>
      </c>
      <c r="N46" s="18">
        <f t="shared" si="7"/>
        <v>0</v>
      </c>
      <c r="O46" s="9">
        <f>SUMPRODUCT((('LISTING CLIENTS'!$B$6:$B$56=DONNEES!$A41)*('LISTING CLIENTS'!$BW$6:$CB$56)))</f>
        <v>0</v>
      </c>
      <c r="P46" s="9">
        <f>SUMPRODUCT((('LISTING CLIENTS'!$B$6:$B$56=DONNEES!$A41)*('LISTING CLIENTS'!$CD$6:$CH$56)))</f>
        <v>0</v>
      </c>
      <c r="Q46" s="9">
        <f>SUMPRODUCT((('LISTING CLIENTS'!$B$6:$B$56=DONNEES!$A41)*('LISTING CLIENTS'!$CJ$6:$CN$56)))</f>
        <v>0</v>
      </c>
      <c r="R46" s="18">
        <f t="shared" si="8"/>
        <v>0</v>
      </c>
      <c r="S46" s="10">
        <f t="shared" si="9"/>
        <v>0</v>
      </c>
    </row>
    <row r="47" spans="1:19" ht="13.5" thickBot="1">
      <c r="A47" s="11" t="s">
        <v>181</v>
      </c>
      <c r="B47" s="24"/>
      <c r="C47" s="9">
        <f>SUMPRODUCT((('LISTING CLIENTS'!$B$6:$B$56=DONNEES!$A42)*('LISTING CLIENTS'!$U$6:$Y$56)))</f>
        <v>0</v>
      </c>
      <c r="D47" s="9">
        <f>SUMPRODUCT((('LISTING CLIENTS'!$B$6:$B$56=DONNEES!$A42)*('LISTING CLIENTS'!$AA$6:$AE$56)))</f>
        <v>0</v>
      </c>
      <c r="E47" s="9">
        <f>SUMPRODUCT((('LISTING CLIENTS'!$B$6:$B$56=DONNEES!$A42)*('LISTING CLIENTS'!$AG$6:$AK$56)))</f>
        <v>0</v>
      </c>
      <c r="F47" s="18"/>
      <c r="G47" s="9">
        <f>SUMPRODUCT((('LISTING CLIENTS'!$B$6:$B$56=DONNEES!$A42)*('LISTING CLIENTS'!$AM$6:$AQ$56)))</f>
        <v>0</v>
      </c>
      <c r="H47" s="9">
        <f>SUMPRODUCT((('LISTING CLIENTS'!$B$6:$B$56=DONNEES!$A42)*('LISTING CLIENTS'!$AS$6:$AW$56)))</f>
        <v>0</v>
      </c>
      <c r="I47" s="9">
        <f>SUMPRODUCT((('LISTING CLIENTS'!$B$6:$B$56=DONNEES!$A42)*('LISTING CLIENTS'!$AY$6:$BC$56)))</f>
        <v>0</v>
      </c>
      <c r="J47" s="18"/>
      <c r="K47" s="9">
        <f>SUMPRODUCT((('LISTING CLIENTS'!$B$6:$B$56=DONNEES!$A42)*('LISTING CLIENTS'!$BE$6:$BI$56)))</f>
        <v>0</v>
      </c>
      <c r="L47" s="9">
        <f>SUMPRODUCT((('LISTING CLIENTS'!$B$6:$B$56=DONNEES!$A42)*('LISTING CLIENTS'!$BK$6:$BO$56)))</f>
        <v>0</v>
      </c>
      <c r="M47" s="9">
        <f>SUMPRODUCT((('LISTING CLIENTS'!$B$6:$B$56=DONNEES!$A42)*('LISTING CLIENTS'!$BQ$6:$BU$56)))</f>
        <v>0</v>
      </c>
      <c r="N47" s="18"/>
      <c r="O47" s="9">
        <f>SUMPRODUCT((('LISTING CLIENTS'!$B$6:$B$56=DONNEES!$A42)*('LISTING CLIENTS'!$BW$6:$CB$56)))</f>
        <v>0</v>
      </c>
      <c r="P47" s="9">
        <f>SUMPRODUCT((('LISTING CLIENTS'!$B$6:$B$56=DONNEES!$A42)*('LISTING CLIENTS'!$CD$6:$CH$56)))</f>
        <v>0</v>
      </c>
      <c r="Q47" s="9">
        <f>SUMPRODUCT((('LISTING CLIENTS'!$B$6:$B$56=DONNEES!$A42)*('LISTING CLIENTS'!$CJ$6:$CN$56)))</f>
        <v>0</v>
      </c>
      <c r="R47" s="18"/>
      <c r="S47" s="10"/>
    </row>
    <row r="48" spans="1:19" ht="13.5" thickBot="1">
      <c r="A48" s="11" t="s">
        <v>183</v>
      </c>
      <c r="B48" s="24"/>
      <c r="C48" s="9">
        <f>SUMPRODUCT((('LISTING CLIENTS'!$B$6:$B$56=DONNEES!$A43)*('LISTING CLIENTS'!$U$6:$Y$56)))</f>
        <v>0</v>
      </c>
      <c r="D48" s="9">
        <f>SUMPRODUCT((('LISTING CLIENTS'!$B$6:$B$56=DONNEES!$A43)*('LISTING CLIENTS'!$AA$6:$AE$56)))</f>
        <v>0</v>
      </c>
      <c r="E48" s="9">
        <f>SUMPRODUCT((('LISTING CLIENTS'!$B$6:$B$56=DONNEES!$A43)*('LISTING CLIENTS'!$AG$6:$AK$56)))</f>
        <v>0</v>
      </c>
      <c r="F48" s="18"/>
      <c r="G48" s="9">
        <f>SUMPRODUCT((('LISTING CLIENTS'!$B$6:$B$56=DONNEES!$A43)*('LISTING CLIENTS'!$AM$6:$AQ$56)))</f>
        <v>0</v>
      </c>
      <c r="H48" s="9">
        <f>SUMPRODUCT((('LISTING CLIENTS'!$B$6:$B$56=DONNEES!$A43)*('LISTING CLIENTS'!$AS$6:$AW$56)))</f>
        <v>0</v>
      </c>
      <c r="I48" s="9">
        <f>SUMPRODUCT((('LISTING CLIENTS'!$B$6:$B$56=DONNEES!$A43)*('LISTING CLIENTS'!$AY$6:$BC$56)))</f>
        <v>0</v>
      </c>
      <c r="J48" s="18"/>
      <c r="K48" s="9">
        <f>SUMPRODUCT((('LISTING CLIENTS'!$B$6:$B$56=DONNEES!$A43)*('LISTING CLIENTS'!$BE$6:$BI$56)))</f>
        <v>0</v>
      </c>
      <c r="L48" s="9">
        <f>SUMPRODUCT((('LISTING CLIENTS'!$B$6:$B$56=DONNEES!$A43)*('LISTING CLIENTS'!$BK$6:$BO$56)))</f>
        <v>0</v>
      </c>
      <c r="M48" s="9">
        <f>SUMPRODUCT((('LISTING CLIENTS'!$B$6:$B$56=DONNEES!$A43)*('LISTING CLIENTS'!$BQ$6:$BU$56)))</f>
        <v>0</v>
      </c>
      <c r="N48" s="18"/>
      <c r="O48" s="9">
        <f>SUMPRODUCT((('LISTING CLIENTS'!$B$6:$B$56=DONNEES!$A43)*('LISTING CLIENTS'!$BW$6:$CB$56)))</f>
        <v>0</v>
      </c>
      <c r="P48" s="9">
        <f>SUMPRODUCT((('LISTING CLIENTS'!$B$6:$B$56=DONNEES!$A43)*('LISTING CLIENTS'!$CD$6:$CH$56)))</f>
        <v>0</v>
      </c>
      <c r="Q48" s="9">
        <f>SUMPRODUCT((('LISTING CLIENTS'!$B$6:$B$56=DONNEES!$A43)*('LISTING CLIENTS'!$CJ$6:$CN$56)))</f>
        <v>0</v>
      </c>
      <c r="R48" s="18"/>
      <c r="S48" s="10"/>
    </row>
    <row r="49" spans="1:19" ht="13.5" thickBot="1">
      <c r="A49" s="11" t="s">
        <v>185</v>
      </c>
      <c r="B49" s="24"/>
      <c r="C49" s="9">
        <f>SUMPRODUCT((('LISTING CLIENTS'!$B$6:$B$56=DONNEES!$A44)*('LISTING CLIENTS'!$U$6:$Y$56)))</f>
        <v>0</v>
      </c>
      <c r="D49" s="9">
        <f>SUMPRODUCT((('LISTING CLIENTS'!$B$6:$B$56=DONNEES!$A44)*('LISTING CLIENTS'!$AA$6:$AE$56)))</f>
        <v>0</v>
      </c>
      <c r="E49" s="9">
        <f>SUMPRODUCT((('LISTING CLIENTS'!$B$6:$B$56=DONNEES!$A44)*('LISTING CLIENTS'!$AG$6:$AK$56)))</f>
        <v>0</v>
      </c>
      <c r="F49" s="18"/>
      <c r="G49" s="9">
        <f>SUMPRODUCT((('LISTING CLIENTS'!$B$6:$B$56=DONNEES!$A44)*('LISTING CLIENTS'!$AM$6:$AQ$56)))</f>
        <v>0</v>
      </c>
      <c r="H49" s="9">
        <f>SUMPRODUCT((('LISTING CLIENTS'!$B$6:$B$56=DONNEES!$A44)*('LISTING CLIENTS'!$AS$6:$AW$56)))</f>
        <v>0</v>
      </c>
      <c r="I49" s="9">
        <f>SUMPRODUCT((('LISTING CLIENTS'!$B$6:$B$56=DONNEES!$A44)*('LISTING CLIENTS'!$AY$6:$BC$56)))</f>
        <v>0</v>
      </c>
      <c r="J49" s="18"/>
      <c r="K49" s="9">
        <f>SUMPRODUCT((('LISTING CLIENTS'!$B$6:$B$56=DONNEES!$A44)*('LISTING CLIENTS'!$BE$6:$BI$56)))</f>
        <v>0</v>
      </c>
      <c r="L49" s="9">
        <f>SUMPRODUCT((('LISTING CLIENTS'!$B$6:$B$56=DONNEES!$A44)*('LISTING CLIENTS'!$BK$6:$BO$56)))</f>
        <v>0</v>
      </c>
      <c r="M49" s="9">
        <f>SUMPRODUCT((('LISTING CLIENTS'!$B$6:$B$56=DONNEES!$A44)*('LISTING CLIENTS'!$BQ$6:$BU$56)))</f>
        <v>0</v>
      </c>
      <c r="N49" s="18"/>
      <c r="O49" s="9">
        <f>SUMPRODUCT((('LISTING CLIENTS'!$B$6:$B$56=DONNEES!$A44)*('LISTING CLIENTS'!$BW$6:$CB$56)))</f>
        <v>0</v>
      </c>
      <c r="P49" s="9">
        <f>SUMPRODUCT((('LISTING CLIENTS'!$B$6:$B$56=DONNEES!$A44)*('LISTING CLIENTS'!$CD$6:$CH$56)))</f>
        <v>0</v>
      </c>
      <c r="Q49" s="9">
        <f>SUMPRODUCT((('LISTING CLIENTS'!$B$6:$B$56=DONNEES!$A44)*('LISTING CLIENTS'!$CJ$6:$CN$56)))</f>
        <v>0</v>
      </c>
      <c r="R49" s="18"/>
      <c r="S49" s="10"/>
    </row>
    <row r="50" spans="1:19" ht="13.5" thickBot="1">
      <c r="A50" s="11" t="s">
        <v>186</v>
      </c>
      <c r="B50" s="24"/>
      <c r="C50" s="9">
        <f>SUMPRODUCT((('LISTING CLIENTS'!$B$6:$B$56=DONNEES!$A45)*('LISTING CLIENTS'!$U$6:$Y$56)))</f>
        <v>0</v>
      </c>
      <c r="D50" s="9">
        <f>SUMPRODUCT((('LISTING CLIENTS'!$B$6:$B$56=DONNEES!$A45)*('LISTING CLIENTS'!$AA$6:$AE$56)))</f>
        <v>0</v>
      </c>
      <c r="E50" s="9">
        <f>SUMPRODUCT((('LISTING CLIENTS'!$B$6:$B$56=DONNEES!$A45)*('LISTING CLIENTS'!$AG$6:$AK$56)))</f>
        <v>0</v>
      </c>
      <c r="F50" s="18"/>
      <c r="G50" s="9">
        <f>SUMPRODUCT((('LISTING CLIENTS'!$B$6:$B$56=DONNEES!$A45)*('LISTING CLIENTS'!$AM$6:$AQ$56)))</f>
        <v>0</v>
      </c>
      <c r="H50" s="9">
        <f>SUMPRODUCT((('LISTING CLIENTS'!$B$6:$B$56=DONNEES!$A45)*('LISTING CLIENTS'!$AS$6:$AW$56)))</f>
        <v>0</v>
      </c>
      <c r="I50" s="9">
        <f>SUMPRODUCT((('LISTING CLIENTS'!$B$6:$B$56=DONNEES!$A45)*('LISTING CLIENTS'!$AY$6:$BC$56)))</f>
        <v>0</v>
      </c>
      <c r="J50" s="18"/>
      <c r="K50" s="9">
        <f>SUMPRODUCT((('LISTING CLIENTS'!$B$6:$B$56=DONNEES!$A45)*('LISTING CLIENTS'!$BE$6:$BI$56)))</f>
        <v>0</v>
      </c>
      <c r="L50" s="9">
        <f>SUMPRODUCT((('LISTING CLIENTS'!$B$6:$B$56=DONNEES!$A45)*('LISTING CLIENTS'!$BK$6:$BO$56)))</f>
        <v>0</v>
      </c>
      <c r="M50" s="9">
        <f>SUMPRODUCT((('LISTING CLIENTS'!$B$6:$B$56=DONNEES!$A45)*('LISTING CLIENTS'!$BQ$6:$BU$56)))</f>
        <v>0</v>
      </c>
      <c r="N50" s="18"/>
      <c r="O50" s="9">
        <f>SUMPRODUCT((('LISTING CLIENTS'!$B$6:$B$56=DONNEES!$A45)*('LISTING CLIENTS'!$BW$6:$CB$56)))</f>
        <v>0</v>
      </c>
      <c r="P50" s="9">
        <f>SUMPRODUCT((('LISTING CLIENTS'!$B$6:$B$56=DONNEES!$A45)*('LISTING CLIENTS'!$CD$6:$CH$56)))</f>
        <v>0</v>
      </c>
      <c r="Q50" s="9">
        <f>SUMPRODUCT((('LISTING CLIENTS'!$B$6:$B$56=DONNEES!$A45)*('LISTING CLIENTS'!$CJ$6:$CN$56)))</f>
        <v>0</v>
      </c>
      <c r="R50" s="18"/>
      <c r="S50" s="10"/>
    </row>
    <row r="51" spans="1:19" ht="13.5" thickBot="1">
      <c r="A51" s="11" t="s">
        <v>187</v>
      </c>
      <c r="B51" s="24"/>
      <c r="C51" s="9">
        <f>SUMPRODUCT((('LISTING CLIENTS'!$B$6:$B$56=DONNEES!$A46)*('LISTING CLIENTS'!$U$6:$Y$56)))</f>
        <v>0</v>
      </c>
      <c r="D51" s="9">
        <f>SUMPRODUCT((('LISTING CLIENTS'!$B$6:$B$56=DONNEES!$A46)*('LISTING CLIENTS'!$AA$6:$AE$56)))</f>
        <v>0</v>
      </c>
      <c r="E51" s="9">
        <f>SUMPRODUCT((('LISTING CLIENTS'!$B$6:$B$56=DONNEES!$A46)*('LISTING CLIENTS'!$AG$6:$AK$56)))</f>
        <v>0</v>
      </c>
      <c r="F51" s="18"/>
      <c r="G51" s="9">
        <f>SUMPRODUCT((('LISTING CLIENTS'!$B$6:$B$56=DONNEES!$A46)*('LISTING CLIENTS'!$AM$6:$AQ$56)))</f>
        <v>0</v>
      </c>
      <c r="H51" s="9">
        <f>SUMPRODUCT((('LISTING CLIENTS'!$B$6:$B$56=DONNEES!$A46)*('LISTING CLIENTS'!$AS$6:$AW$56)))</f>
        <v>0</v>
      </c>
      <c r="I51" s="9">
        <f>SUMPRODUCT((('LISTING CLIENTS'!$B$6:$B$56=DONNEES!$A46)*('LISTING CLIENTS'!$AY$6:$BC$56)))</f>
        <v>0</v>
      </c>
      <c r="J51" s="18"/>
      <c r="K51" s="9">
        <f>SUMPRODUCT((('LISTING CLIENTS'!$B$6:$B$56=DONNEES!$A46)*('LISTING CLIENTS'!$BE$6:$BI$56)))</f>
        <v>0</v>
      </c>
      <c r="L51" s="9">
        <f>SUMPRODUCT((('LISTING CLIENTS'!$B$6:$B$56=DONNEES!$A46)*('LISTING CLIENTS'!$BK$6:$BO$56)))</f>
        <v>0</v>
      </c>
      <c r="M51" s="9">
        <f>SUMPRODUCT((('LISTING CLIENTS'!$B$6:$B$56=DONNEES!$A46)*('LISTING CLIENTS'!$BQ$6:$BU$56)))</f>
        <v>0</v>
      </c>
      <c r="N51" s="18"/>
      <c r="O51" s="9">
        <f>SUMPRODUCT((('LISTING CLIENTS'!$B$6:$B$56=DONNEES!$A46)*('LISTING CLIENTS'!$BW$6:$CB$56)))</f>
        <v>0</v>
      </c>
      <c r="P51" s="9">
        <f>SUMPRODUCT((('LISTING CLIENTS'!$B$6:$B$56=DONNEES!$A46)*('LISTING CLIENTS'!$CD$6:$CH$56)))</f>
        <v>0</v>
      </c>
      <c r="Q51" s="9">
        <f>SUMPRODUCT((('LISTING CLIENTS'!$B$6:$B$56=DONNEES!$A46)*('LISTING CLIENTS'!$CJ$6:$CN$56)))</f>
        <v>0</v>
      </c>
      <c r="R51" s="18"/>
      <c r="S51" s="10"/>
    </row>
    <row r="52" spans="1:19" ht="13.5" thickBot="1">
      <c r="A52" s="11" t="s">
        <v>177</v>
      </c>
      <c r="B52" s="24"/>
      <c r="C52" s="9">
        <f>SUMPRODUCT((('LISTING CLIENTS'!$B$6:$B$56=DONNEES!$A47)*('LISTING CLIENTS'!$U$6:$Y$56)))</f>
        <v>0</v>
      </c>
      <c r="D52" s="9">
        <f>SUMPRODUCT((('LISTING CLIENTS'!$B$6:$B$56=DONNEES!$A47)*('LISTING CLIENTS'!$AA$6:$AE$56)))</f>
        <v>0</v>
      </c>
      <c r="E52" s="9">
        <f>SUMPRODUCT((('LISTING CLIENTS'!$B$6:$B$56=DONNEES!$A47)*('LISTING CLIENTS'!$AG$6:$AK$56)))</f>
        <v>0</v>
      </c>
      <c r="F52" s="18"/>
      <c r="G52" s="9">
        <f>SUMPRODUCT((('LISTING CLIENTS'!$B$6:$B$56=DONNEES!$A47)*('LISTING CLIENTS'!$AM$6:$AQ$56)))</f>
        <v>0</v>
      </c>
      <c r="H52" s="9">
        <f>SUMPRODUCT((('LISTING CLIENTS'!$B$6:$B$56=DONNEES!$A47)*('LISTING CLIENTS'!$AS$6:$AW$56)))</f>
        <v>0</v>
      </c>
      <c r="I52" s="9">
        <f>SUMPRODUCT((('LISTING CLIENTS'!$B$6:$B$56=DONNEES!$A47)*('LISTING CLIENTS'!$AY$6:$BC$56)))</f>
        <v>0</v>
      </c>
      <c r="J52" s="18"/>
      <c r="K52" s="9">
        <f>SUMPRODUCT((('LISTING CLIENTS'!$B$6:$B$56=DONNEES!$A47)*('LISTING CLIENTS'!$BE$6:$BI$56)))</f>
        <v>0</v>
      </c>
      <c r="L52" s="9">
        <f>SUMPRODUCT((('LISTING CLIENTS'!$B$6:$B$56=DONNEES!$A47)*('LISTING CLIENTS'!$BK$6:$BO$56)))</f>
        <v>0</v>
      </c>
      <c r="M52" s="9">
        <f>SUMPRODUCT((('LISTING CLIENTS'!$B$6:$B$56=DONNEES!$A47)*('LISTING CLIENTS'!$BQ$6:$BU$56)))</f>
        <v>0</v>
      </c>
      <c r="N52" s="18"/>
      <c r="O52" s="9">
        <f>SUMPRODUCT((('LISTING CLIENTS'!$B$6:$B$56=DONNEES!$A47)*('LISTING CLIENTS'!$BW$6:$CB$56)))</f>
        <v>0</v>
      </c>
      <c r="P52" s="9">
        <f>SUMPRODUCT((('LISTING CLIENTS'!$B$6:$B$56=DONNEES!$A47)*('LISTING CLIENTS'!$CD$6:$CH$56)))</f>
        <v>0</v>
      </c>
      <c r="Q52" s="9">
        <f>SUMPRODUCT((('LISTING CLIENTS'!$B$6:$B$56=DONNEES!$A47)*('LISTING CLIENTS'!$CJ$6:$CN$56)))</f>
        <v>0</v>
      </c>
      <c r="R52" s="18"/>
      <c r="S52" s="10"/>
    </row>
    <row r="53" spans="1:19" ht="13.5" thickBot="1">
      <c r="A53" s="11" t="s">
        <v>179</v>
      </c>
      <c r="B53" s="24"/>
      <c r="C53" s="9">
        <f>SUMPRODUCT((('LISTING CLIENTS'!$B$6:$B$56=DONNEES!$A48)*('LISTING CLIENTS'!$U$6:$Y$56)))</f>
        <v>0</v>
      </c>
      <c r="D53" s="9">
        <f>SUMPRODUCT((('LISTING CLIENTS'!$B$6:$B$56=DONNEES!$A48)*('LISTING CLIENTS'!$AA$6:$AE$56)))</f>
        <v>0</v>
      </c>
      <c r="E53" s="9">
        <f>SUMPRODUCT((('LISTING CLIENTS'!$B$6:$B$56=DONNEES!$A48)*('LISTING CLIENTS'!$AG$6:$AK$56)))</f>
        <v>0</v>
      </c>
      <c r="F53" s="18"/>
      <c r="G53" s="9">
        <f>SUMPRODUCT((('LISTING CLIENTS'!$B$6:$B$56=DONNEES!$A48)*('LISTING CLIENTS'!$AM$6:$AQ$56)))</f>
        <v>0</v>
      </c>
      <c r="H53" s="9">
        <f>SUMPRODUCT((('LISTING CLIENTS'!$B$6:$B$56=DONNEES!$A48)*('LISTING CLIENTS'!$AS$6:$AW$56)))</f>
        <v>0</v>
      </c>
      <c r="I53" s="9">
        <f>SUMPRODUCT((('LISTING CLIENTS'!$B$6:$B$56=DONNEES!$A48)*('LISTING CLIENTS'!$AY$6:$BC$56)))</f>
        <v>0</v>
      </c>
      <c r="J53" s="18"/>
      <c r="K53" s="9">
        <f>SUMPRODUCT((('LISTING CLIENTS'!$B$6:$B$56=DONNEES!$A48)*('LISTING CLIENTS'!$BE$6:$BI$56)))</f>
        <v>0</v>
      </c>
      <c r="L53" s="9">
        <f>SUMPRODUCT((('LISTING CLIENTS'!$B$6:$B$56=DONNEES!$A48)*('LISTING CLIENTS'!$BK$6:$BO$56)))</f>
        <v>0</v>
      </c>
      <c r="M53" s="9">
        <f>SUMPRODUCT((('LISTING CLIENTS'!$B$6:$B$56=DONNEES!$A48)*('LISTING CLIENTS'!$BQ$6:$BU$56)))</f>
        <v>0</v>
      </c>
      <c r="N53" s="18"/>
      <c r="O53" s="9">
        <f>SUMPRODUCT((('LISTING CLIENTS'!$B$6:$B$56=DONNEES!$A48)*('LISTING CLIENTS'!$BW$6:$CB$56)))</f>
        <v>0</v>
      </c>
      <c r="P53" s="9">
        <f>SUMPRODUCT((('LISTING CLIENTS'!$B$6:$B$56=DONNEES!$A48)*('LISTING CLIENTS'!$CD$6:$CH$56)))</f>
        <v>0</v>
      </c>
      <c r="Q53" s="9">
        <f>SUMPRODUCT((('LISTING CLIENTS'!$B$6:$B$56=DONNEES!$A48)*('LISTING CLIENTS'!$CJ$6:$CN$56)))</f>
        <v>0</v>
      </c>
      <c r="R53" s="18"/>
      <c r="S53" s="10"/>
    </row>
    <row r="54" spans="1:19" ht="13.5" thickBot="1">
      <c r="A54" s="11" t="s">
        <v>195</v>
      </c>
      <c r="B54" s="24">
        <f>COUNTIF('LISTING CLIENTS'!$B$6:$B$25,$A54)</f>
        <v>0</v>
      </c>
      <c r="C54" s="9">
        <f>SUMPRODUCT((('LISTING CLIENTS'!$B$6:$B$56=DONNEES!$A49)*('LISTING CLIENTS'!$U$6:$Y$56)))</f>
        <v>0</v>
      </c>
      <c r="D54" s="9">
        <f>SUMPRODUCT((('LISTING CLIENTS'!$B$6:$B$56=DONNEES!$A49)*('LISTING CLIENTS'!$AA$6:$AE$56)))</f>
        <v>0</v>
      </c>
      <c r="E54" s="9">
        <f>SUMPRODUCT((('LISTING CLIENTS'!$B$6:$B$56=DONNEES!$A49)*('LISTING CLIENTS'!$AG$6:$AK$56)))</f>
        <v>0</v>
      </c>
      <c r="F54" s="18">
        <f t="shared" si="5"/>
        <v>0</v>
      </c>
      <c r="G54" s="9">
        <f>SUMPRODUCT((('LISTING CLIENTS'!$B$6:$B$56=DONNEES!$A49)*('LISTING CLIENTS'!$AM$6:$AQ$56)))</f>
        <v>0</v>
      </c>
      <c r="H54" s="9">
        <f>SUMPRODUCT((('LISTING CLIENTS'!$B$6:$B$56=DONNEES!$A49)*('LISTING CLIENTS'!$AS$6:$AW$56)))</f>
        <v>0</v>
      </c>
      <c r="I54" s="9">
        <f>SUMPRODUCT((('LISTING CLIENTS'!$B$6:$B$56=DONNEES!$A49)*('LISTING CLIENTS'!$AY$6:$BC$56)))</f>
        <v>0</v>
      </c>
      <c r="J54" s="18">
        <f t="shared" si="6"/>
        <v>0</v>
      </c>
      <c r="K54" s="9">
        <f>SUMPRODUCT((('LISTING CLIENTS'!$B$6:$B$56=DONNEES!$A49)*('LISTING CLIENTS'!$BE$6:$BI$56)))</f>
        <v>0</v>
      </c>
      <c r="L54" s="9">
        <f>SUMPRODUCT((('LISTING CLIENTS'!$B$6:$B$56=DONNEES!$A49)*('LISTING CLIENTS'!$BK$6:$BO$56)))</f>
        <v>0</v>
      </c>
      <c r="M54" s="9">
        <f>SUMPRODUCT((('LISTING CLIENTS'!$B$6:$B$56=DONNEES!$A49)*('LISTING CLIENTS'!$BQ$6:$BU$56)))</f>
        <v>0</v>
      </c>
      <c r="N54" s="18">
        <f t="shared" si="7"/>
        <v>0</v>
      </c>
      <c r="O54" s="9">
        <f>SUMPRODUCT((('LISTING CLIENTS'!$B$6:$B$56=DONNEES!$A49)*('LISTING CLIENTS'!$BW$6:$CB$56)))</f>
        <v>0</v>
      </c>
      <c r="P54" s="9">
        <f>SUMPRODUCT((('LISTING CLIENTS'!$B$6:$B$56=DONNEES!$A49)*('LISTING CLIENTS'!$CD$6:$CH$56)))</f>
        <v>0</v>
      </c>
      <c r="Q54" s="9">
        <f>SUMPRODUCT((('LISTING CLIENTS'!$B$6:$B$56=DONNEES!$A49)*('LISTING CLIENTS'!$CJ$6:$CN$56)))</f>
        <v>0</v>
      </c>
      <c r="R54" s="18">
        <f t="shared" si="8"/>
        <v>0</v>
      </c>
      <c r="S54" s="10">
        <f t="shared" si="9"/>
        <v>0</v>
      </c>
    </row>
    <row r="55" spans="1:19" ht="13.5" thickBot="1">
      <c r="A55" s="11" t="s">
        <v>193</v>
      </c>
      <c r="B55" s="24">
        <f>COUNTIF('LISTING CLIENTS'!$B$6:$B$25,$A55)</f>
        <v>0</v>
      </c>
      <c r="C55" s="9">
        <f>SUMPRODUCT((('LISTING CLIENTS'!$B$6:$B$56=DONNEES!$A50)*('LISTING CLIENTS'!$U$6:$Y$56)))</f>
        <v>0</v>
      </c>
      <c r="D55" s="9">
        <f>SUMPRODUCT((('LISTING CLIENTS'!$B$6:$B$56=DONNEES!$A50)*('LISTING CLIENTS'!$AA$6:$AE$56)))</f>
        <v>0</v>
      </c>
      <c r="E55" s="9">
        <f>SUMPRODUCT((('LISTING CLIENTS'!$B$6:$B$56=DONNEES!$A50)*('LISTING CLIENTS'!$AG$6:$AK$56)))</f>
        <v>0</v>
      </c>
      <c r="F55" s="18">
        <f t="shared" si="5"/>
        <v>0</v>
      </c>
      <c r="G55" s="9">
        <f>SUMPRODUCT((('LISTING CLIENTS'!$B$6:$B$56=DONNEES!$A50)*('LISTING CLIENTS'!$AM$6:$AQ$56)))</f>
        <v>0</v>
      </c>
      <c r="H55" s="9">
        <f>SUMPRODUCT((('LISTING CLIENTS'!$B$6:$B$56=DONNEES!$A50)*('LISTING CLIENTS'!$AS$6:$AW$56)))</f>
        <v>0</v>
      </c>
      <c r="I55" s="9">
        <f>SUMPRODUCT((('LISTING CLIENTS'!$B$6:$B$56=DONNEES!$A50)*('LISTING CLIENTS'!$AY$6:$BC$56)))</f>
        <v>0</v>
      </c>
      <c r="J55" s="18">
        <f t="shared" si="6"/>
        <v>0</v>
      </c>
      <c r="K55" s="9">
        <f>SUMPRODUCT((('LISTING CLIENTS'!$B$6:$B$56=DONNEES!$A50)*('LISTING CLIENTS'!$BE$6:$BI$56)))</f>
        <v>0</v>
      </c>
      <c r="L55" s="9">
        <f>SUMPRODUCT((('LISTING CLIENTS'!$B$6:$B$56=DONNEES!$A50)*('LISTING CLIENTS'!$BK$6:$BO$56)))</f>
        <v>0</v>
      </c>
      <c r="M55" s="9">
        <f>SUMPRODUCT((('LISTING CLIENTS'!$B$6:$B$56=DONNEES!$A50)*('LISTING CLIENTS'!$BQ$6:$BU$56)))</f>
        <v>0</v>
      </c>
      <c r="N55" s="18">
        <f t="shared" si="7"/>
        <v>0</v>
      </c>
      <c r="O55" s="9">
        <f>SUMPRODUCT((('LISTING CLIENTS'!$B$6:$B$56=DONNEES!$A50)*('LISTING CLIENTS'!$BW$6:$CB$56)))</f>
        <v>0</v>
      </c>
      <c r="P55" s="9">
        <f>SUMPRODUCT((('LISTING CLIENTS'!$B$6:$B$56=DONNEES!$A50)*('LISTING CLIENTS'!$CD$6:$CH$56)))</f>
        <v>0</v>
      </c>
      <c r="Q55" s="9">
        <f>SUMPRODUCT((('LISTING CLIENTS'!$B$6:$B$56=DONNEES!$A50)*('LISTING CLIENTS'!$CJ$6:$CN$56)))</f>
        <v>0</v>
      </c>
      <c r="R55" s="18">
        <f t="shared" si="8"/>
        <v>0</v>
      </c>
      <c r="S55" s="10">
        <f t="shared" si="9"/>
        <v>0</v>
      </c>
    </row>
    <row r="56" spans="1:19" ht="13.5" thickBot="1">
      <c r="A56" s="11" t="s">
        <v>196</v>
      </c>
      <c r="B56" s="24">
        <f>COUNTIF('LISTING CLIENTS'!$B$6:$B$25,$A56)</f>
        <v>0</v>
      </c>
      <c r="C56" s="9">
        <f>SUMPRODUCT((('LISTING CLIENTS'!$B$6:$B$56=DONNEES!$A51)*('LISTING CLIENTS'!$U$6:$Y$56)))</f>
        <v>0</v>
      </c>
      <c r="D56" s="9">
        <f>SUMPRODUCT((('LISTING CLIENTS'!$B$6:$B$56=DONNEES!$A51)*('LISTING CLIENTS'!$AA$6:$AE$56)))</f>
        <v>0</v>
      </c>
      <c r="E56" s="9">
        <f>SUMPRODUCT((('LISTING CLIENTS'!$B$6:$B$56=DONNEES!$A51)*('LISTING CLIENTS'!$AG$6:$AK$56)))</f>
        <v>0</v>
      </c>
      <c r="F56" s="18">
        <f t="shared" si="5"/>
        <v>0</v>
      </c>
      <c r="G56" s="9">
        <f>SUMPRODUCT((('LISTING CLIENTS'!$B$6:$B$56=DONNEES!$A51)*('LISTING CLIENTS'!$AM$6:$AQ$56)))</f>
        <v>0</v>
      </c>
      <c r="H56" s="9">
        <f>SUMPRODUCT((('LISTING CLIENTS'!$B$6:$B$56=DONNEES!$A51)*('LISTING CLIENTS'!$AS$6:$AW$56)))</f>
        <v>0</v>
      </c>
      <c r="I56" s="9">
        <f>SUMPRODUCT((('LISTING CLIENTS'!$B$6:$B$56=DONNEES!$A51)*('LISTING CLIENTS'!$AY$6:$BC$56)))</f>
        <v>0</v>
      </c>
      <c r="J56" s="18">
        <f t="shared" si="6"/>
        <v>0</v>
      </c>
      <c r="K56" s="9">
        <f>SUMPRODUCT((('LISTING CLIENTS'!$B$6:$B$56=DONNEES!$A51)*('LISTING CLIENTS'!$BE$6:$BI$56)))</f>
        <v>0</v>
      </c>
      <c r="L56" s="9">
        <f>SUMPRODUCT((('LISTING CLIENTS'!$B$6:$B$56=DONNEES!$A51)*('LISTING CLIENTS'!$BK$6:$BO$56)))</f>
        <v>0</v>
      </c>
      <c r="M56" s="9">
        <f>SUMPRODUCT((('LISTING CLIENTS'!$B$6:$B$56=DONNEES!$A51)*('LISTING CLIENTS'!$BQ$6:$BU$56)))</f>
        <v>0</v>
      </c>
      <c r="N56" s="18">
        <f t="shared" si="7"/>
        <v>0</v>
      </c>
      <c r="O56" s="9">
        <f>SUMPRODUCT((('LISTING CLIENTS'!$B$6:$B$56=DONNEES!$A51)*('LISTING CLIENTS'!$BW$6:$CB$56)))</f>
        <v>0</v>
      </c>
      <c r="P56" s="9">
        <f>SUMPRODUCT((('LISTING CLIENTS'!$B$6:$B$56=DONNEES!$A51)*('LISTING CLIENTS'!$CD$6:$CH$56)))</f>
        <v>0</v>
      </c>
      <c r="Q56" s="9">
        <f>SUMPRODUCT((('LISTING CLIENTS'!$B$6:$B$56=DONNEES!$A51)*('LISTING CLIENTS'!$CJ$6:$CN$56)))</f>
        <v>0</v>
      </c>
      <c r="R56" s="18">
        <f t="shared" si="8"/>
        <v>0</v>
      </c>
      <c r="S56" s="10">
        <f t="shared" si="9"/>
        <v>0</v>
      </c>
    </row>
    <row r="57" spans="1:19" ht="13.5" thickBot="1">
      <c r="A57" s="11" t="s">
        <v>194</v>
      </c>
      <c r="B57" s="24">
        <f>COUNTIF('LISTING CLIENTS'!$B$6:$B$25,$A57)</f>
        <v>0</v>
      </c>
      <c r="C57" s="9">
        <f>SUMPRODUCT((('LISTING CLIENTS'!$B$6:$B$56=DONNEES!$A52)*('LISTING CLIENTS'!$U$6:$Y$56)))</f>
        <v>0</v>
      </c>
      <c r="D57" s="9">
        <f>SUMPRODUCT((('LISTING CLIENTS'!$B$6:$B$56=DONNEES!$A52)*('LISTING CLIENTS'!$AA$6:$AE$56)))</f>
        <v>0</v>
      </c>
      <c r="E57" s="9">
        <f>SUMPRODUCT((('LISTING CLIENTS'!$B$6:$B$56=DONNEES!$A52)*('LISTING CLIENTS'!$AG$6:$AK$56)))</f>
        <v>0</v>
      </c>
      <c r="F57" s="18">
        <f t="shared" si="5"/>
        <v>0</v>
      </c>
      <c r="G57" s="9">
        <f>SUMPRODUCT((('LISTING CLIENTS'!$B$6:$B$56=DONNEES!$A52)*('LISTING CLIENTS'!$AM$6:$AQ$56)))</f>
        <v>0</v>
      </c>
      <c r="H57" s="9">
        <f>SUMPRODUCT((('LISTING CLIENTS'!$B$6:$B$56=DONNEES!$A52)*('LISTING CLIENTS'!$AS$6:$AW$56)))</f>
        <v>0</v>
      </c>
      <c r="I57" s="9">
        <f>SUMPRODUCT((('LISTING CLIENTS'!$B$6:$B$56=DONNEES!$A52)*('LISTING CLIENTS'!$AY$6:$BC$56)))</f>
        <v>0</v>
      </c>
      <c r="J57" s="18">
        <f t="shared" si="6"/>
        <v>0</v>
      </c>
      <c r="K57" s="9">
        <f>SUMPRODUCT((('LISTING CLIENTS'!$B$6:$B$56=DONNEES!$A52)*('LISTING CLIENTS'!$BE$6:$BI$56)))</f>
        <v>0</v>
      </c>
      <c r="L57" s="9">
        <f>SUMPRODUCT((('LISTING CLIENTS'!$B$6:$B$56=DONNEES!$A52)*('LISTING CLIENTS'!$BK$6:$BO$56)))</f>
        <v>0</v>
      </c>
      <c r="M57" s="9">
        <f>SUMPRODUCT((('LISTING CLIENTS'!$B$6:$B$56=DONNEES!$A52)*('LISTING CLIENTS'!$BQ$6:$BU$56)))</f>
        <v>0</v>
      </c>
      <c r="N57" s="18">
        <f t="shared" si="7"/>
        <v>0</v>
      </c>
      <c r="O57" s="9">
        <f>SUMPRODUCT((('LISTING CLIENTS'!$B$6:$B$56=DONNEES!$A52)*('LISTING CLIENTS'!$BW$6:$CB$56)))</f>
        <v>0</v>
      </c>
      <c r="P57" s="9">
        <f>SUMPRODUCT((('LISTING CLIENTS'!$B$6:$B$56=DONNEES!$A52)*('LISTING CLIENTS'!$CD$6:$CH$56)))</f>
        <v>0</v>
      </c>
      <c r="Q57" s="9">
        <f>SUMPRODUCT((('LISTING CLIENTS'!$B$6:$B$56=DONNEES!$A52)*('LISTING CLIENTS'!$CJ$6:$CN$56)))</f>
        <v>0</v>
      </c>
      <c r="R57" s="18">
        <f t="shared" si="8"/>
        <v>0</v>
      </c>
      <c r="S57" s="10">
        <f t="shared" si="9"/>
        <v>0</v>
      </c>
    </row>
    <row r="58" spans="1:19" ht="13.5" thickBot="1">
      <c r="A58" s="11" t="s">
        <v>192</v>
      </c>
      <c r="B58" s="24">
        <f>COUNTIF('LISTING CLIENTS'!$B$6:$B$25,$A58)</f>
        <v>0</v>
      </c>
      <c r="C58" s="9">
        <f>SUMPRODUCT((('LISTING CLIENTS'!$B$6:$B$56=DONNEES!$A53)*('LISTING CLIENTS'!$U$6:$Y$56)))</f>
        <v>0</v>
      </c>
      <c r="D58" s="9">
        <f>SUMPRODUCT((('LISTING CLIENTS'!$B$6:$B$56=DONNEES!$A53)*('LISTING CLIENTS'!$AA$6:$AE$56)))</f>
        <v>0</v>
      </c>
      <c r="E58" s="9">
        <f>SUMPRODUCT((('LISTING CLIENTS'!$B$6:$B$56=DONNEES!$A53)*('LISTING CLIENTS'!$AG$6:$AK$56)))</f>
        <v>0</v>
      </c>
      <c r="F58" s="18">
        <f t="shared" si="5"/>
        <v>0</v>
      </c>
      <c r="G58" s="9">
        <f>SUMPRODUCT((('LISTING CLIENTS'!$B$6:$B$56=DONNEES!$A53)*('LISTING CLIENTS'!$AM$6:$AQ$56)))</f>
        <v>0</v>
      </c>
      <c r="H58" s="9">
        <f>SUMPRODUCT((('LISTING CLIENTS'!$B$6:$B$56=DONNEES!$A53)*('LISTING CLIENTS'!$AS$6:$AW$56)))</f>
        <v>0</v>
      </c>
      <c r="I58" s="9">
        <f>SUMPRODUCT((('LISTING CLIENTS'!$B$6:$B$56=DONNEES!$A53)*('LISTING CLIENTS'!$AY$6:$BC$56)))</f>
        <v>0</v>
      </c>
      <c r="J58" s="18">
        <f t="shared" si="6"/>
        <v>0</v>
      </c>
      <c r="K58" s="9">
        <f>SUMPRODUCT((('LISTING CLIENTS'!$B$6:$B$56=DONNEES!$A53)*('LISTING CLIENTS'!$BE$6:$BI$56)))</f>
        <v>0</v>
      </c>
      <c r="L58" s="9">
        <f>SUMPRODUCT((('LISTING CLIENTS'!$B$6:$B$56=DONNEES!$A53)*('LISTING CLIENTS'!$BK$6:$BO$56)))</f>
        <v>0</v>
      </c>
      <c r="M58" s="9">
        <f>SUMPRODUCT((('LISTING CLIENTS'!$B$6:$B$56=DONNEES!$A53)*('LISTING CLIENTS'!$BQ$6:$BU$56)))</f>
        <v>0</v>
      </c>
      <c r="N58" s="18">
        <f t="shared" si="7"/>
        <v>0</v>
      </c>
      <c r="O58" s="9">
        <f>SUMPRODUCT((('LISTING CLIENTS'!$B$6:$B$56=DONNEES!$A53)*('LISTING CLIENTS'!$BW$6:$CB$56)))</f>
        <v>0</v>
      </c>
      <c r="P58" s="9">
        <f>SUMPRODUCT((('LISTING CLIENTS'!$B$6:$B$56=DONNEES!$A53)*('LISTING CLIENTS'!$CD$6:$CH$56)))</f>
        <v>0</v>
      </c>
      <c r="Q58" s="9">
        <f>SUMPRODUCT((('LISTING CLIENTS'!$B$6:$B$56=DONNEES!$A53)*('LISTING CLIENTS'!$CJ$6:$CN$56)))</f>
        <v>0</v>
      </c>
      <c r="R58" s="18">
        <f t="shared" si="8"/>
        <v>0</v>
      </c>
      <c r="S58" s="10">
        <f t="shared" si="9"/>
        <v>0</v>
      </c>
    </row>
    <row r="59" spans="1:19" ht="13.5" thickBot="1">
      <c r="A59" s="11" t="s">
        <v>227</v>
      </c>
      <c r="B59" s="24">
        <f>COUNTIF('LISTING CLIENTS'!$B$6:$B$25,$A59)</f>
        <v>0</v>
      </c>
      <c r="C59" s="9">
        <f>SUMPRODUCT((('LISTING CLIENTS'!$B$6:$B$56=DONNEES!$A54)*('LISTING CLIENTS'!$U$6:$Y$56)))</f>
        <v>0</v>
      </c>
      <c r="D59" s="9">
        <f>SUMPRODUCT((('LISTING CLIENTS'!$B$6:$B$56=DONNEES!$A54)*('LISTING CLIENTS'!$AA$6:$AE$56)))</f>
        <v>0</v>
      </c>
      <c r="E59" s="9">
        <f>SUMPRODUCT((('LISTING CLIENTS'!$B$6:$B$56=DONNEES!$A54)*('LISTING CLIENTS'!$AG$6:$AK$56)))</f>
        <v>0</v>
      </c>
      <c r="F59" s="18">
        <f t="shared" si="5"/>
        <v>0</v>
      </c>
      <c r="G59" s="9">
        <f>SUMPRODUCT((('LISTING CLIENTS'!$B$6:$B$56=DONNEES!$A54)*('LISTING CLIENTS'!$AM$6:$AQ$56)))</f>
        <v>0</v>
      </c>
      <c r="H59" s="9">
        <f>SUMPRODUCT((('LISTING CLIENTS'!$B$6:$B$56=DONNEES!$A54)*('LISTING CLIENTS'!$AS$6:$AW$56)))</f>
        <v>0</v>
      </c>
      <c r="I59" s="9">
        <f>SUMPRODUCT((('LISTING CLIENTS'!$B$6:$B$56=DONNEES!$A54)*('LISTING CLIENTS'!$AY$6:$BC$56)))</f>
        <v>0</v>
      </c>
      <c r="J59" s="18">
        <f t="shared" si="6"/>
        <v>0</v>
      </c>
      <c r="K59" s="9">
        <f>SUMPRODUCT((('LISTING CLIENTS'!$B$6:$B$56=DONNEES!$A54)*('LISTING CLIENTS'!$BE$6:$BI$56)))</f>
        <v>0</v>
      </c>
      <c r="L59" s="9">
        <f>SUMPRODUCT((('LISTING CLIENTS'!$B$6:$B$56=DONNEES!$A54)*('LISTING CLIENTS'!$BK$6:$BO$56)))</f>
        <v>0</v>
      </c>
      <c r="M59" s="9">
        <f>SUMPRODUCT((('LISTING CLIENTS'!$B$6:$B$56=DONNEES!$A54)*('LISTING CLIENTS'!$BQ$6:$BU$56)))</f>
        <v>0</v>
      </c>
      <c r="N59" s="18">
        <f t="shared" si="7"/>
        <v>0</v>
      </c>
      <c r="O59" s="9">
        <f>SUMPRODUCT((('LISTING CLIENTS'!$B$6:$B$56=DONNEES!$A54)*('LISTING CLIENTS'!$BW$6:$CB$56)))</f>
        <v>0</v>
      </c>
      <c r="P59" s="9">
        <f>SUMPRODUCT((('LISTING CLIENTS'!$B$6:$B$56=DONNEES!$A54)*('LISTING CLIENTS'!$CD$6:$CH$56)))</f>
        <v>0</v>
      </c>
      <c r="Q59" s="9">
        <f>SUMPRODUCT((('LISTING CLIENTS'!$B$6:$B$56=DONNEES!$A54)*('LISTING CLIENTS'!$CJ$6:$CN$56)))</f>
        <v>0</v>
      </c>
      <c r="R59" s="18">
        <f t="shared" si="8"/>
        <v>0</v>
      </c>
      <c r="S59" s="10">
        <f t="shared" si="9"/>
        <v>0</v>
      </c>
    </row>
    <row r="60" spans="1:19" ht="13.5" thickBot="1">
      <c r="A60" s="11" t="s">
        <v>226</v>
      </c>
      <c r="B60" s="24">
        <f>COUNTIF('LISTING CLIENTS'!$B$6:$B$25,$A60)</f>
        <v>0</v>
      </c>
      <c r="C60" s="9">
        <f>SUMPRODUCT((('LISTING CLIENTS'!$B$6:$B$56=DONNEES!$A55)*('LISTING CLIENTS'!$U$6:$Y$56)))</f>
        <v>0</v>
      </c>
      <c r="D60" s="9">
        <f>SUMPRODUCT((('LISTING CLIENTS'!$B$6:$B$56=DONNEES!$A55)*('LISTING CLIENTS'!$AA$6:$AE$56)))</f>
        <v>0</v>
      </c>
      <c r="E60" s="9">
        <f>SUMPRODUCT((('LISTING CLIENTS'!$B$6:$B$56=DONNEES!$A55)*('LISTING CLIENTS'!$AG$6:$AK$56)))</f>
        <v>0</v>
      </c>
      <c r="F60" s="18">
        <f t="shared" si="5"/>
        <v>0</v>
      </c>
      <c r="G60" s="9">
        <f>SUMPRODUCT((('LISTING CLIENTS'!$B$6:$B$56=DONNEES!$A55)*('LISTING CLIENTS'!$AM$6:$AQ$56)))</f>
        <v>0</v>
      </c>
      <c r="H60" s="9">
        <f>SUMPRODUCT((('LISTING CLIENTS'!$B$6:$B$56=DONNEES!$A55)*('LISTING CLIENTS'!$AS$6:$AW$56)))</f>
        <v>0</v>
      </c>
      <c r="I60" s="9">
        <f>SUMPRODUCT((('LISTING CLIENTS'!$B$6:$B$56=DONNEES!$A55)*('LISTING CLIENTS'!$AY$6:$BC$56)))</f>
        <v>0</v>
      </c>
      <c r="J60" s="18">
        <f t="shared" si="6"/>
        <v>0</v>
      </c>
      <c r="K60" s="9">
        <f>SUMPRODUCT((('LISTING CLIENTS'!$B$6:$B$56=DONNEES!$A55)*('LISTING CLIENTS'!$BE$6:$BI$56)))</f>
        <v>0</v>
      </c>
      <c r="L60" s="9">
        <f>SUMPRODUCT((('LISTING CLIENTS'!$B$6:$B$56=DONNEES!$A55)*('LISTING CLIENTS'!$BK$6:$BO$56)))</f>
        <v>0</v>
      </c>
      <c r="M60" s="9">
        <f>SUMPRODUCT((('LISTING CLIENTS'!$B$6:$B$56=DONNEES!$A55)*('LISTING CLIENTS'!$BQ$6:$BU$56)))</f>
        <v>0</v>
      </c>
      <c r="N60" s="18">
        <f t="shared" si="7"/>
        <v>0</v>
      </c>
      <c r="O60" s="9">
        <f>SUMPRODUCT((('LISTING CLIENTS'!$B$6:$B$56=DONNEES!$A55)*('LISTING CLIENTS'!$BW$6:$CB$56)))</f>
        <v>0</v>
      </c>
      <c r="P60" s="9">
        <f>SUMPRODUCT((('LISTING CLIENTS'!$B$6:$B$56=DONNEES!$A55)*('LISTING CLIENTS'!$CD$6:$CH$56)))</f>
        <v>0</v>
      </c>
      <c r="Q60" s="9">
        <f>SUMPRODUCT((('LISTING CLIENTS'!$B$6:$B$56=DONNEES!$A55)*('LISTING CLIENTS'!$CJ$6:$CN$56)))</f>
        <v>0</v>
      </c>
      <c r="R60" s="18">
        <f t="shared" si="8"/>
        <v>0</v>
      </c>
      <c r="S60" s="10">
        <f t="shared" si="9"/>
        <v>0</v>
      </c>
    </row>
    <row r="61" spans="1:19" ht="13.5" thickBot="1">
      <c r="A61" s="11" t="s">
        <v>77</v>
      </c>
      <c r="B61" s="24">
        <f>COUNTIF('LISTING CLIENTS'!$B$6:$B$25,$A61)</f>
        <v>0</v>
      </c>
      <c r="C61" s="9">
        <f>SUMPRODUCT((('LISTING CLIENTS'!$B$6:$B$56=DONNEES!$A56)*('LISTING CLIENTS'!$U$6:$Y$56)))</f>
        <v>0</v>
      </c>
      <c r="D61" s="9">
        <f>SUMPRODUCT((('LISTING CLIENTS'!$B$6:$B$56=DONNEES!$A56)*('LISTING CLIENTS'!$AA$6:$AE$56)))</f>
        <v>0</v>
      </c>
      <c r="E61" s="9">
        <f>SUMPRODUCT((('LISTING CLIENTS'!$B$6:$B$56=DONNEES!$A56)*('LISTING CLIENTS'!$AG$6:$AK$56)))</f>
        <v>0</v>
      </c>
      <c r="F61" s="18">
        <f t="shared" si="5"/>
        <v>0</v>
      </c>
      <c r="G61" s="9">
        <f>SUMPRODUCT((('LISTING CLIENTS'!$B$6:$B$56=DONNEES!$A56)*('LISTING CLIENTS'!$AM$6:$AQ$56)))</f>
        <v>0</v>
      </c>
      <c r="H61" s="9">
        <f>SUMPRODUCT((('LISTING CLIENTS'!$B$6:$B$56=DONNEES!$A56)*('LISTING CLIENTS'!$AS$6:$AW$56)))</f>
        <v>0</v>
      </c>
      <c r="I61" s="9">
        <f>SUMPRODUCT((('LISTING CLIENTS'!$B$6:$B$56=DONNEES!$A56)*('LISTING CLIENTS'!$AY$6:$BC$56)))</f>
        <v>0</v>
      </c>
      <c r="J61" s="18">
        <f t="shared" si="6"/>
        <v>0</v>
      </c>
      <c r="K61" s="9">
        <f>SUMPRODUCT((('LISTING CLIENTS'!$B$6:$B$56=DONNEES!$A56)*('LISTING CLIENTS'!$BE$6:$BI$56)))</f>
        <v>0</v>
      </c>
      <c r="L61" s="9">
        <f>SUMPRODUCT((('LISTING CLIENTS'!$B$6:$B$56=DONNEES!$A56)*('LISTING CLIENTS'!$BK$6:$BO$56)))</f>
        <v>0</v>
      </c>
      <c r="M61" s="9">
        <f>SUMPRODUCT((('LISTING CLIENTS'!$B$6:$B$56=DONNEES!$A56)*('LISTING CLIENTS'!$BQ$6:$BU$56)))</f>
        <v>0</v>
      </c>
      <c r="N61" s="18">
        <f t="shared" si="7"/>
        <v>0</v>
      </c>
      <c r="O61" s="9">
        <f>SUMPRODUCT((('LISTING CLIENTS'!$B$6:$B$56=DONNEES!$A56)*('LISTING CLIENTS'!$BW$6:$CB$56)))</f>
        <v>0</v>
      </c>
      <c r="P61" s="9">
        <f>SUMPRODUCT((('LISTING CLIENTS'!$B$6:$B$56=DONNEES!$A56)*('LISTING CLIENTS'!$CD$6:$CH$56)))</f>
        <v>0</v>
      </c>
      <c r="Q61" s="9">
        <f>SUMPRODUCT((('LISTING CLIENTS'!$B$6:$B$56=DONNEES!$A56)*('LISTING CLIENTS'!$CJ$6:$CN$56)))</f>
        <v>0</v>
      </c>
      <c r="R61" s="18">
        <f t="shared" si="8"/>
        <v>0</v>
      </c>
      <c r="S61" s="10">
        <f t="shared" si="9"/>
        <v>0</v>
      </c>
    </row>
    <row r="62" spans="1:19" ht="13.5" thickBot="1">
      <c r="A62" s="11" t="s">
        <v>225</v>
      </c>
      <c r="B62" s="24">
        <f>COUNTIF('LISTING CLIENTS'!$B$6:$B$25,$A62)</f>
        <v>0</v>
      </c>
      <c r="C62" s="9">
        <f>SUMPRODUCT((('LISTING CLIENTS'!$B$6:$B$56=DONNEES!$A57)*('LISTING CLIENTS'!$U$6:$Y$56)))</f>
        <v>0</v>
      </c>
      <c r="D62" s="9">
        <f>SUMPRODUCT((('LISTING CLIENTS'!$B$6:$B$56=DONNEES!$A57)*('LISTING CLIENTS'!$AA$6:$AE$56)))</f>
        <v>0</v>
      </c>
      <c r="E62" s="9">
        <f>SUMPRODUCT((('LISTING CLIENTS'!$B$6:$B$56=DONNEES!$A57)*('LISTING CLIENTS'!$AG$6:$AK$56)))</f>
        <v>0</v>
      </c>
      <c r="F62" s="18">
        <f t="shared" si="5"/>
        <v>0</v>
      </c>
      <c r="G62" s="9">
        <f>SUMPRODUCT((('LISTING CLIENTS'!$B$6:$B$56=DONNEES!$A57)*('LISTING CLIENTS'!$AM$6:$AQ$56)))</f>
        <v>0</v>
      </c>
      <c r="H62" s="9">
        <f>SUMPRODUCT((('LISTING CLIENTS'!$B$6:$B$56=DONNEES!$A57)*('LISTING CLIENTS'!$AS$6:$AW$56)))</f>
        <v>0</v>
      </c>
      <c r="I62" s="9">
        <f>SUMPRODUCT((('LISTING CLIENTS'!$B$6:$B$56=DONNEES!$A57)*('LISTING CLIENTS'!$AY$6:$BC$56)))</f>
        <v>0</v>
      </c>
      <c r="J62" s="18">
        <f t="shared" si="6"/>
        <v>0</v>
      </c>
      <c r="K62" s="9">
        <f>SUMPRODUCT((('LISTING CLIENTS'!$B$6:$B$56=DONNEES!$A57)*('LISTING CLIENTS'!$BE$6:$BI$56)))</f>
        <v>0</v>
      </c>
      <c r="L62" s="9">
        <f>SUMPRODUCT((('LISTING CLIENTS'!$B$6:$B$56=DONNEES!$A57)*('LISTING CLIENTS'!$BK$6:$BO$56)))</f>
        <v>0</v>
      </c>
      <c r="M62" s="9">
        <f>SUMPRODUCT((('LISTING CLIENTS'!$B$6:$B$56=DONNEES!$A57)*('LISTING CLIENTS'!$BQ$6:$BU$56)))</f>
        <v>0</v>
      </c>
      <c r="N62" s="18">
        <f t="shared" si="7"/>
        <v>0</v>
      </c>
      <c r="O62" s="9">
        <f>SUMPRODUCT((('LISTING CLIENTS'!$B$6:$B$56=DONNEES!$A57)*('LISTING CLIENTS'!$BW$6:$CB$56)))</f>
        <v>0</v>
      </c>
      <c r="P62" s="9">
        <f>SUMPRODUCT((('LISTING CLIENTS'!$B$6:$B$56=DONNEES!$A57)*('LISTING CLIENTS'!$CD$6:$CH$56)))</f>
        <v>0</v>
      </c>
      <c r="Q62" s="9">
        <f>SUMPRODUCT((('LISTING CLIENTS'!$B$6:$B$56=DONNEES!$A57)*('LISTING CLIENTS'!$CJ$6:$CN$56)))</f>
        <v>0</v>
      </c>
      <c r="R62" s="18">
        <f t="shared" si="8"/>
        <v>0</v>
      </c>
      <c r="S62" s="10">
        <f t="shared" si="9"/>
        <v>0</v>
      </c>
    </row>
    <row r="63" spans="1:19" ht="13.5" hidden="1" thickBot="1">
      <c r="A63" s="11"/>
      <c r="B63" s="24">
        <f>COUNTIF('LISTING CLIENTS'!$B$6:$B$25,$A63)</f>
        <v>0</v>
      </c>
      <c r="C63" s="9">
        <f>SUMPRODUCT((('LISTING CLIENTS'!$B$6:$B$56=DONNEES!$A58)*('LISTING CLIENTS'!$U$6:$Y$56)))</f>
        <v>0</v>
      </c>
      <c r="D63" s="9">
        <f>SUMPRODUCT((('LISTING CLIENTS'!$B$6:$B$56=DONNEES!$A58)*('LISTING CLIENTS'!$AA$6:$AE$56)))</f>
        <v>0</v>
      </c>
      <c r="E63" s="9">
        <f>SUMPRODUCT((('LISTING CLIENTS'!$B$6:$B$56=DONNEES!$A58)*('LISTING CLIENTS'!$AG$6:$AK$56)))</f>
        <v>0</v>
      </c>
      <c r="F63" s="18">
        <f t="shared" si="5"/>
        <v>0</v>
      </c>
      <c r="G63" s="9">
        <f>SUMPRODUCT((('LISTING CLIENTS'!$B$6:$B$56=DONNEES!$A58)*('LISTING CLIENTS'!$AM$6:$AQ$56)))</f>
        <v>0</v>
      </c>
      <c r="H63" s="9">
        <f>SUMPRODUCT((('LISTING CLIENTS'!$B$6:$B$56=DONNEES!$A58)*('LISTING CLIENTS'!$AS$6:$AW$56)))</f>
        <v>0</v>
      </c>
      <c r="I63" s="9">
        <f>SUMPRODUCT((('LISTING CLIENTS'!$B$6:$B$56=DONNEES!$A58)*('LISTING CLIENTS'!$AY$6:$BC$56)))</f>
        <v>0</v>
      </c>
      <c r="J63" s="18">
        <f t="shared" si="6"/>
        <v>0</v>
      </c>
      <c r="K63" s="9">
        <f>SUMPRODUCT((('LISTING CLIENTS'!$B$6:$B$56=DONNEES!$A58)*('LISTING CLIENTS'!$BE$6:$BI$56)))</f>
        <v>0</v>
      </c>
      <c r="L63" s="9">
        <f>SUMPRODUCT((('LISTING CLIENTS'!$B$6:$B$56=DONNEES!$A58)*('LISTING CLIENTS'!$BK$6:$BO$56)))</f>
        <v>0</v>
      </c>
      <c r="M63" s="9">
        <f>SUMPRODUCT((('LISTING CLIENTS'!$B$6:$B$56=DONNEES!$A58)*('LISTING CLIENTS'!$BQ$6:$BU$56)))</f>
        <v>0</v>
      </c>
      <c r="N63" s="18">
        <f t="shared" si="7"/>
        <v>0</v>
      </c>
      <c r="O63" s="9">
        <f>SUMPRODUCT((('LISTING CLIENTS'!$B$6:$B$56=DONNEES!$A58)*('LISTING CLIENTS'!$BW$6:$CB$56)))</f>
        <v>0</v>
      </c>
      <c r="P63" s="9">
        <f>SUMPRODUCT((('LISTING CLIENTS'!$B$6:$B$56=DONNEES!$A58)*('LISTING CLIENTS'!$CD$6:$CH$56)))</f>
        <v>0</v>
      </c>
      <c r="Q63" s="9">
        <f>SUMPRODUCT((('LISTING CLIENTS'!$B$6:$B$56=DONNEES!$A58)*('LISTING CLIENTS'!$CJ$6:$CN$56)))</f>
        <v>0</v>
      </c>
      <c r="R63" s="18">
        <f t="shared" si="8"/>
        <v>0</v>
      </c>
      <c r="S63" s="10">
        <f t="shared" si="9"/>
        <v>0</v>
      </c>
    </row>
    <row r="64" spans="1:19" ht="13.5" hidden="1" thickBot="1">
      <c r="A64" s="11"/>
      <c r="B64" s="24">
        <f>COUNTIF('LISTING CLIENTS'!$B$6:$B$25,$A64)</f>
        <v>0</v>
      </c>
      <c r="C64" s="9">
        <f>SUMPRODUCT((('LISTING CLIENTS'!$B$6:$B$56=DONNEES!$A59)*('LISTING CLIENTS'!$U$6:$Y$56)))</f>
        <v>0</v>
      </c>
      <c r="D64" s="9">
        <f>SUMPRODUCT((('LISTING CLIENTS'!$B$6:$B$56=DONNEES!$A59)*('LISTING CLIENTS'!$AA$6:$AE$56)))</f>
        <v>0</v>
      </c>
      <c r="E64" s="9">
        <f>SUMPRODUCT((('LISTING CLIENTS'!$B$6:$B$56=DONNEES!$A59)*('LISTING CLIENTS'!$AG$6:$AK$56)))</f>
        <v>0</v>
      </c>
      <c r="F64" s="18">
        <f t="shared" si="5"/>
        <v>0</v>
      </c>
      <c r="G64" s="9">
        <f>SUMPRODUCT((('LISTING CLIENTS'!$B$6:$B$56=DONNEES!$A59)*('LISTING CLIENTS'!$AM$6:$AQ$56)))</f>
        <v>0</v>
      </c>
      <c r="H64" s="9">
        <f>SUMPRODUCT((('LISTING CLIENTS'!$B$6:$B$56=DONNEES!$A59)*('LISTING CLIENTS'!$AS$6:$AW$56)))</f>
        <v>0</v>
      </c>
      <c r="I64" s="9">
        <f>SUMPRODUCT((('LISTING CLIENTS'!$B$6:$B$56=DONNEES!$A59)*('LISTING CLIENTS'!$AY$6:$BC$56)))</f>
        <v>0</v>
      </c>
      <c r="J64" s="18">
        <f t="shared" si="6"/>
        <v>0</v>
      </c>
      <c r="K64" s="9">
        <f>SUMPRODUCT((('LISTING CLIENTS'!$B$6:$B$56=DONNEES!$A59)*('LISTING CLIENTS'!$BE$6:$BI$56)))</f>
        <v>0</v>
      </c>
      <c r="L64" s="9">
        <f>SUMPRODUCT((('LISTING CLIENTS'!$B$6:$B$56=DONNEES!$A59)*('LISTING CLIENTS'!$BK$6:$BO$56)))</f>
        <v>0</v>
      </c>
      <c r="M64" s="9">
        <f>SUMPRODUCT((('LISTING CLIENTS'!$B$6:$B$56=DONNEES!$A59)*('LISTING CLIENTS'!$BQ$6:$BU$56)))</f>
        <v>0</v>
      </c>
      <c r="N64" s="18">
        <f t="shared" si="7"/>
        <v>0</v>
      </c>
      <c r="O64" s="9">
        <f>SUMPRODUCT((('LISTING CLIENTS'!$B$6:$B$56=DONNEES!$A59)*('LISTING CLIENTS'!$BW$6:$CB$56)))</f>
        <v>0</v>
      </c>
      <c r="P64" s="9">
        <f>SUMPRODUCT((('LISTING CLIENTS'!$B$6:$B$56=DONNEES!$A59)*('LISTING CLIENTS'!$CD$6:$CH$56)))</f>
        <v>0</v>
      </c>
      <c r="Q64" s="9">
        <f>SUMPRODUCT((('LISTING CLIENTS'!$B$6:$B$56=DONNEES!$A59)*('LISTING CLIENTS'!$CJ$6:$CN$56)))</f>
        <v>0</v>
      </c>
      <c r="R64" s="18">
        <f t="shared" si="8"/>
        <v>0</v>
      </c>
      <c r="S64" s="10">
        <f t="shared" si="9"/>
        <v>0</v>
      </c>
    </row>
    <row r="65" spans="1:19" ht="13.5" hidden="1" thickBot="1">
      <c r="A65" s="11"/>
      <c r="B65" s="24">
        <f>COUNTIF('LISTING CLIENTS'!$B$6:$B$25,$A65)</f>
        <v>0</v>
      </c>
      <c r="C65" s="9">
        <f>SUMPRODUCT((('LISTING CLIENTS'!$B$6:$B$56=DONNEES!$A60)*('LISTING CLIENTS'!$U$6:$Y$56)))</f>
        <v>0</v>
      </c>
      <c r="D65" s="9">
        <f>SUMPRODUCT((('LISTING CLIENTS'!$B$6:$B$56=DONNEES!$A60)*('LISTING CLIENTS'!$AA$6:$AE$56)))</f>
        <v>0</v>
      </c>
      <c r="E65" s="9">
        <f>SUMPRODUCT((('LISTING CLIENTS'!$B$6:$B$56=DONNEES!$A60)*('LISTING CLIENTS'!$AG$6:$AK$56)))</f>
        <v>0</v>
      </c>
      <c r="F65" s="18">
        <f t="shared" si="5"/>
        <v>0</v>
      </c>
      <c r="G65" s="9">
        <f>SUMPRODUCT((('LISTING CLIENTS'!$B$6:$B$56=DONNEES!$A60)*('LISTING CLIENTS'!$AM$6:$AQ$56)))</f>
        <v>0</v>
      </c>
      <c r="H65" s="9">
        <f>SUMPRODUCT((('LISTING CLIENTS'!$B$6:$B$56=DONNEES!$A60)*('LISTING CLIENTS'!$AS$6:$AW$56)))</f>
        <v>0</v>
      </c>
      <c r="I65" s="9">
        <f>SUMPRODUCT((('LISTING CLIENTS'!$B$6:$B$56=DONNEES!$A60)*('LISTING CLIENTS'!$AY$6:$BC$56)))</f>
        <v>0</v>
      </c>
      <c r="J65" s="18">
        <f t="shared" si="6"/>
        <v>0</v>
      </c>
      <c r="K65" s="9">
        <f>SUMPRODUCT((('LISTING CLIENTS'!$B$6:$B$56=DONNEES!$A60)*('LISTING CLIENTS'!$BE$6:$BI$56)))</f>
        <v>0</v>
      </c>
      <c r="L65" s="9">
        <f>SUMPRODUCT((('LISTING CLIENTS'!$B$6:$B$56=DONNEES!$A60)*('LISTING CLIENTS'!$BK$6:$BO$56)))</f>
        <v>0</v>
      </c>
      <c r="M65" s="9">
        <f>SUMPRODUCT((('LISTING CLIENTS'!$B$6:$B$56=DONNEES!$A60)*('LISTING CLIENTS'!$BQ$6:$BU$56)))</f>
        <v>0</v>
      </c>
      <c r="N65" s="18">
        <f t="shared" si="7"/>
        <v>0</v>
      </c>
      <c r="O65" s="9">
        <f>SUMPRODUCT((('LISTING CLIENTS'!$B$6:$B$56=DONNEES!$A60)*('LISTING CLIENTS'!$BW$6:$CB$56)))</f>
        <v>0</v>
      </c>
      <c r="P65" s="9">
        <f>SUMPRODUCT((('LISTING CLIENTS'!$B$6:$B$56=DONNEES!$A60)*('LISTING CLIENTS'!$CD$6:$CH$56)))</f>
        <v>0</v>
      </c>
      <c r="Q65" s="9">
        <f>SUMPRODUCT((('LISTING CLIENTS'!$B$6:$B$56=DONNEES!$A60)*('LISTING CLIENTS'!$CJ$6:$CN$56)))</f>
        <v>0</v>
      </c>
      <c r="R65" s="18">
        <f t="shared" si="8"/>
        <v>0</v>
      </c>
      <c r="S65" s="10">
        <f t="shared" si="9"/>
        <v>0</v>
      </c>
    </row>
    <row r="66" spans="1:19" ht="26.25" thickBot="1">
      <c r="A66" s="12" t="s">
        <v>0</v>
      </c>
      <c r="B66" s="25">
        <f>SUM(B6:B65)</f>
        <v>0</v>
      </c>
      <c r="C66" s="13">
        <f>SUM(C6:C65)</f>
        <v>0</v>
      </c>
      <c r="D66" s="13">
        <f>SUM(D6:D65)</f>
        <v>0</v>
      </c>
      <c r="E66" s="13">
        <f>SUM(E6:E65)</f>
        <v>0</v>
      </c>
      <c r="F66" s="19">
        <f>SUM(F6:F65)</f>
        <v>0</v>
      </c>
      <c r="G66" s="13">
        <f t="shared" ref="G66:R66" si="10">SUM(G6:G65)</f>
        <v>0</v>
      </c>
      <c r="H66" s="13">
        <f t="shared" si="10"/>
        <v>0</v>
      </c>
      <c r="I66" s="13">
        <f t="shared" si="10"/>
        <v>0</v>
      </c>
      <c r="J66" s="19">
        <f t="shared" si="10"/>
        <v>0</v>
      </c>
      <c r="K66" s="13">
        <f t="shared" si="10"/>
        <v>0</v>
      </c>
      <c r="L66" s="13">
        <f t="shared" si="10"/>
        <v>0</v>
      </c>
      <c r="M66" s="13">
        <f t="shared" si="10"/>
        <v>0</v>
      </c>
      <c r="N66" s="19">
        <f t="shared" si="10"/>
        <v>0</v>
      </c>
      <c r="O66" s="13">
        <f t="shared" si="10"/>
        <v>0</v>
      </c>
      <c r="P66" s="13">
        <f t="shared" si="10"/>
        <v>0</v>
      </c>
      <c r="Q66" s="13">
        <f t="shared" si="10"/>
        <v>0</v>
      </c>
      <c r="R66" s="19">
        <f t="shared" si="10"/>
        <v>0</v>
      </c>
      <c r="S66" s="14">
        <f t="shared" si="4"/>
        <v>0</v>
      </c>
    </row>
    <row r="67" spans="1:19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20"/>
    </row>
  </sheetData>
  <phoneticPr fontId="12" type="noConversion"/>
  <conditionalFormatting sqref="B6:B65">
    <cfRule type="expression" dxfId="18" priority="3" stopIfTrue="1">
      <formula>A6="d"</formula>
    </cfRule>
  </conditionalFormatting>
  <conditionalFormatting sqref="A6:A65">
    <cfRule type="expression" dxfId="17" priority="4" stopIfTrue="1">
      <formula>#REF!="d"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58"/>
  <sheetViews>
    <sheetView topLeftCell="A25" workbookViewId="0">
      <selection activeCell="B44" sqref="B44"/>
    </sheetView>
  </sheetViews>
  <sheetFormatPr baseColWidth="10" defaultRowHeight="12.75"/>
  <cols>
    <col min="1" max="1" width="11.85546875" style="1" bestFit="1" customWidth="1"/>
    <col min="2" max="2" width="37.7109375" customWidth="1"/>
    <col min="3" max="3" width="9.7109375" bestFit="1" customWidth="1"/>
    <col min="4" max="4" width="10.7109375" customWidth="1"/>
  </cols>
  <sheetData>
    <row r="1" spans="1:4">
      <c r="A1" s="37" t="s">
        <v>172</v>
      </c>
      <c r="B1" s="37" t="s">
        <v>173</v>
      </c>
      <c r="C1" s="37" t="s">
        <v>174</v>
      </c>
      <c r="D1" s="37" t="s">
        <v>175</v>
      </c>
    </row>
    <row r="2" spans="1:4" ht="13.5">
      <c r="A2" s="41">
        <v>100</v>
      </c>
      <c r="B2" s="38" t="s">
        <v>205</v>
      </c>
      <c r="C2" s="39">
        <v>0</v>
      </c>
      <c r="D2" s="40" t="s">
        <v>176</v>
      </c>
    </row>
    <row r="3" spans="1:4" ht="13.5">
      <c r="A3" s="41">
        <v>200</v>
      </c>
      <c r="B3" s="38" t="s">
        <v>78</v>
      </c>
      <c r="C3" s="39">
        <v>1</v>
      </c>
      <c r="D3" s="40" t="s">
        <v>176</v>
      </c>
    </row>
    <row r="4" spans="1:4" ht="13.5">
      <c r="A4" s="41">
        <v>300</v>
      </c>
      <c r="B4" s="38" t="s">
        <v>223</v>
      </c>
      <c r="C4" s="39">
        <v>0</v>
      </c>
      <c r="D4" s="40" t="s">
        <v>180</v>
      </c>
    </row>
    <row r="5" spans="1:4" ht="13.5">
      <c r="A5" s="41">
        <v>301</v>
      </c>
      <c r="B5" s="38" t="s">
        <v>224</v>
      </c>
      <c r="C5" s="39">
        <v>0</v>
      </c>
      <c r="D5" s="40" t="s">
        <v>176</v>
      </c>
    </row>
    <row r="6" spans="1:4" ht="13.5">
      <c r="A6" s="41">
        <v>304</v>
      </c>
      <c r="B6" s="38" t="s">
        <v>76</v>
      </c>
      <c r="C6" s="39">
        <v>10</v>
      </c>
      <c r="D6" s="40" t="s">
        <v>228</v>
      </c>
    </row>
    <row r="7" spans="1:4" ht="13.5">
      <c r="A7" s="41">
        <v>308</v>
      </c>
      <c r="B7" s="38" t="s">
        <v>221</v>
      </c>
      <c r="C7" s="39">
        <v>2</v>
      </c>
      <c r="D7" s="40" t="s">
        <v>176</v>
      </c>
    </row>
    <row r="8" spans="1:4" ht="13.5">
      <c r="A8" s="41">
        <v>310</v>
      </c>
      <c r="B8" s="38" t="s">
        <v>222</v>
      </c>
      <c r="C8" s="39">
        <v>0</v>
      </c>
      <c r="D8" s="40" t="s">
        <v>180</v>
      </c>
    </row>
    <row r="9" spans="1:4" ht="13.5">
      <c r="A9" s="41">
        <v>363</v>
      </c>
      <c r="B9" s="38" t="s">
        <v>217</v>
      </c>
      <c r="C9" s="39">
        <v>0</v>
      </c>
      <c r="D9" s="40" t="s">
        <v>218</v>
      </c>
    </row>
    <row r="10" spans="1:4" ht="13.5">
      <c r="A10" s="41">
        <v>364</v>
      </c>
      <c r="B10" s="38" t="s">
        <v>215</v>
      </c>
      <c r="C10" s="39">
        <v>0</v>
      </c>
      <c r="D10" s="40" t="s">
        <v>180</v>
      </c>
    </row>
    <row r="11" spans="1:4" ht="13.5">
      <c r="A11" s="41">
        <v>365</v>
      </c>
      <c r="B11" s="38" t="s">
        <v>214</v>
      </c>
      <c r="C11" s="39">
        <v>2</v>
      </c>
      <c r="D11" s="40" t="s">
        <v>176</v>
      </c>
    </row>
    <row r="12" spans="1:4" ht="13.5">
      <c r="A12" s="41">
        <v>368</v>
      </c>
      <c r="B12" s="38" t="s">
        <v>216</v>
      </c>
      <c r="C12" s="39">
        <v>2</v>
      </c>
      <c r="D12" s="40" t="s">
        <v>176</v>
      </c>
    </row>
    <row r="13" spans="1:4" ht="13.5">
      <c r="A13" s="41">
        <v>369</v>
      </c>
      <c r="B13" s="38" t="s">
        <v>206</v>
      </c>
      <c r="C13" s="39">
        <v>2</v>
      </c>
      <c r="D13" s="40" t="s">
        <v>207</v>
      </c>
    </row>
    <row r="14" spans="1:4" ht="13.5">
      <c r="A14" s="41">
        <v>370</v>
      </c>
      <c r="B14" s="38" t="s">
        <v>219</v>
      </c>
      <c r="C14" s="39">
        <v>2</v>
      </c>
      <c r="D14" s="40" t="s">
        <v>180</v>
      </c>
    </row>
    <row r="15" spans="1:4" ht="13.5">
      <c r="A15" s="41">
        <v>371</v>
      </c>
      <c r="B15" s="38" t="s">
        <v>220</v>
      </c>
      <c r="C15" s="39">
        <v>0</v>
      </c>
      <c r="D15" s="40" t="s">
        <v>180</v>
      </c>
    </row>
    <row r="16" spans="1:4" ht="13.5">
      <c r="A16" s="41">
        <v>372</v>
      </c>
      <c r="B16" s="38" t="s">
        <v>208</v>
      </c>
      <c r="C16" s="39">
        <v>0</v>
      </c>
      <c r="D16" s="40" t="s">
        <v>180</v>
      </c>
    </row>
    <row r="17" spans="1:4" ht="13.5">
      <c r="A17" s="41">
        <v>373</v>
      </c>
      <c r="B17" s="38" t="s">
        <v>209</v>
      </c>
      <c r="C17" s="39">
        <v>0</v>
      </c>
      <c r="D17" s="40" t="s">
        <v>180</v>
      </c>
    </row>
    <row r="18" spans="1:4" ht="13.5">
      <c r="A18" s="41">
        <v>374</v>
      </c>
      <c r="B18" s="38" t="s">
        <v>203</v>
      </c>
      <c r="C18" s="39">
        <v>0</v>
      </c>
      <c r="D18" s="40" t="s">
        <v>180</v>
      </c>
    </row>
    <row r="19" spans="1:4" ht="13.5">
      <c r="A19" s="41">
        <v>375</v>
      </c>
      <c r="B19" s="38" t="s">
        <v>204</v>
      </c>
      <c r="C19" s="39">
        <v>0</v>
      </c>
      <c r="D19" s="40" t="s">
        <v>180</v>
      </c>
    </row>
    <row r="20" spans="1:4" ht="13.5">
      <c r="A20" s="41">
        <v>376</v>
      </c>
      <c r="B20" s="38" t="s">
        <v>210</v>
      </c>
      <c r="C20" s="39">
        <v>0</v>
      </c>
      <c r="D20" s="40" t="s">
        <v>180</v>
      </c>
    </row>
    <row r="21" spans="1:4" ht="13.5">
      <c r="A21" s="41">
        <v>377</v>
      </c>
      <c r="B21" s="38" t="s">
        <v>211</v>
      </c>
      <c r="C21" s="39">
        <v>0</v>
      </c>
      <c r="D21" s="40" t="s">
        <v>180</v>
      </c>
    </row>
    <row r="22" spans="1:4" ht="13.5">
      <c r="A22" s="41">
        <v>378</v>
      </c>
      <c r="B22" s="38" t="s">
        <v>212</v>
      </c>
      <c r="C22" s="39">
        <v>0</v>
      </c>
      <c r="D22" s="40" t="s">
        <v>180</v>
      </c>
    </row>
    <row r="23" spans="1:4" ht="13.5">
      <c r="A23" s="41">
        <v>379</v>
      </c>
      <c r="B23" s="38" t="s">
        <v>213</v>
      </c>
      <c r="C23" s="39">
        <v>0</v>
      </c>
      <c r="D23" s="40" t="s">
        <v>180</v>
      </c>
    </row>
    <row r="24" spans="1:4" ht="13.5">
      <c r="A24" s="41">
        <v>403</v>
      </c>
      <c r="B24" s="38" t="s">
        <v>238</v>
      </c>
      <c r="C24" s="39">
        <v>2</v>
      </c>
      <c r="D24" s="40" t="s">
        <v>176</v>
      </c>
    </row>
    <row r="25" spans="1:4" ht="13.5">
      <c r="A25" s="41">
        <v>404</v>
      </c>
      <c r="B25" s="38" t="s">
        <v>239</v>
      </c>
      <c r="C25" s="39">
        <v>2</v>
      </c>
      <c r="D25" s="40" t="s">
        <v>207</v>
      </c>
    </row>
    <row r="26" spans="1:4" ht="13.5">
      <c r="A26" s="41">
        <v>411</v>
      </c>
      <c r="B26" s="38" t="s">
        <v>229</v>
      </c>
      <c r="C26" s="39">
        <v>14</v>
      </c>
      <c r="D26" s="40" t="s">
        <v>182</v>
      </c>
    </row>
    <row r="27" spans="1:4" ht="13.5">
      <c r="A27" s="41">
        <v>426</v>
      </c>
      <c r="B27" s="38" t="s">
        <v>234</v>
      </c>
      <c r="C27" s="39">
        <v>4</v>
      </c>
      <c r="D27" s="40" t="s">
        <v>190</v>
      </c>
    </row>
    <row r="28" spans="1:4" ht="13.5">
      <c r="A28" s="41">
        <v>427</v>
      </c>
      <c r="B28" s="38" t="s">
        <v>236</v>
      </c>
      <c r="C28" s="39">
        <v>4</v>
      </c>
      <c r="D28" s="40" t="s">
        <v>190</v>
      </c>
    </row>
    <row r="29" spans="1:4" ht="13.5">
      <c r="A29" s="41">
        <v>428</v>
      </c>
      <c r="B29" s="38" t="s">
        <v>237</v>
      </c>
      <c r="C29" s="39">
        <v>4</v>
      </c>
      <c r="D29" s="40" t="s">
        <v>190</v>
      </c>
    </row>
    <row r="30" spans="1:4" ht="13.5">
      <c r="A30" s="41">
        <v>429</v>
      </c>
      <c r="B30" s="38" t="s">
        <v>235</v>
      </c>
      <c r="C30" s="39">
        <v>4</v>
      </c>
      <c r="D30" s="40" t="s">
        <v>190</v>
      </c>
    </row>
    <row r="31" spans="1:4" ht="13.5">
      <c r="A31" s="41">
        <v>435</v>
      </c>
      <c r="B31" s="38" t="s">
        <v>232</v>
      </c>
      <c r="C31" s="39">
        <v>0</v>
      </c>
      <c r="D31" s="40" t="s">
        <v>176</v>
      </c>
    </row>
    <row r="32" spans="1:4" ht="27">
      <c r="A32" s="41">
        <v>436</v>
      </c>
      <c r="B32" s="38" t="s">
        <v>233</v>
      </c>
      <c r="C32" s="39">
        <v>0</v>
      </c>
      <c r="D32" s="40" t="s">
        <v>231</v>
      </c>
    </row>
    <row r="33" spans="1:4" ht="13.5">
      <c r="A33" s="41">
        <v>437</v>
      </c>
      <c r="B33" s="38" t="s">
        <v>230</v>
      </c>
      <c r="C33" s="39">
        <v>0</v>
      </c>
      <c r="D33" s="40" t="s">
        <v>231</v>
      </c>
    </row>
    <row r="34" spans="1:4" ht="13.5">
      <c r="A34" s="41">
        <v>445</v>
      </c>
      <c r="B34" s="38" t="s">
        <v>240</v>
      </c>
      <c r="C34" s="39">
        <v>2</v>
      </c>
      <c r="D34" s="40" t="s">
        <v>176</v>
      </c>
    </row>
    <row r="35" spans="1:4" ht="13.5">
      <c r="A35" s="41">
        <v>450</v>
      </c>
      <c r="B35" s="38" t="s">
        <v>189</v>
      </c>
      <c r="C35" s="39">
        <v>4</v>
      </c>
      <c r="D35" s="40" t="s">
        <v>190</v>
      </c>
    </row>
    <row r="36" spans="1:4" ht="13.5">
      <c r="A36" s="41">
        <v>451</v>
      </c>
      <c r="B36" s="38" t="s">
        <v>191</v>
      </c>
      <c r="C36" s="39">
        <v>4</v>
      </c>
      <c r="D36" s="40" t="s">
        <v>190</v>
      </c>
    </row>
    <row r="37" spans="1:4" ht="13.5">
      <c r="A37" s="41">
        <v>530</v>
      </c>
      <c r="B37" s="38" t="s">
        <v>202</v>
      </c>
      <c r="C37" s="39">
        <v>2</v>
      </c>
      <c r="D37" s="40" t="s">
        <v>199</v>
      </c>
    </row>
    <row r="38" spans="1:4" ht="13.5">
      <c r="A38" s="41">
        <v>540</v>
      </c>
      <c r="B38" s="38" t="s">
        <v>197</v>
      </c>
      <c r="C38" s="39">
        <v>4</v>
      </c>
      <c r="D38" s="40" t="s">
        <v>190</v>
      </c>
    </row>
    <row r="39" spans="1:4" ht="13.5">
      <c r="A39" s="41">
        <v>541</v>
      </c>
      <c r="B39" s="38" t="s">
        <v>198</v>
      </c>
      <c r="C39" s="39">
        <v>3</v>
      </c>
      <c r="D39" s="40" t="s">
        <v>199</v>
      </c>
    </row>
    <row r="40" spans="1:4" ht="13.5">
      <c r="A40" s="41">
        <v>542</v>
      </c>
      <c r="B40" s="38" t="s">
        <v>201</v>
      </c>
      <c r="C40" s="39">
        <v>0</v>
      </c>
      <c r="D40" s="40" t="s">
        <v>176</v>
      </c>
    </row>
    <row r="41" spans="1:4" ht="13.5">
      <c r="A41" s="41">
        <v>543</v>
      </c>
      <c r="B41" s="38" t="s">
        <v>200</v>
      </c>
      <c r="C41" s="39">
        <v>0</v>
      </c>
      <c r="D41" s="40" t="s">
        <v>180</v>
      </c>
    </row>
    <row r="42" spans="1:4" ht="13.5">
      <c r="A42" s="41">
        <v>551</v>
      </c>
      <c r="B42" s="38" t="s">
        <v>188</v>
      </c>
      <c r="C42" s="39">
        <v>14</v>
      </c>
      <c r="D42" s="40" t="s">
        <v>182</v>
      </c>
    </row>
    <row r="43" spans="1:4" ht="13.5">
      <c r="A43" s="41">
        <v>552</v>
      </c>
      <c r="B43" s="38" t="s">
        <v>181</v>
      </c>
      <c r="C43" s="39">
        <v>14</v>
      </c>
      <c r="D43" s="40" t="s">
        <v>182</v>
      </c>
    </row>
    <row r="44" spans="1:4" ht="13.5">
      <c r="A44" s="41">
        <v>554</v>
      </c>
      <c r="B44" s="38" t="s">
        <v>183</v>
      </c>
      <c r="C44" s="39">
        <v>5</v>
      </c>
      <c r="D44" s="40" t="s">
        <v>184</v>
      </c>
    </row>
    <row r="45" spans="1:4" ht="13.5">
      <c r="A45" s="41">
        <v>555</v>
      </c>
      <c r="B45" s="38" t="s">
        <v>185</v>
      </c>
      <c r="C45" s="39">
        <v>5</v>
      </c>
      <c r="D45" s="40" t="s">
        <v>184</v>
      </c>
    </row>
    <row r="46" spans="1:4" ht="13.5">
      <c r="A46" s="41">
        <v>556</v>
      </c>
      <c r="B46" s="38" t="s">
        <v>186</v>
      </c>
      <c r="C46" s="39">
        <v>5</v>
      </c>
      <c r="D46" s="40" t="s">
        <v>184</v>
      </c>
    </row>
    <row r="47" spans="1:4" ht="13.5">
      <c r="A47" s="41">
        <v>557</v>
      </c>
      <c r="B47" s="38" t="s">
        <v>187</v>
      </c>
      <c r="C47" s="39">
        <v>5</v>
      </c>
      <c r="D47" s="40" t="s">
        <v>184</v>
      </c>
    </row>
    <row r="48" spans="1:4" ht="13.5">
      <c r="A48" s="41">
        <v>558</v>
      </c>
      <c r="B48" s="38" t="s">
        <v>177</v>
      </c>
      <c r="C48" s="39">
        <v>1</v>
      </c>
      <c r="D48" s="40" t="s">
        <v>178</v>
      </c>
    </row>
    <row r="49" spans="1:4" ht="13.5">
      <c r="A49" s="41">
        <v>559</v>
      </c>
      <c r="B49" s="38" t="s">
        <v>179</v>
      </c>
      <c r="C49" s="39">
        <v>0</v>
      </c>
      <c r="D49" s="40" t="s">
        <v>180</v>
      </c>
    </row>
    <row r="50" spans="1:4" ht="13.5">
      <c r="A50" s="41">
        <v>600</v>
      </c>
      <c r="B50" s="38" t="s">
        <v>195</v>
      </c>
      <c r="C50" s="39">
        <v>2</v>
      </c>
      <c r="D50" s="40" t="s">
        <v>176</v>
      </c>
    </row>
    <row r="51" spans="1:4" ht="13.5">
      <c r="A51" s="41">
        <v>605</v>
      </c>
      <c r="B51" s="38" t="s">
        <v>193</v>
      </c>
      <c r="C51" s="39">
        <v>2</v>
      </c>
      <c r="D51" s="40" t="s">
        <v>176</v>
      </c>
    </row>
    <row r="52" spans="1:4" ht="13.5">
      <c r="A52" s="41">
        <v>606</v>
      </c>
      <c r="B52" s="38" t="s">
        <v>196</v>
      </c>
      <c r="C52" s="39">
        <v>0</v>
      </c>
      <c r="D52" s="40" t="s">
        <v>180</v>
      </c>
    </row>
    <row r="53" spans="1:4" ht="13.5">
      <c r="A53" s="41">
        <v>607</v>
      </c>
      <c r="B53" s="38" t="s">
        <v>194</v>
      </c>
      <c r="C53" s="39">
        <v>0</v>
      </c>
      <c r="D53" s="40" t="s">
        <v>176</v>
      </c>
    </row>
    <row r="54" spans="1:4" ht="13.5">
      <c r="A54" s="41">
        <v>640</v>
      </c>
      <c r="B54" s="38" t="s">
        <v>192</v>
      </c>
      <c r="C54" s="39">
        <v>2</v>
      </c>
      <c r="D54" s="40" t="s">
        <v>176</v>
      </c>
    </row>
    <row r="55" spans="1:4" ht="13.5">
      <c r="A55" s="41">
        <v>660</v>
      </c>
      <c r="B55" s="38" t="s">
        <v>227</v>
      </c>
      <c r="C55" s="39">
        <v>3</v>
      </c>
      <c r="D55" s="40" t="s">
        <v>199</v>
      </c>
    </row>
    <row r="56" spans="1:4" ht="13.5">
      <c r="A56" s="41">
        <v>661</v>
      </c>
      <c r="B56" s="38" t="s">
        <v>226</v>
      </c>
      <c r="C56" s="39">
        <v>2</v>
      </c>
      <c r="D56" s="40" t="s">
        <v>207</v>
      </c>
    </row>
    <row r="57" spans="1:4" ht="13.5">
      <c r="A57" s="41">
        <v>670</v>
      </c>
      <c r="B57" s="38" t="s">
        <v>77</v>
      </c>
      <c r="C57" s="39">
        <v>3</v>
      </c>
      <c r="D57" s="40" t="s">
        <v>199</v>
      </c>
    </row>
    <row r="58" spans="1:4" ht="13.5">
      <c r="A58" s="41">
        <v>999</v>
      </c>
      <c r="B58" s="38" t="s">
        <v>225</v>
      </c>
      <c r="C58" s="39">
        <v>0</v>
      </c>
      <c r="D58" s="40" t="s">
        <v>180</v>
      </c>
    </row>
  </sheetData>
  <sortState ref="A2:D59">
    <sortCondition ref="A2:A5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7"/>
  <sheetViews>
    <sheetView workbookViewId="0">
      <selection activeCell="D8" sqref="D8"/>
    </sheetView>
  </sheetViews>
  <sheetFormatPr baseColWidth="10" defaultRowHeight="12.75"/>
  <cols>
    <col min="1" max="1" width="9.5703125" style="1" bestFit="1" customWidth="1"/>
    <col min="2" max="2" width="10.85546875" style="1" bestFit="1" customWidth="1"/>
  </cols>
  <sheetData>
    <row r="1" spans="1:2">
      <c r="A1" s="37" t="s">
        <v>241</v>
      </c>
      <c r="B1" s="37" t="s">
        <v>242</v>
      </c>
    </row>
    <row r="2" spans="1:2" ht="27">
      <c r="A2" s="41">
        <v>1</v>
      </c>
      <c r="B2" s="40" t="s">
        <v>243</v>
      </c>
    </row>
    <row r="3" spans="1:2" ht="40.5">
      <c r="A3" s="41">
        <v>2</v>
      </c>
      <c r="B3" s="40" t="s">
        <v>244</v>
      </c>
    </row>
    <row r="4" spans="1:2" ht="13.5">
      <c r="A4" s="41">
        <v>3</v>
      </c>
      <c r="B4" s="40" t="s">
        <v>245</v>
      </c>
    </row>
    <row r="5" spans="1:2" ht="27">
      <c r="A5" s="41">
        <v>4</v>
      </c>
      <c r="B5" s="40" t="s">
        <v>246</v>
      </c>
    </row>
    <row r="6" spans="1:2" ht="27">
      <c r="A6" s="41">
        <v>6</v>
      </c>
      <c r="B6" s="40" t="s">
        <v>247</v>
      </c>
    </row>
    <row r="7" spans="1:2" ht="27">
      <c r="A7" s="41">
        <v>7</v>
      </c>
      <c r="B7" s="40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LISTING CLIENTS</vt:lpstr>
      <vt:lpstr>DONNEES</vt:lpstr>
      <vt:lpstr>SYNOPTIQUE CHAINES</vt:lpstr>
      <vt:lpstr>GROEP</vt:lpstr>
      <vt:lpstr>REGION  RAES</vt:lpstr>
      <vt:lpstr>CHANGEMENT</vt:lpstr>
      <vt:lpstr>donnéesChaines</vt:lpstr>
      <vt:lpstr>Formules</vt:lpstr>
      <vt:lpstr>'LISTING CLIENTS'!LISTE_CHAINE</vt:lpstr>
      <vt:lpstr>'LISTING CLIENTS'!LISTECHAINES</vt:lpstr>
      <vt:lpstr>SYNOPTIQUE__VISITES_2009</vt:lpstr>
    </vt:vector>
  </TitlesOfParts>
  <Company>Mc 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Cain Foods Limited</dc:creator>
  <cp:lastModifiedBy>claude</cp:lastModifiedBy>
  <cp:lastPrinted>2011-12-01T14:02:29Z</cp:lastPrinted>
  <dcterms:created xsi:type="dcterms:W3CDTF">2005-01-06T15:17:08Z</dcterms:created>
  <dcterms:modified xsi:type="dcterms:W3CDTF">2011-12-07T13:59:30Z</dcterms:modified>
</cp:coreProperties>
</file>