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Comparaison" sheetId="2" r:id="rId1"/>
    <sheet name="Feuil2" sheetId="1" r:id="rId2"/>
    <sheet name="Feuil3" sheetId="3" r:id="rId3"/>
  </sheets>
  <definedNames>
    <definedName name="Liste1">Comparaison!$G$4:$G$6</definedName>
    <definedName name="Liste2">Comparaison!$H$4:$H$6</definedName>
  </definedNames>
  <calcPr calcId="145621"/>
</workbook>
</file>

<file path=xl/calcChain.xml><?xml version="1.0" encoding="utf-8"?>
<calcChain xmlns="http://schemas.openxmlformats.org/spreadsheetml/2006/main">
  <c r="A22" i="1" l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Q8" i="1" s="1"/>
  <c r="A8" i="1"/>
  <c r="Q7" i="1" s="1"/>
  <c r="A7" i="1"/>
  <c r="Q6" i="1" s="1"/>
  <c r="A6" i="1"/>
  <c r="Q5" i="1" s="1"/>
  <c r="A5" i="1"/>
  <c r="Q4" i="1" s="1"/>
  <c r="A4" i="1"/>
  <c r="Q3" i="1" s="1"/>
  <c r="A3" i="1"/>
  <c r="Q2" i="1" s="1"/>
  <c r="A2" i="1"/>
</calcChain>
</file>

<file path=xl/comments1.xml><?xml version="1.0" encoding="utf-8"?>
<comments xmlns="http://schemas.openxmlformats.org/spreadsheetml/2006/main">
  <authors>
    <author>CEDRIC MOTTE - P084688</author>
  </authors>
  <commentList>
    <comment ref="S2" authorId="0">
      <text>
        <r>
          <rPr>
            <sz val="9"/>
            <color indexed="81"/>
            <rFont val="Tahoma"/>
            <family val="2"/>
          </rPr>
          <t>Recherche dans la table le sous système en fonction de la cellule</t>
        </r>
      </text>
    </comment>
    <comment ref="T2" authorId="0">
      <text>
        <r>
          <rPr>
            <sz val="9"/>
            <color indexed="81"/>
            <rFont val="Tahoma"/>
            <family val="2"/>
          </rPr>
          <t xml:space="preserve">Demande Corine pour DF
SI (Date effective =2014 et impact Organe) ou Date effective =2015 alors masse echantillon = Vol production impacté 
SINON SI (Date effective = 2014 et impact Véhicule) alors Masse ech =  Vol echantillon impacté
</t>
        </r>
      </text>
    </comment>
    <comment ref="U2" authorId="0">
      <text>
        <r>
          <rPr>
            <sz val="9"/>
            <color indexed="81"/>
            <rFont val="Tahoma"/>
            <family val="2"/>
          </rPr>
          <t>SI (Date effective =2014 et impact Organe) ou Date effective =2015 alors masse echantillon = (surcout temporaire + delta prix piece achat)*vol production impacté 
SINON (Date effective = 2014 et impact Véhicule) alors Masse ech =  (surcout temporaire + delta prix piece achat)*vol echantillon impacté
=SI(OU(ET(ANNEE([@[Date Previsionelle Fin Cout]])=2014;[@[V/O]]="O");ANNEE([@[Date Previsionelle Fin Cout]])=2015);([@[Surcout Temporaire]]+[@[Delta Prix Piece Achat]])*[@[Vol Production Impacté]];SI(ET(ANNEE([@[Date Previsionelle Fin Cout]])=2014;[@[V/O]]="V");([@[Surcout Temporaire]]+[@[Delta Prix Piece Achat]])*[@[Vol Echantillon Impacté]];SI(OU(ET(ANNEE([@[Date Réelle Fin Cout]])=2014;[@[V/O]]="O");ANNEE([@[Date Réelle Fin Cout]])=2015);([@[Surcout Temporaire]]+[@[Delta Prix Piece Achat]])*[@[Vol Production Impacté]];SI(ET(ANNEE([@[Date Réelle Fin Cout]])=2014;[@[V/O]]="V");([@[Surcout Temporaire]]+[@[Delta Prix Piece Achat]])*[@[Vol Echantillon Impacté]];"NS"))))</t>
        </r>
      </text>
    </comment>
    <comment ref="V2" authorId="0">
      <text>
        <r>
          <rPr>
            <sz val="9"/>
            <color indexed="81"/>
            <rFont val="Tahoma"/>
            <family val="2"/>
          </rPr>
          <t>V : véhicule
O : Organe
Lecture de la table qui donne la classification "V" Véhicule ou "O" Organe en fonction du Produit</t>
        </r>
      </text>
    </comment>
    <comment ref="X2" authorId="0">
      <text>
        <r>
          <rPr>
            <sz val="9"/>
            <color indexed="81"/>
            <rFont val="Tahoma"/>
            <family val="2"/>
          </rPr>
          <t>= Masse échantillon - Masse hors ech</t>
        </r>
      </text>
    </comment>
    <comment ref="Y2" authorId="0">
      <text>
        <r>
          <rPr>
            <sz val="9"/>
            <color indexed="81"/>
            <rFont val="Tahoma"/>
            <family val="2"/>
          </rPr>
          <t>SI Delta prix piece achat * Surcout temporaire = 0
ET annee date effective = 2014 et V/O = (O ou V)
ET Nature = eco mkt ou ERT ou etc ...
ET Etat avancement déduit = DEMARRAGE ou SOLDE SOLUTION ou etc
alors mettre KPI 2014
SINON SI
Delta prix piece achat * Surcout temporaire = 0 
ET annee date effective = 2015 et V/O = (O ou V)
ET Nature = eco mkt ou ERT ou etc ...
ET Etat avancement déduit = DEMARRAGE ou SOLDE SOLUTION ou etc
alors mettre KPI 2015
SINON mettre Hors KPI</t>
        </r>
      </text>
    </comment>
    <comment ref="AH2" authorId="0">
      <text>
        <r>
          <rPr>
            <sz val="9"/>
            <color indexed="81"/>
            <rFont val="Tahoma"/>
            <family val="2"/>
          </rPr>
          <t>Date Effective à prendre en compte en fonction de 4 champs DATE (date surcout temporaire réelle ou prev et date prev fin reelle ou temporaire)
SI Surcout temporaire a une valeur absolue &gt; 0,001 et l'année date reelle surcout temporaire correspond à l'année (2014 ou 2015) alors prendre date réelle surcout temporaire
SINON SI  Surcout temporaire a une valeur absolue &gt; 0,001 et l'année date previsionnelle surcout temporaire correspond à l'année (2014 ou 2015) alors prendre date previsionnelle surcout temporaire 
SINON SI Date reelle fin cout &gt; 31/12/2013 ET inférieur ou égal à date fin de mois de la date d'aujourd'hui alors prendre DATE REELLE FIN COUT
SINON prendre DATE PREV FIN COUT</t>
        </r>
      </text>
    </comment>
  </commentList>
</comments>
</file>

<file path=xl/sharedStrings.xml><?xml version="1.0" encoding="utf-8"?>
<sst xmlns="http://schemas.openxmlformats.org/spreadsheetml/2006/main" count="254" uniqueCount="84">
  <si>
    <t>633294</t>
  </si>
  <si>
    <t>2014</t>
  </si>
  <si>
    <t>534185</t>
  </si>
  <si>
    <t>534186</t>
  </si>
  <si>
    <t>534190</t>
  </si>
  <si>
    <t>534191</t>
  </si>
  <si>
    <t>487695</t>
  </si>
  <si>
    <t>2015</t>
  </si>
  <si>
    <t>559834</t>
  </si>
  <si>
    <t>857594</t>
  </si>
  <si>
    <t>6495842</t>
  </si>
  <si>
    <t>905696</t>
  </si>
  <si>
    <t>605028</t>
  </si>
  <si>
    <t>605033</t>
  </si>
  <si>
    <t>605034</t>
  </si>
  <si>
    <t>639434</t>
  </si>
  <si>
    <t>928274</t>
  </si>
  <si>
    <t>Date</t>
  </si>
  <si>
    <t>Ref</t>
  </si>
  <si>
    <t>Type</t>
  </si>
  <si>
    <t>Ref 2</t>
  </si>
  <si>
    <t>Position</t>
  </si>
  <si>
    <t>Decisison</t>
  </si>
  <si>
    <t>Produit</t>
  </si>
  <si>
    <t>ref prod</t>
  </si>
  <si>
    <t>Organisateur</t>
  </si>
  <si>
    <t>Cout</t>
  </si>
  <si>
    <t>quantité</t>
  </si>
  <si>
    <t>Etat2</t>
  </si>
  <si>
    <t>Etat3</t>
  </si>
  <si>
    <t>Année</t>
  </si>
  <si>
    <t>Achat</t>
  </si>
  <si>
    <t>Abréviation</t>
  </si>
  <si>
    <t>Semaine</t>
  </si>
  <si>
    <t>107</t>
  </si>
  <si>
    <t>109</t>
  </si>
  <si>
    <t>110</t>
  </si>
  <si>
    <t>111</t>
  </si>
  <si>
    <t>112</t>
  </si>
  <si>
    <t>118</t>
  </si>
  <si>
    <t>121</t>
  </si>
  <si>
    <t>127</t>
  </si>
  <si>
    <t>xxx</t>
  </si>
  <si>
    <t>aaa</t>
  </si>
  <si>
    <t>ppp</t>
  </si>
  <si>
    <t>ttt</t>
  </si>
  <si>
    <t>vvv</t>
  </si>
  <si>
    <t>ccc</t>
  </si>
  <si>
    <t>fff</t>
  </si>
  <si>
    <t>ddd</t>
  </si>
  <si>
    <t>8</t>
  </si>
  <si>
    <t>9</t>
  </si>
  <si>
    <t>0</t>
  </si>
  <si>
    <t>7</t>
  </si>
  <si>
    <t>C</t>
  </si>
  <si>
    <t>soso</t>
  </si>
  <si>
    <t>abn</t>
  </si>
  <si>
    <t>go</t>
  </si>
  <si>
    <t>deb</t>
  </si>
  <si>
    <t>A</t>
  </si>
  <si>
    <t>B</t>
  </si>
  <si>
    <t>T</t>
  </si>
  <si>
    <t>DV</t>
  </si>
  <si>
    <t>W</t>
  </si>
  <si>
    <t>francis</t>
  </si>
  <si>
    <t>paul</t>
  </si>
  <si>
    <t>tanguy</t>
  </si>
  <si>
    <t>dan</t>
  </si>
  <si>
    <t>manu</t>
  </si>
  <si>
    <t>marco</t>
  </si>
  <si>
    <t>détruit</t>
  </si>
  <si>
    <t>evolué</t>
  </si>
  <si>
    <t>no go</t>
  </si>
  <si>
    <t>attente</t>
  </si>
  <si>
    <t>S</t>
  </si>
  <si>
    <t>E</t>
  </si>
  <si>
    <t>R</t>
  </si>
  <si>
    <t xml:space="preserve">Semaines </t>
  </si>
  <si>
    <t>Semaine x</t>
  </si>
  <si>
    <t>Semaine y</t>
  </si>
  <si>
    <t>Critère 1</t>
  </si>
  <si>
    <t>Critères</t>
  </si>
  <si>
    <t>Decision</t>
  </si>
  <si>
    <t>Comparaison selon semaine et choix de critère. Afficher tableau de comparaison par rapport aux colonnes : ref, ref prod, coût, Etat2, Etat3,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</si>
</sst>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sz val="10"/>
      <color indexed="8"/>
      <name val="Arial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2" fillId="0" borderId="0"/>
  </cellStyleXfs>
  <cellXfs count="93">
    <xf numFmtId="0" fontId="0" fillId="0" borderId="0" xfId="0"/>
    <xf numFmtId="164" fontId="1" fillId="0" borderId="1" xfId="0" applyNumberFormat="1" applyFont="1" applyBorder="1" applyAlignment="1">
      <alignment horizontal="left" vertical="top"/>
    </xf>
    <xf numFmtId="0" fontId="3" fillId="0" borderId="2" xfId="1" applyNumberFormat="1" applyFont="1" applyBorder="1" applyAlignment="1">
      <alignment horizontal="left" vertical="top"/>
    </xf>
    <xf numFmtId="0" fontId="4" fillId="0" borderId="2" xfId="1" applyNumberFormat="1" applyFont="1" applyBorder="1" applyAlignment="1">
      <alignment horizontal="left" vertical="top"/>
    </xf>
    <xf numFmtId="164" fontId="3" fillId="0" borderId="2" xfId="1" applyNumberFormat="1" applyFont="1" applyBorder="1" applyAlignment="1">
      <alignment horizontal="left" vertical="top"/>
    </xf>
    <xf numFmtId="2" fontId="3" fillId="0" borderId="2" xfId="1" applyNumberFormat="1" applyFont="1" applyBorder="1" applyAlignment="1">
      <alignment horizontal="left" vertical="top"/>
    </xf>
    <xf numFmtId="1" fontId="3" fillId="0" borderId="2" xfId="1" applyNumberFormat="1" applyFont="1" applyBorder="1" applyAlignment="1">
      <alignment horizontal="left" vertical="top"/>
    </xf>
    <xf numFmtId="3" fontId="3" fillId="0" borderId="2" xfId="1" applyNumberFormat="1" applyFont="1" applyBorder="1" applyAlignment="1">
      <alignment horizontal="left" vertical="top"/>
    </xf>
    <xf numFmtId="3" fontId="3" fillId="0" borderId="2" xfId="1" applyNumberFormat="1" applyFont="1" applyBorder="1" applyAlignment="1">
      <alignment horizontal="right" vertical="top"/>
    </xf>
    <xf numFmtId="0" fontId="5" fillId="0" borderId="2" xfId="0" applyFont="1" applyBorder="1" applyAlignment="1"/>
    <xf numFmtId="0" fontId="5" fillId="0" borderId="3" xfId="0" applyFont="1" applyBorder="1" applyAlignment="1"/>
    <xf numFmtId="164" fontId="1" fillId="2" borderId="1" xfId="0" applyNumberFormat="1" applyFont="1" applyFill="1" applyBorder="1" applyAlignment="1">
      <alignment horizontal="left" vertical="top"/>
    </xf>
    <xf numFmtId="49" fontId="6" fillId="2" borderId="2" xfId="0" applyNumberFormat="1" applyFont="1" applyFill="1" applyBorder="1" applyAlignment="1">
      <alignment horizontal="left" vertical="top"/>
    </xf>
    <xf numFmtId="49" fontId="7" fillId="2" borderId="2" xfId="0" applyNumberFormat="1" applyFont="1" applyFill="1" applyBorder="1" applyAlignment="1">
      <alignment horizontal="left" vertical="top"/>
    </xf>
    <xf numFmtId="164" fontId="6" fillId="2" borderId="2" xfId="0" applyNumberFormat="1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right" vertical="top"/>
    </xf>
    <xf numFmtId="2" fontId="6" fillId="2" borderId="2" xfId="0" applyNumberFormat="1" applyFont="1" applyFill="1" applyBorder="1" applyAlignment="1">
      <alignment horizontal="right" vertical="top"/>
    </xf>
    <xf numFmtId="0" fontId="6" fillId="2" borderId="2" xfId="1" applyNumberFormat="1" applyFont="1" applyFill="1" applyBorder="1" applyAlignment="1">
      <alignment horizontal="left" vertical="top"/>
    </xf>
    <xf numFmtId="3" fontId="6" fillId="2" borderId="2" xfId="1" applyNumberFormat="1" applyFont="1" applyFill="1" applyBorder="1" applyAlignment="1">
      <alignment horizontal="right" vertical="top"/>
    </xf>
    <xf numFmtId="3" fontId="6" fillId="2" borderId="2" xfId="0" applyNumberFormat="1" applyFont="1" applyFill="1" applyBorder="1" applyAlignment="1">
      <alignment horizontal="right" vertical="top"/>
    </xf>
    <xf numFmtId="0" fontId="6" fillId="2" borderId="2" xfId="1" applyNumberFormat="1" applyFont="1" applyFill="1" applyBorder="1" applyAlignment="1">
      <alignment horizontal="right" vertical="top"/>
    </xf>
    <xf numFmtId="3" fontId="6" fillId="2" borderId="2" xfId="0" applyNumberFormat="1" applyFont="1" applyFill="1" applyBorder="1" applyAlignment="1">
      <alignment horizontal="left" vertical="top"/>
    </xf>
    <xf numFmtId="164" fontId="6" fillId="2" borderId="2" xfId="0" applyNumberFormat="1" applyFont="1" applyFill="1" applyBorder="1" applyAlignment="1">
      <alignment horizontal="right" vertical="top"/>
    </xf>
    <xf numFmtId="0" fontId="6" fillId="2" borderId="2" xfId="1" applyNumberFormat="1" applyFont="1" applyFill="1" applyBorder="1" applyAlignment="1">
      <alignment vertical="top"/>
    </xf>
    <xf numFmtId="0" fontId="5" fillId="2" borderId="2" xfId="0" applyFont="1" applyFill="1" applyBorder="1" applyAlignment="1"/>
    <xf numFmtId="0" fontId="5" fillId="2" borderId="3" xfId="0" applyFont="1" applyFill="1" applyBorder="1" applyAlignment="1"/>
    <xf numFmtId="49" fontId="8" fillId="0" borderId="2" xfId="0" applyNumberFormat="1" applyFont="1" applyBorder="1" applyAlignment="1">
      <alignment horizontal="left" vertical="top"/>
    </xf>
    <xf numFmtId="49" fontId="1" fillId="0" borderId="2" xfId="0" applyNumberFormat="1" applyFont="1" applyBorder="1" applyAlignment="1">
      <alignment horizontal="left" vertical="top"/>
    </xf>
    <xf numFmtId="49" fontId="5" fillId="0" borderId="2" xfId="1" applyNumberFormat="1" applyFont="1" applyBorder="1" applyAlignment="1">
      <alignment horizontal="left" vertical="top"/>
    </xf>
    <xf numFmtId="164" fontId="5" fillId="0" borderId="2" xfId="1" applyNumberFormat="1" applyFont="1" applyBorder="1" applyAlignment="1">
      <alignment horizontal="left" vertical="top"/>
    </xf>
    <xf numFmtId="3" fontId="5" fillId="0" borderId="2" xfId="1" applyNumberFormat="1" applyFont="1" applyBorder="1" applyAlignment="1">
      <alignment horizontal="right" vertical="top"/>
    </xf>
    <xf numFmtId="0" fontId="5" fillId="0" borderId="2" xfId="1" applyNumberFormat="1" applyFont="1" applyBorder="1" applyAlignment="1">
      <alignment horizontal="right" vertical="top"/>
    </xf>
    <xf numFmtId="0" fontId="5" fillId="0" borderId="2" xfId="1" applyNumberFormat="1" applyFont="1" applyBorder="1" applyAlignment="1">
      <alignment horizontal="left" vertical="top"/>
    </xf>
    <xf numFmtId="3" fontId="5" fillId="0" borderId="2" xfId="0" applyNumberFormat="1" applyFont="1" applyBorder="1" applyAlignment="1">
      <alignment horizontal="right" vertical="top"/>
    </xf>
    <xf numFmtId="164" fontId="5" fillId="0" borderId="2" xfId="1" applyNumberFormat="1" applyFont="1" applyBorder="1" applyAlignment="1">
      <alignment horizontal="right" vertical="top"/>
    </xf>
    <xf numFmtId="164" fontId="5" fillId="0" borderId="2" xfId="0" applyNumberFormat="1" applyFont="1" applyBorder="1" applyAlignment="1">
      <alignment horizontal="left" vertical="top"/>
    </xf>
    <xf numFmtId="0" fontId="5" fillId="2" borderId="2" xfId="1" applyNumberFormat="1" applyFont="1" applyFill="1" applyBorder="1" applyAlignment="1">
      <alignment horizontal="left" vertical="top"/>
    </xf>
    <xf numFmtId="164" fontId="5" fillId="2" borderId="2" xfId="1" applyNumberFormat="1" applyFont="1" applyFill="1" applyBorder="1" applyAlignment="1">
      <alignment horizontal="left" vertical="top"/>
    </xf>
    <xf numFmtId="2" fontId="5" fillId="2" borderId="2" xfId="1" applyNumberFormat="1" applyFont="1" applyFill="1" applyBorder="1" applyAlignment="1">
      <alignment horizontal="left" vertical="top"/>
    </xf>
    <xf numFmtId="1" fontId="5" fillId="2" borderId="2" xfId="1" applyNumberFormat="1" applyFont="1" applyFill="1" applyBorder="1" applyAlignment="1">
      <alignment horizontal="left" vertical="top"/>
    </xf>
    <xf numFmtId="3" fontId="5" fillId="2" borderId="2" xfId="1" applyNumberFormat="1" applyFont="1" applyFill="1" applyBorder="1" applyAlignment="1">
      <alignment horizontal="left" vertical="top"/>
    </xf>
    <xf numFmtId="3" fontId="5" fillId="2" borderId="2" xfId="1" applyNumberFormat="1" applyFont="1" applyFill="1" applyBorder="1" applyAlignment="1">
      <alignment horizontal="right" vertical="top"/>
    </xf>
    <xf numFmtId="49" fontId="6" fillId="0" borderId="2" xfId="0" applyNumberFormat="1" applyFont="1" applyBorder="1" applyAlignment="1">
      <alignment horizontal="left" vertical="top"/>
    </xf>
    <xf numFmtId="49" fontId="7" fillId="0" borderId="2" xfId="0" applyNumberFormat="1" applyFont="1" applyBorder="1" applyAlignment="1">
      <alignment horizontal="left" vertical="top"/>
    </xf>
    <xf numFmtId="164" fontId="6" fillId="0" borderId="2" xfId="0" applyNumberFormat="1" applyFont="1" applyBorder="1" applyAlignment="1">
      <alignment horizontal="left" vertical="top"/>
    </xf>
    <xf numFmtId="0" fontId="6" fillId="0" borderId="2" xfId="0" applyFont="1" applyBorder="1" applyAlignment="1">
      <alignment horizontal="right" vertical="top"/>
    </xf>
    <xf numFmtId="2" fontId="6" fillId="0" borderId="2" xfId="0" applyNumberFormat="1" applyFont="1" applyBorder="1" applyAlignment="1">
      <alignment horizontal="right" vertical="top"/>
    </xf>
    <xf numFmtId="0" fontId="6" fillId="0" borderId="2" xfId="1" applyNumberFormat="1" applyFont="1" applyBorder="1" applyAlignment="1">
      <alignment horizontal="left" vertical="top"/>
    </xf>
    <xf numFmtId="3" fontId="6" fillId="0" borderId="2" xfId="1" applyNumberFormat="1" applyFont="1" applyBorder="1" applyAlignment="1">
      <alignment horizontal="right" vertical="top"/>
    </xf>
    <xf numFmtId="3" fontId="6" fillId="0" borderId="2" xfId="0" applyNumberFormat="1" applyFont="1" applyBorder="1" applyAlignment="1">
      <alignment horizontal="right" vertical="top"/>
    </xf>
    <xf numFmtId="0" fontId="6" fillId="0" borderId="2" xfId="1" applyNumberFormat="1" applyFont="1" applyBorder="1" applyAlignment="1">
      <alignment horizontal="right" vertical="top"/>
    </xf>
    <xf numFmtId="3" fontId="6" fillId="0" borderId="2" xfId="0" applyNumberFormat="1" applyFont="1" applyBorder="1" applyAlignment="1">
      <alignment horizontal="left" vertical="top"/>
    </xf>
    <xf numFmtId="164" fontId="6" fillId="0" borderId="2" xfId="0" applyNumberFormat="1" applyFont="1" applyBorder="1" applyAlignment="1">
      <alignment horizontal="right" vertical="top"/>
    </xf>
    <xf numFmtId="0" fontId="6" fillId="0" borderId="2" xfId="1" applyNumberFormat="1" applyFont="1" applyBorder="1" applyAlignment="1">
      <alignment vertical="top"/>
    </xf>
    <xf numFmtId="49" fontId="8" fillId="2" borderId="2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left" vertical="top"/>
    </xf>
    <xf numFmtId="0" fontId="5" fillId="2" borderId="2" xfId="1" applyNumberFormat="1" applyFont="1" applyFill="1" applyBorder="1" applyAlignment="1">
      <alignment horizontal="right" vertical="top"/>
    </xf>
    <xf numFmtId="3" fontId="5" fillId="2" borderId="2" xfId="0" applyNumberFormat="1" applyFont="1" applyFill="1" applyBorder="1" applyAlignment="1">
      <alignment horizontal="right" vertical="top"/>
    </xf>
    <xf numFmtId="164" fontId="5" fillId="2" borderId="2" xfId="1" applyNumberFormat="1" applyFont="1" applyFill="1" applyBorder="1" applyAlignment="1">
      <alignment horizontal="right" vertical="top"/>
    </xf>
    <xf numFmtId="164" fontId="5" fillId="2" borderId="2" xfId="0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left" vertical="top"/>
    </xf>
    <xf numFmtId="164" fontId="6" fillId="2" borderId="2" xfId="1" applyNumberFormat="1" applyFont="1" applyFill="1" applyBorder="1" applyAlignment="1">
      <alignment horizontal="left" vertical="top"/>
    </xf>
    <xf numFmtId="164" fontId="6" fillId="2" borderId="2" xfId="1" applyNumberFormat="1" applyFont="1" applyFill="1" applyBorder="1" applyAlignment="1">
      <alignment horizontal="right" vertical="top"/>
    </xf>
    <xf numFmtId="49" fontId="6" fillId="0" borderId="2" xfId="1" applyNumberFormat="1" applyFont="1" applyBorder="1" applyAlignment="1">
      <alignment horizontal="left" vertical="top"/>
    </xf>
    <xf numFmtId="164" fontId="6" fillId="0" borderId="2" xfId="1" applyNumberFormat="1" applyFont="1" applyBorder="1" applyAlignment="1">
      <alignment horizontal="left" vertical="top"/>
    </xf>
    <xf numFmtId="164" fontId="6" fillId="0" borderId="2" xfId="1" applyNumberFormat="1" applyFont="1" applyBorder="1" applyAlignment="1">
      <alignment horizontal="right" vertical="top"/>
    </xf>
    <xf numFmtId="164" fontId="1" fillId="0" borderId="4" xfId="0" applyNumberFormat="1" applyFont="1" applyBorder="1" applyAlignment="1">
      <alignment horizontal="left" vertical="top"/>
    </xf>
    <xf numFmtId="49" fontId="8" fillId="0" borderId="5" xfId="0" applyNumberFormat="1" applyFont="1" applyBorder="1" applyAlignment="1">
      <alignment horizontal="left" vertical="top"/>
    </xf>
    <xf numFmtId="49" fontId="1" fillId="0" borderId="5" xfId="0" applyNumberFormat="1" applyFont="1" applyBorder="1" applyAlignment="1">
      <alignment horizontal="left" vertical="top"/>
    </xf>
    <xf numFmtId="49" fontId="5" fillId="0" borderId="5" xfId="1" applyNumberFormat="1" applyFont="1" applyBorder="1" applyAlignment="1">
      <alignment horizontal="left" vertical="top"/>
    </xf>
    <xf numFmtId="164" fontId="5" fillId="0" borderId="5" xfId="1" applyNumberFormat="1" applyFont="1" applyBorder="1" applyAlignment="1">
      <alignment horizontal="left" vertical="top"/>
    </xf>
    <xf numFmtId="3" fontId="5" fillId="0" borderId="5" xfId="1" applyNumberFormat="1" applyFont="1" applyBorder="1" applyAlignment="1">
      <alignment horizontal="right" vertical="top"/>
    </xf>
    <xf numFmtId="0" fontId="5" fillId="0" borderId="5" xfId="1" applyNumberFormat="1" applyFont="1" applyBorder="1" applyAlignment="1">
      <alignment horizontal="right" vertical="top"/>
    </xf>
    <xf numFmtId="0" fontId="5" fillId="0" borderId="5" xfId="1" applyNumberFormat="1" applyFont="1" applyBorder="1" applyAlignment="1">
      <alignment horizontal="left" vertical="top"/>
    </xf>
    <xf numFmtId="0" fontId="5" fillId="0" borderId="6" xfId="0" applyFont="1" applyBorder="1" applyAlignment="1"/>
    <xf numFmtId="3" fontId="5" fillId="0" borderId="5" xfId="0" applyNumberFormat="1" applyFont="1" applyBorder="1" applyAlignment="1">
      <alignment horizontal="right" vertical="top"/>
    </xf>
    <xf numFmtId="164" fontId="5" fillId="0" borderId="5" xfId="1" applyNumberFormat="1" applyFont="1" applyBorder="1" applyAlignment="1">
      <alignment horizontal="right" vertical="top"/>
    </xf>
    <xf numFmtId="164" fontId="5" fillId="0" borderId="5" xfId="0" applyNumberFormat="1" applyFont="1" applyBorder="1" applyAlignment="1">
      <alignment horizontal="left" vertical="top"/>
    </xf>
    <xf numFmtId="0" fontId="5" fillId="0" borderId="5" xfId="0" applyFont="1" applyBorder="1" applyAlignment="1"/>
    <xf numFmtId="164" fontId="1" fillId="0" borderId="0" xfId="0" applyNumberFormat="1" applyFont="1" applyFill="1" applyBorder="1" applyAlignment="1">
      <alignment horizontal="left" vertical="top"/>
    </xf>
    <xf numFmtId="49" fontId="8" fillId="0" borderId="0" xfId="0" applyNumberFormat="1" applyFont="1" applyFill="1" applyBorder="1" applyAlignment="1">
      <alignment horizontal="left" vertical="top"/>
    </xf>
    <xf numFmtId="49" fontId="1" fillId="0" borderId="0" xfId="0" applyNumberFormat="1" applyFont="1" applyFill="1" applyBorder="1" applyAlignment="1">
      <alignment horizontal="left" vertical="top"/>
    </xf>
    <xf numFmtId="49" fontId="5" fillId="0" borderId="0" xfId="1" applyNumberFormat="1" applyFont="1" applyFill="1" applyBorder="1" applyAlignment="1">
      <alignment horizontal="left" vertical="top"/>
    </xf>
    <xf numFmtId="164" fontId="5" fillId="0" borderId="0" xfId="1" applyNumberFormat="1" applyFont="1" applyFill="1" applyBorder="1" applyAlignment="1">
      <alignment horizontal="left" vertical="top"/>
    </xf>
    <xf numFmtId="3" fontId="5" fillId="0" borderId="0" xfId="1" applyNumberFormat="1" applyFont="1" applyFill="1" applyBorder="1" applyAlignment="1">
      <alignment horizontal="right" vertical="top"/>
    </xf>
    <xf numFmtId="0" fontId="5" fillId="0" borderId="0" xfId="1" applyNumberFormat="1" applyFont="1" applyFill="1" applyBorder="1" applyAlignment="1">
      <alignment horizontal="right" vertical="top"/>
    </xf>
    <xf numFmtId="0" fontId="5" fillId="0" borderId="0" xfId="1" applyNumberFormat="1" applyFont="1" applyFill="1" applyBorder="1" applyAlignment="1">
      <alignment horizontal="left" vertical="top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right" vertical="top"/>
    </xf>
    <xf numFmtId="164" fontId="5" fillId="0" borderId="0" xfId="1" applyNumberFormat="1" applyFont="1" applyFill="1" applyBorder="1" applyAlignment="1">
      <alignment horizontal="right" vertical="top"/>
    </xf>
    <xf numFmtId="164" fontId="5" fillId="0" borderId="0" xfId="0" applyNumberFormat="1" applyFont="1" applyFill="1" applyBorder="1" applyAlignment="1">
      <alignment horizontal="left" vertical="top"/>
    </xf>
    <xf numFmtId="0" fontId="0" fillId="0" borderId="0" xfId="0" applyFill="1" applyBorder="1"/>
  </cellXfs>
  <cellStyles count="2">
    <cellStyle name="Normal" xfId="0" builtinId="0"/>
    <cellStyle name="Normal 2" xfId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indexed="12"/>
        <name val="Arial"/>
        <scheme val="none"/>
      </font>
      <numFmt numFmtId="30" formatCode="@"/>
      <alignment horizontal="left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alignment horizontal="left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indexed="12"/>
        <name val="Arial"/>
        <scheme val="none"/>
      </font>
      <numFmt numFmtId="164" formatCode="dd/mm/yy;@"/>
      <alignment horizontal="left" vertical="top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Q22" totalsRowShown="0" tableBorderDxfId="4">
  <autoFilter ref="A1:Q22"/>
  <tableColumns count="17">
    <tableColumn id="1" name="Date" dataDxfId="3">
      <calculatedColumnFormula>DATE(2014,8,11)</calculatedColumnFormula>
    </tableColumn>
    <tableColumn id="2" name="Ref" dataDxfId="2"/>
    <tableColumn id="3" name="Type" dataDxfId="1"/>
    <tableColumn id="4" name="Ref 2"/>
    <tableColumn id="5" name="Position"/>
    <tableColumn id="9" name="Decisison"/>
    <tableColumn id="11" name="Produit"/>
    <tableColumn id="12" name="ref prod"/>
    <tableColumn id="13" name="Organisateur"/>
    <tableColumn id="14" name="Cout"/>
    <tableColumn id="15" name="quantité"/>
    <tableColumn id="19" name="Etat2"/>
    <tableColumn id="20" name="Etat3"/>
    <tableColumn id="22" name="Année"/>
    <tableColumn id="23" name="Achat"/>
    <tableColumn id="24" name="Abréviation"/>
    <tableColumn id="25" name="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selection activeCell="C11" sqref="C11"/>
    </sheetView>
  </sheetViews>
  <sheetFormatPr baseColWidth="10" defaultRowHeight="15" x14ac:dyDescent="0.25"/>
  <sheetData>
    <row r="2" spans="1:8" x14ac:dyDescent="0.25">
      <c r="A2" t="s">
        <v>78</v>
      </c>
      <c r="B2" t="s">
        <v>79</v>
      </c>
      <c r="C2" t="s">
        <v>80</v>
      </c>
    </row>
    <row r="3" spans="1:8" x14ac:dyDescent="0.25">
      <c r="A3">
        <v>33</v>
      </c>
      <c r="B3">
        <v>35</v>
      </c>
      <c r="C3" t="s">
        <v>23</v>
      </c>
      <c r="G3" t="s">
        <v>77</v>
      </c>
      <c r="H3" t="s">
        <v>81</v>
      </c>
    </row>
    <row r="4" spans="1:8" x14ac:dyDescent="0.25">
      <c r="G4">
        <v>33</v>
      </c>
      <c r="H4" t="s">
        <v>23</v>
      </c>
    </row>
    <row r="5" spans="1:8" x14ac:dyDescent="0.25">
      <c r="G5">
        <v>34</v>
      </c>
      <c r="H5" t="s">
        <v>82</v>
      </c>
    </row>
    <row r="6" spans="1:8" x14ac:dyDescent="0.25">
      <c r="G6">
        <v>35</v>
      </c>
      <c r="H6" t="s">
        <v>19</v>
      </c>
    </row>
    <row r="10" spans="1:8" x14ac:dyDescent="0.25">
      <c r="C10" t="s">
        <v>83</v>
      </c>
    </row>
  </sheetData>
  <dataValidations count="2">
    <dataValidation type="list" allowBlank="1" showInputMessage="1" showErrorMessage="1" sqref="A3 B3">
      <formula1>Liste1</formula1>
    </dataValidation>
    <dataValidation type="list" allowBlank="1" showInputMessage="1" showErrorMessage="1" sqref="C3">
      <formula1>Liste2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25"/>
  <sheetViews>
    <sheetView workbookViewId="0">
      <selection activeCell="M22" sqref="M22"/>
    </sheetView>
  </sheetViews>
  <sheetFormatPr baseColWidth="10" defaultRowHeight="15" x14ac:dyDescent="0.25"/>
  <cols>
    <col min="6" max="6" width="11.5703125" customWidth="1"/>
    <col min="9" max="9" width="14.5703125" customWidth="1"/>
    <col min="16" max="16" width="13.5703125" customWidth="1"/>
  </cols>
  <sheetData>
    <row r="1" spans="1:41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</row>
    <row r="2" spans="1:41" x14ac:dyDescent="0.25">
      <c r="A2" s="1">
        <f t="shared" ref="A2:A22" si="0">DATE(2014,8,11)</f>
        <v>41862</v>
      </c>
      <c r="B2" s="2">
        <v>107</v>
      </c>
      <c r="C2" s="3" t="s">
        <v>42</v>
      </c>
      <c r="D2" s="2" t="s">
        <v>0</v>
      </c>
      <c r="E2" s="2">
        <v>8</v>
      </c>
      <c r="F2" s="4" t="s">
        <v>55</v>
      </c>
      <c r="G2" s="4" t="s">
        <v>59</v>
      </c>
      <c r="H2" s="2">
        <v>41713</v>
      </c>
      <c r="I2" s="2" t="s">
        <v>64</v>
      </c>
      <c r="J2" s="2">
        <v>66205</v>
      </c>
      <c r="K2" s="5">
        <v>66205</v>
      </c>
      <c r="L2" s="2" t="s">
        <v>70</v>
      </c>
      <c r="M2" s="2" t="s">
        <v>72</v>
      </c>
      <c r="N2" s="7" t="s">
        <v>1</v>
      </c>
      <c r="O2" s="2">
        <v>-10592.8</v>
      </c>
      <c r="P2" s="2" t="s">
        <v>74</v>
      </c>
      <c r="Q2" s="10">
        <f>WEEKNUM(A3,)</f>
        <v>33</v>
      </c>
      <c r="R2" s="2"/>
      <c r="S2" s="2"/>
      <c r="T2" s="7"/>
      <c r="U2" s="7"/>
      <c r="V2" s="2"/>
      <c r="W2" s="2"/>
      <c r="X2" s="8"/>
      <c r="Y2" s="2"/>
      <c r="Z2" s="2"/>
      <c r="AA2" s="2"/>
      <c r="AB2" s="7"/>
      <c r="AC2" s="2"/>
      <c r="AD2" s="4"/>
      <c r="AE2" s="4"/>
      <c r="AF2" s="4"/>
      <c r="AG2" s="4"/>
      <c r="AH2" s="4"/>
      <c r="AI2" s="4"/>
      <c r="AJ2" s="6"/>
      <c r="AK2" s="6"/>
      <c r="AL2" s="2"/>
      <c r="AM2" s="2"/>
      <c r="AN2" s="3"/>
      <c r="AO2" s="9"/>
    </row>
    <row r="3" spans="1:41" x14ac:dyDescent="0.25">
      <c r="A3" s="11">
        <f t="shared" si="0"/>
        <v>41862</v>
      </c>
      <c r="B3" s="12" t="s">
        <v>34</v>
      </c>
      <c r="C3" s="13" t="s">
        <v>42</v>
      </c>
      <c r="D3" s="12" t="s">
        <v>0</v>
      </c>
      <c r="E3" s="12" t="s">
        <v>50</v>
      </c>
      <c r="F3" s="14" t="s">
        <v>55</v>
      </c>
      <c r="G3" s="14" t="s">
        <v>59</v>
      </c>
      <c r="H3" s="12">
        <v>41713</v>
      </c>
      <c r="I3" s="2" t="s">
        <v>64</v>
      </c>
      <c r="J3" s="15">
        <v>126806</v>
      </c>
      <c r="K3" s="16">
        <v>126806</v>
      </c>
      <c r="L3" s="2" t="s">
        <v>70</v>
      </c>
      <c r="M3" s="2" t="s">
        <v>72</v>
      </c>
      <c r="N3" s="18" t="s">
        <v>1</v>
      </c>
      <c r="O3" s="17">
        <v>-20288.96</v>
      </c>
      <c r="P3" s="17" t="s">
        <v>74</v>
      </c>
      <c r="Q3" s="25">
        <f>WEEKNUM(A4,)</f>
        <v>33</v>
      </c>
      <c r="R3" s="17"/>
      <c r="S3" s="17"/>
      <c r="T3" s="19"/>
      <c r="U3" s="18"/>
      <c r="V3" s="17"/>
      <c r="W3" s="20"/>
      <c r="X3" s="18"/>
      <c r="Y3" s="17"/>
      <c r="Z3" s="17"/>
      <c r="AA3" s="12"/>
      <c r="AB3" s="21"/>
      <c r="AC3" s="15"/>
      <c r="AD3" s="22"/>
      <c r="AE3" s="22"/>
      <c r="AF3" s="14"/>
      <c r="AG3" s="14"/>
      <c r="AH3" s="14"/>
      <c r="AI3" s="14"/>
      <c r="AJ3" s="19"/>
      <c r="AK3" s="19"/>
      <c r="AL3" s="12"/>
      <c r="AM3" s="17"/>
      <c r="AN3" s="23"/>
      <c r="AO3" s="24"/>
    </row>
    <row r="4" spans="1:41" x14ac:dyDescent="0.25">
      <c r="A4" s="1">
        <f t="shared" si="0"/>
        <v>41862</v>
      </c>
      <c r="B4" s="26" t="s">
        <v>35</v>
      </c>
      <c r="C4" s="27" t="s">
        <v>43</v>
      </c>
      <c r="D4" s="28" t="s">
        <v>2</v>
      </c>
      <c r="E4" s="28" t="s">
        <v>51</v>
      </c>
      <c r="F4" s="29" t="s">
        <v>56</v>
      </c>
      <c r="G4" s="29" t="s">
        <v>60</v>
      </c>
      <c r="H4" s="28">
        <v>41876</v>
      </c>
      <c r="I4" s="30" t="s">
        <v>65</v>
      </c>
      <c r="J4" s="30">
        <v>80300</v>
      </c>
      <c r="K4" s="31">
        <v>84921</v>
      </c>
      <c r="L4" s="28" t="s">
        <v>71</v>
      </c>
      <c r="M4" s="32" t="s">
        <v>57</v>
      </c>
      <c r="N4" s="30" t="s">
        <v>1</v>
      </c>
      <c r="O4" s="32">
        <v>-8492.1</v>
      </c>
      <c r="P4" s="32" t="s">
        <v>75</v>
      </c>
      <c r="Q4" s="10">
        <f>WEEKNUM(A5,)</f>
        <v>33</v>
      </c>
      <c r="R4" s="32"/>
      <c r="S4" s="32"/>
      <c r="T4" s="33"/>
      <c r="U4" s="30"/>
      <c r="V4" s="32"/>
      <c r="W4" s="32"/>
      <c r="X4" s="32"/>
      <c r="Y4" s="32"/>
      <c r="Z4" s="32"/>
      <c r="AA4" s="28"/>
      <c r="AB4" s="30"/>
      <c r="AC4" s="30"/>
      <c r="AD4" s="34"/>
      <c r="AE4" s="34"/>
      <c r="AF4" s="29"/>
      <c r="AG4" s="29"/>
      <c r="AH4" s="35"/>
      <c r="AI4" s="29"/>
      <c r="AJ4" s="30"/>
      <c r="AK4" s="30"/>
      <c r="AL4" s="28"/>
      <c r="AM4" s="28"/>
      <c r="AN4" s="28"/>
      <c r="AO4" s="9"/>
    </row>
    <row r="5" spans="1:41" x14ac:dyDescent="0.25">
      <c r="A5" s="11">
        <f t="shared" si="0"/>
        <v>41862</v>
      </c>
      <c r="B5" s="36">
        <v>109</v>
      </c>
      <c r="C5" s="36" t="s">
        <v>43</v>
      </c>
      <c r="D5" s="36" t="s">
        <v>3</v>
      </c>
      <c r="E5" s="36">
        <v>9</v>
      </c>
      <c r="F5" s="37" t="s">
        <v>56</v>
      </c>
      <c r="G5" s="37" t="s">
        <v>60</v>
      </c>
      <c r="H5" s="36">
        <v>41876</v>
      </c>
      <c r="I5" s="30" t="s">
        <v>65</v>
      </c>
      <c r="J5" s="36">
        <v>26752</v>
      </c>
      <c r="K5" s="38">
        <v>28838</v>
      </c>
      <c r="L5" s="28" t="s">
        <v>71</v>
      </c>
      <c r="M5" s="32" t="s">
        <v>57</v>
      </c>
      <c r="N5" s="40" t="s">
        <v>1</v>
      </c>
      <c r="O5" s="36">
        <v>-2883.8</v>
      </c>
      <c r="P5" s="36" t="s">
        <v>75</v>
      </c>
      <c r="Q5" s="25">
        <f>WEEKNUM(A6,)</f>
        <v>33</v>
      </c>
      <c r="R5" s="36"/>
      <c r="S5" s="36"/>
      <c r="T5" s="40"/>
      <c r="U5" s="40"/>
      <c r="V5" s="36"/>
      <c r="W5" s="36"/>
      <c r="X5" s="41"/>
      <c r="Y5" s="36"/>
      <c r="Z5" s="36"/>
      <c r="AA5" s="36"/>
      <c r="AB5" s="40"/>
      <c r="AC5" s="36"/>
      <c r="AD5" s="37"/>
      <c r="AE5" s="37"/>
      <c r="AF5" s="37"/>
      <c r="AG5" s="37"/>
      <c r="AH5" s="37"/>
      <c r="AI5" s="37"/>
      <c r="AJ5" s="39"/>
      <c r="AK5" s="39"/>
      <c r="AL5" s="36"/>
      <c r="AM5" s="36"/>
      <c r="AN5" s="36"/>
      <c r="AO5" s="24"/>
    </row>
    <row r="6" spans="1:41" x14ac:dyDescent="0.25">
      <c r="A6" s="1">
        <f t="shared" si="0"/>
        <v>41862</v>
      </c>
      <c r="B6" s="42" t="s">
        <v>35</v>
      </c>
      <c r="C6" s="43" t="s">
        <v>43</v>
      </c>
      <c r="D6" s="42" t="s">
        <v>4</v>
      </c>
      <c r="E6" s="42" t="s">
        <v>50</v>
      </c>
      <c r="F6" s="44" t="s">
        <v>56</v>
      </c>
      <c r="G6" s="44" t="s">
        <v>59</v>
      </c>
      <c r="H6" s="42">
        <v>41897</v>
      </c>
      <c r="I6" s="30" t="s">
        <v>65</v>
      </c>
      <c r="J6" s="45">
        <v>66205</v>
      </c>
      <c r="K6" s="46">
        <v>69864</v>
      </c>
      <c r="L6" s="28" t="s">
        <v>71</v>
      </c>
      <c r="M6" s="32" t="s">
        <v>57</v>
      </c>
      <c r="N6" s="48" t="s">
        <v>1</v>
      </c>
      <c r="O6" s="47">
        <v>-6986.4</v>
      </c>
      <c r="P6" s="47" t="s">
        <v>75</v>
      </c>
      <c r="Q6" s="10">
        <f>WEEKNUM(A7,)</f>
        <v>33</v>
      </c>
      <c r="R6" s="47"/>
      <c r="S6" s="47"/>
      <c r="T6" s="49"/>
      <c r="U6" s="48"/>
      <c r="V6" s="47"/>
      <c r="W6" s="50"/>
      <c r="X6" s="48"/>
      <c r="Y6" s="47"/>
      <c r="Z6" s="47"/>
      <c r="AA6" s="42"/>
      <c r="AB6" s="51"/>
      <c r="AC6" s="45"/>
      <c r="AD6" s="52"/>
      <c r="AE6" s="52"/>
      <c r="AF6" s="44"/>
      <c r="AG6" s="44"/>
      <c r="AH6" s="44"/>
      <c r="AI6" s="44"/>
      <c r="AJ6" s="49"/>
      <c r="AK6" s="49"/>
      <c r="AL6" s="42"/>
      <c r="AM6" s="47"/>
      <c r="AN6" s="53"/>
      <c r="AO6" s="9"/>
    </row>
    <row r="7" spans="1:41" x14ac:dyDescent="0.25">
      <c r="A7" s="11">
        <f t="shared" si="0"/>
        <v>41862</v>
      </c>
      <c r="B7" s="54" t="s">
        <v>35</v>
      </c>
      <c r="C7" s="55" t="s">
        <v>44</v>
      </c>
      <c r="D7" s="56" t="s">
        <v>5</v>
      </c>
      <c r="E7" s="56" t="s">
        <v>50</v>
      </c>
      <c r="F7" s="37" t="s">
        <v>56</v>
      </c>
      <c r="G7" s="37" t="s">
        <v>59</v>
      </c>
      <c r="H7" s="56">
        <v>41897</v>
      </c>
      <c r="I7" s="30" t="s">
        <v>65</v>
      </c>
      <c r="J7" s="41">
        <v>126806</v>
      </c>
      <c r="K7" s="57">
        <v>128609</v>
      </c>
      <c r="L7" s="28" t="s">
        <v>71</v>
      </c>
      <c r="M7" s="32" t="s">
        <v>57</v>
      </c>
      <c r="N7" s="41" t="s">
        <v>1</v>
      </c>
      <c r="O7" s="36">
        <v>-12860.900000000001</v>
      </c>
      <c r="P7" s="36" t="s">
        <v>75</v>
      </c>
      <c r="Q7" s="25">
        <f>WEEKNUM(A8,)</f>
        <v>33</v>
      </c>
      <c r="R7" s="36"/>
      <c r="S7" s="36"/>
      <c r="T7" s="58"/>
      <c r="U7" s="41"/>
      <c r="V7" s="36"/>
      <c r="W7" s="36"/>
      <c r="X7" s="36"/>
      <c r="Y7" s="36"/>
      <c r="Z7" s="36"/>
      <c r="AA7" s="56"/>
      <c r="AB7" s="41"/>
      <c r="AC7" s="41"/>
      <c r="AD7" s="59"/>
      <c r="AE7" s="59"/>
      <c r="AF7" s="37"/>
      <c r="AG7" s="37"/>
      <c r="AH7" s="60"/>
      <c r="AI7" s="37"/>
      <c r="AJ7" s="41"/>
      <c r="AK7" s="41"/>
      <c r="AL7" s="56"/>
      <c r="AM7" s="56"/>
      <c r="AN7" s="56"/>
      <c r="AO7" s="24"/>
    </row>
    <row r="8" spans="1:41" x14ac:dyDescent="0.25">
      <c r="A8" s="1">
        <f t="shared" si="0"/>
        <v>41862</v>
      </c>
      <c r="B8" s="26" t="s">
        <v>36</v>
      </c>
      <c r="C8" s="27" t="s">
        <v>45</v>
      </c>
      <c r="D8" s="28" t="s">
        <v>6</v>
      </c>
      <c r="E8" s="28" t="s">
        <v>51</v>
      </c>
      <c r="F8" s="29" t="s">
        <v>57</v>
      </c>
      <c r="G8" s="29" t="s">
        <v>61</v>
      </c>
      <c r="H8" s="28">
        <v>42078</v>
      </c>
      <c r="I8" s="30" t="s">
        <v>66</v>
      </c>
      <c r="J8" s="30">
        <v>83586</v>
      </c>
      <c r="K8" s="31">
        <v>14548</v>
      </c>
      <c r="L8" s="28" t="s">
        <v>71</v>
      </c>
      <c r="M8" s="32" t="s">
        <v>73</v>
      </c>
      <c r="N8" s="30" t="s">
        <v>7</v>
      </c>
      <c r="O8" s="32">
        <v>-15857.320000000002</v>
      </c>
      <c r="P8" s="32" t="s">
        <v>76</v>
      </c>
      <c r="Q8" s="10">
        <f>WEEKNUM(A9,)</f>
        <v>33</v>
      </c>
      <c r="R8" s="32"/>
      <c r="S8" s="32"/>
      <c r="T8" s="33"/>
      <c r="U8" s="30"/>
      <c r="V8" s="32"/>
      <c r="W8" s="32"/>
      <c r="X8" s="32"/>
      <c r="Y8" s="32"/>
      <c r="Z8" s="32"/>
      <c r="AA8" s="28"/>
      <c r="AB8" s="30"/>
      <c r="AC8" s="30"/>
      <c r="AD8" s="34"/>
      <c r="AE8" s="34"/>
      <c r="AF8" s="29"/>
      <c r="AG8" s="29"/>
      <c r="AH8" s="35"/>
      <c r="AI8" s="29"/>
      <c r="AJ8" s="30"/>
      <c r="AK8" s="30"/>
      <c r="AL8" s="28"/>
      <c r="AM8" s="28"/>
      <c r="AN8" s="28"/>
      <c r="AO8" s="9"/>
    </row>
    <row r="9" spans="1:41" x14ac:dyDescent="0.25">
      <c r="A9" s="11">
        <f t="shared" si="0"/>
        <v>41862</v>
      </c>
      <c r="B9" s="54" t="s">
        <v>36</v>
      </c>
      <c r="C9" s="27" t="s">
        <v>45</v>
      </c>
      <c r="D9" s="61" t="s">
        <v>6</v>
      </c>
      <c r="E9" s="61" t="s">
        <v>51</v>
      </c>
      <c r="F9" s="62" t="s">
        <v>57</v>
      </c>
      <c r="G9" s="62" t="s">
        <v>61</v>
      </c>
      <c r="H9" s="61">
        <v>42078</v>
      </c>
      <c r="I9" s="30" t="s">
        <v>66</v>
      </c>
      <c r="J9" s="18">
        <v>37653</v>
      </c>
      <c r="K9" s="20">
        <v>6818</v>
      </c>
      <c r="L9" s="28" t="s">
        <v>71</v>
      </c>
      <c r="M9" s="32" t="s">
        <v>73</v>
      </c>
      <c r="N9" s="18" t="s">
        <v>7</v>
      </c>
      <c r="O9" s="17">
        <v>-7431.6200000000008</v>
      </c>
      <c r="P9" s="17" t="s">
        <v>76</v>
      </c>
      <c r="Q9" s="25">
        <v>34</v>
      </c>
      <c r="R9" s="17"/>
      <c r="S9" s="17"/>
      <c r="T9" s="19"/>
      <c r="U9" s="18"/>
      <c r="V9" s="17"/>
      <c r="W9" s="17"/>
      <c r="X9" s="17"/>
      <c r="Y9" s="17"/>
      <c r="Z9" s="17"/>
      <c r="AA9" s="61"/>
      <c r="AB9" s="18"/>
      <c r="AC9" s="18"/>
      <c r="AD9" s="63"/>
      <c r="AE9" s="63"/>
      <c r="AF9" s="62"/>
      <c r="AG9" s="62"/>
      <c r="AH9" s="14"/>
      <c r="AI9" s="62"/>
      <c r="AJ9" s="18"/>
      <c r="AK9" s="18"/>
      <c r="AL9" s="61"/>
      <c r="AM9" s="61"/>
      <c r="AN9" s="61"/>
      <c r="AO9" s="24"/>
    </row>
    <row r="10" spans="1:41" x14ac:dyDescent="0.25">
      <c r="A10" s="1">
        <f t="shared" si="0"/>
        <v>41862</v>
      </c>
      <c r="B10" s="26" t="s">
        <v>37</v>
      </c>
      <c r="C10" s="27" t="s">
        <v>46</v>
      </c>
      <c r="D10" s="64" t="s">
        <v>8</v>
      </c>
      <c r="E10" s="64" t="s">
        <v>52</v>
      </c>
      <c r="F10" s="65" t="s">
        <v>55</v>
      </c>
      <c r="G10" s="65" t="s">
        <v>62</v>
      </c>
      <c r="H10" s="64">
        <v>41713</v>
      </c>
      <c r="I10" s="48" t="s">
        <v>67</v>
      </c>
      <c r="J10" s="48">
        <v>311408</v>
      </c>
      <c r="K10" s="50">
        <v>311408</v>
      </c>
      <c r="L10" s="28" t="s">
        <v>71</v>
      </c>
      <c r="M10" s="47" t="s">
        <v>57</v>
      </c>
      <c r="N10" s="48" t="s">
        <v>1</v>
      </c>
      <c r="O10" s="47">
        <v>-124563.20000000001</v>
      </c>
      <c r="P10" s="47" t="s">
        <v>74</v>
      </c>
      <c r="Q10" s="25">
        <v>34</v>
      </c>
      <c r="R10" s="47"/>
      <c r="S10" s="47"/>
      <c r="T10" s="49"/>
      <c r="U10" s="48"/>
      <c r="V10" s="47"/>
      <c r="W10" s="47"/>
      <c r="X10" s="47"/>
      <c r="Y10" s="47"/>
      <c r="Z10" s="47"/>
      <c r="AA10" s="64"/>
      <c r="AB10" s="48"/>
      <c r="AC10" s="48"/>
      <c r="AD10" s="66"/>
      <c r="AE10" s="66"/>
      <c r="AF10" s="65"/>
      <c r="AG10" s="65"/>
      <c r="AH10" s="44"/>
      <c r="AI10" s="65"/>
      <c r="AJ10" s="48"/>
      <c r="AK10" s="48"/>
      <c r="AL10" s="64"/>
      <c r="AM10" s="64"/>
      <c r="AN10" s="64"/>
      <c r="AO10" s="9"/>
    </row>
    <row r="11" spans="1:41" x14ac:dyDescent="0.25">
      <c r="A11" s="11">
        <f t="shared" si="0"/>
        <v>41862</v>
      </c>
      <c r="B11" s="54" t="s">
        <v>37</v>
      </c>
      <c r="C11" s="55" t="s">
        <v>46</v>
      </c>
      <c r="D11" s="61" t="s">
        <v>8</v>
      </c>
      <c r="E11" s="61" t="s">
        <v>52</v>
      </c>
      <c r="F11" s="62" t="s">
        <v>55</v>
      </c>
      <c r="G11" s="62" t="s">
        <v>62</v>
      </c>
      <c r="H11" s="61">
        <v>41713</v>
      </c>
      <c r="I11" s="48" t="s">
        <v>67</v>
      </c>
      <c r="J11" s="18">
        <v>523998</v>
      </c>
      <c r="K11" s="20">
        <v>523998</v>
      </c>
      <c r="L11" s="28" t="s">
        <v>71</v>
      </c>
      <c r="M11" s="47" t="s">
        <v>57</v>
      </c>
      <c r="N11" s="18" t="s">
        <v>1</v>
      </c>
      <c r="O11" s="17">
        <v>-209599.2</v>
      </c>
      <c r="P11" s="17" t="s">
        <v>74</v>
      </c>
      <c r="Q11" s="25">
        <v>34</v>
      </c>
      <c r="R11" s="17"/>
      <c r="S11" s="17"/>
      <c r="T11" s="19"/>
      <c r="U11" s="18"/>
      <c r="V11" s="17"/>
      <c r="W11" s="17"/>
      <c r="X11" s="17"/>
      <c r="Y11" s="17"/>
      <c r="Z11" s="17"/>
      <c r="AA11" s="61"/>
      <c r="AB11" s="18"/>
      <c r="AC11" s="18"/>
      <c r="AD11" s="63"/>
      <c r="AE11" s="63"/>
      <c r="AF11" s="62"/>
      <c r="AG11" s="62"/>
      <c r="AH11" s="14"/>
      <c r="AI11" s="62"/>
      <c r="AJ11" s="18"/>
      <c r="AK11" s="18"/>
      <c r="AL11" s="61"/>
      <c r="AM11" s="61"/>
      <c r="AN11" s="61"/>
      <c r="AO11" s="24"/>
    </row>
    <row r="12" spans="1:41" x14ac:dyDescent="0.25">
      <c r="A12" s="1">
        <f t="shared" si="0"/>
        <v>41862</v>
      </c>
      <c r="B12" s="26" t="s">
        <v>37</v>
      </c>
      <c r="C12" s="27" t="s">
        <v>46</v>
      </c>
      <c r="D12" s="64" t="s">
        <v>8</v>
      </c>
      <c r="E12" s="64" t="s">
        <v>52</v>
      </c>
      <c r="F12" s="65" t="s">
        <v>55</v>
      </c>
      <c r="G12" s="65" t="s">
        <v>62</v>
      </c>
      <c r="H12" s="64">
        <v>41713</v>
      </c>
      <c r="I12" s="48" t="s">
        <v>67</v>
      </c>
      <c r="J12" s="48">
        <v>26303</v>
      </c>
      <c r="K12" s="50">
        <v>26303</v>
      </c>
      <c r="L12" s="28" t="s">
        <v>71</v>
      </c>
      <c r="M12" s="47" t="s">
        <v>57</v>
      </c>
      <c r="N12" s="48" t="s">
        <v>1</v>
      </c>
      <c r="O12" s="47">
        <v>-10521.2</v>
      </c>
      <c r="P12" s="47" t="s">
        <v>74</v>
      </c>
      <c r="Q12" s="25">
        <v>34</v>
      </c>
      <c r="R12" s="47"/>
      <c r="S12" s="47"/>
      <c r="T12" s="49"/>
      <c r="U12" s="48"/>
      <c r="V12" s="47"/>
      <c r="W12" s="47"/>
      <c r="X12" s="47"/>
      <c r="Y12" s="47"/>
      <c r="Z12" s="47"/>
      <c r="AA12" s="64"/>
      <c r="AB12" s="48"/>
      <c r="AC12" s="48"/>
      <c r="AD12" s="66"/>
      <c r="AE12" s="66"/>
      <c r="AF12" s="65"/>
      <c r="AG12" s="65"/>
      <c r="AH12" s="44"/>
      <c r="AI12" s="65"/>
      <c r="AJ12" s="48"/>
      <c r="AK12" s="48"/>
      <c r="AL12" s="64"/>
      <c r="AM12" s="64"/>
      <c r="AN12" s="64"/>
      <c r="AO12" s="9"/>
    </row>
    <row r="13" spans="1:41" x14ac:dyDescent="0.25">
      <c r="A13" s="11">
        <f t="shared" si="0"/>
        <v>41862</v>
      </c>
      <c r="B13" s="54" t="s">
        <v>37</v>
      </c>
      <c r="C13" s="55" t="s">
        <v>46</v>
      </c>
      <c r="D13" s="56" t="s">
        <v>8</v>
      </c>
      <c r="E13" s="56" t="s">
        <v>52</v>
      </c>
      <c r="F13" s="37" t="s">
        <v>55</v>
      </c>
      <c r="G13" s="37" t="s">
        <v>62</v>
      </c>
      <c r="H13" s="56">
        <v>41713</v>
      </c>
      <c r="I13" s="48" t="s">
        <v>67</v>
      </c>
      <c r="J13" s="41">
        <v>15838</v>
      </c>
      <c r="K13" s="57">
        <v>15838</v>
      </c>
      <c r="L13" s="28" t="s">
        <v>71</v>
      </c>
      <c r="M13" s="47" t="s">
        <v>57</v>
      </c>
      <c r="N13" s="41" t="s">
        <v>1</v>
      </c>
      <c r="O13" s="36">
        <v>-6335.2000000000007</v>
      </c>
      <c r="P13" s="36" t="s">
        <v>74</v>
      </c>
      <c r="Q13" s="25">
        <v>34</v>
      </c>
      <c r="R13" s="36"/>
      <c r="S13" s="36"/>
      <c r="T13" s="58"/>
      <c r="U13" s="41"/>
      <c r="V13" s="36"/>
      <c r="W13" s="36"/>
      <c r="X13" s="36"/>
      <c r="Y13" s="36"/>
      <c r="Z13" s="36"/>
      <c r="AA13" s="56"/>
      <c r="AB13" s="41"/>
      <c r="AC13" s="41"/>
      <c r="AD13" s="59"/>
      <c r="AE13" s="59"/>
      <c r="AF13" s="37"/>
      <c r="AG13" s="37"/>
      <c r="AH13" s="60"/>
      <c r="AI13" s="37"/>
      <c r="AJ13" s="41"/>
      <c r="AK13" s="41"/>
      <c r="AL13" s="56"/>
      <c r="AM13" s="56"/>
      <c r="AN13" s="36"/>
      <c r="AO13" s="24"/>
    </row>
    <row r="14" spans="1:41" x14ac:dyDescent="0.25">
      <c r="A14" s="1">
        <f t="shared" si="0"/>
        <v>41862</v>
      </c>
      <c r="B14" s="26" t="s">
        <v>38</v>
      </c>
      <c r="C14" s="27" t="s">
        <v>47</v>
      </c>
      <c r="D14" s="28" t="s">
        <v>9</v>
      </c>
      <c r="E14" s="28" t="s">
        <v>51</v>
      </c>
      <c r="F14" s="29" t="s">
        <v>56</v>
      </c>
      <c r="G14" s="29" t="s">
        <v>61</v>
      </c>
      <c r="H14" s="28">
        <v>41958</v>
      </c>
      <c r="I14" s="30" t="s">
        <v>65</v>
      </c>
      <c r="J14" s="30">
        <v>81781</v>
      </c>
      <c r="K14" s="31">
        <v>42793</v>
      </c>
      <c r="L14" s="28" t="s">
        <v>71</v>
      </c>
      <c r="M14" s="47" t="s">
        <v>57</v>
      </c>
      <c r="N14" s="30" t="s">
        <v>1</v>
      </c>
      <c r="O14" s="32">
        <v>-140361.04</v>
      </c>
      <c r="P14" s="32" t="s">
        <v>75</v>
      </c>
      <c r="Q14" s="25">
        <v>34</v>
      </c>
      <c r="R14" s="32"/>
      <c r="S14" s="32"/>
      <c r="T14" s="33"/>
      <c r="U14" s="30"/>
      <c r="V14" s="32"/>
      <c r="W14" s="32"/>
      <c r="X14" s="32"/>
      <c r="Y14" s="32"/>
      <c r="Z14" s="32"/>
      <c r="AA14" s="28"/>
      <c r="AB14" s="30"/>
      <c r="AC14" s="30"/>
      <c r="AD14" s="34"/>
      <c r="AE14" s="34"/>
      <c r="AF14" s="29"/>
      <c r="AG14" s="29"/>
      <c r="AH14" s="35"/>
      <c r="AI14" s="29"/>
      <c r="AJ14" s="30"/>
      <c r="AK14" s="30"/>
      <c r="AL14" s="28"/>
      <c r="AM14" s="28"/>
      <c r="AN14" s="32"/>
      <c r="AO14" s="9"/>
    </row>
    <row r="15" spans="1:41" x14ac:dyDescent="0.25">
      <c r="A15" s="11">
        <f t="shared" si="0"/>
        <v>41862</v>
      </c>
      <c r="B15" s="54" t="s">
        <v>38</v>
      </c>
      <c r="C15" s="55" t="s">
        <v>47</v>
      </c>
      <c r="D15" s="56" t="s">
        <v>9</v>
      </c>
      <c r="E15" s="56" t="s">
        <v>51</v>
      </c>
      <c r="F15" s="37" t="s">
        <v>56</v>
      </c>
      <c r="G15" s="37" t="s">
        <v>61</v>
      </c>
      <c r="H15" s="56">
        <v>41958</v>
      </c>
      <c r="I15" s="30" t="s">
        <v>65</v>
      </c>
      <c r="J15" s="41">
        <v>37942</v>
      </c>
      <c r="K15" s="57">
        <v>21807</v>
      </c>
      <c r="L15" s="28" t="s">
        <v>71</v>
      </c>
      <c r="M15" s="47" t="s">
        <v>57</v>
      </c>
      <c r="N15" s="41" t="s">
        <v>1</v>
      </c>
      <c r="O15" s="36">
        <v>-71526.960000000006</v>
      </c>
      <c r="P15" s="36" t="s">
        <v>75</v>
      </c>
      <c r="Q15" s="25">
        <v>34</v>
      </c>
      <c r="R15" s="36"/>
      <c r="S15" s="36"/>
      <c r="T15" s="58"/>
      <c r="U15" s="41"/>
      <c r="V15" s="36"/>
      <c r="W15" s="36"/>
      <c r="X15" s="36"/>
      <c r="Y15" s="36"/>
      <c r="Z15" s="36"/>
      <c r="AA15" s="56"/>
      <c r="AB15" s="41"/>
      <c r="AC15" s="41"/>
      <c r="AD15" s="59"/>
      <c r="AE15" s="59"/>
      <c r="AF15" s="37"/>
      <c r="AG15" s="37"/>
      <c r="AH15" s="60"/>
      <c r="AI15" s="37"/>
      <c r="AJ15" s="41"/>
      <c r="AK15" s="41"/>
      <c r="AL15" s="56"/>
      <c r="AM15" s="56"/>
      <c r="AN15" s="56"/>
      <c r="AO15" s="24"/>
    </row>
    <row r="16" spans="1:41" x14ac:dyDescent="0.25">
      <c r="A16" s="1">
        <f t="shared" si="0"/>
        <v>41862</v>
      </c>
      <c r="B16" s="26" t="s">
        <v>39</v>
      </c>
      <c r="C16" s="27" t="s">
        <v>48</v>
      </c>
      <c r="D16" s="28" t="s">
        <v>10</v>
      </c>
      <c r="E16" s="28" t="s">
        <v>50</v>
      </c>
      <c r="F16" s="29" t="s">
        <v>55</v>
      </c>
      <c r="G16" s="29" t="s">
        <v>59</v>
      </c>
      <c r="H16" s="28">
        <v>41685</v>
      </c>
      <c r="I16" s="30" t="s">
        <v>68</v>
      </c>
      <c r="J16" s="30">
        <v>126806</v>
      </c>
      <c r="K16" s="31">
        <v>126806</v>
      </c>
      <c r="L16" s="28" t="s">
        <v>71</v>
      </c>
      <c r="M16" s="32" t="s">
        <v>72</v>
      </c>
      <c r="N16" s="30" t="s">
        <v>1</v>
      </c>
      <c r="O16" s="32">
        <v>-6340.3</v>
      </c>
      <c r="P16" s="32" t="s">
        <v>74</v>
      </c>
      <c r="Q16" s="10">
        <v>35</v>
      </c>
      <c r="R16" s="32"/>
      <c r="S16" s="32"/>
      <c r="T16" s="33"/>
      <c r="U16" s="30"/>
      <c r="V16" s="32"/>
      <c r="W16" s="32"/>
      <c r="X16" s="32"/>
      <c r="Y16" s="32"/>
      <c r="Z16" s="32"/>
      <c r="AA16" s="28"/>
      <c r="AB16" s="30"/>
      <c r="AC16" s="30"/>
      <c r="AD16" s="34"/>
      <c r="AE16" s="34"/>
      <c r="AF16" s="29"/>
      <c r="AG16" s="29"/>
      <c r="AH16" s="35"/>
      <c r="AI16" s="29"/>
      <c r="AJ16" s="30"/>
      <c r="AK16" s="30"/>
      <c r="AL16" s="28"/>
      <c r="AM16" s="28"/>
      <c r="AN16" s="28"/>
      <c r="AO16" s="9"/>
    </row>
    <row r="17" spans="1:41" x14ac:dyDescent="0.25">
      <c r="A17" s="11">
        <f t="shared" si="0"/>
        <v>41862</v>
      </c>
      <c r="B17" s="54" t="s">
        <v>39</v>
      </c>
      <c r="C17" s="55" t="s">
        <v>48</v>
      </c>
      <c r="D17" s="56" t="s">
        <v>11</v>
      </c>
      <c r="E17" s="56" t="s">
        <v>50</v>
      </c>
      <c r="F17" s="37" t="s">
        <v>55</v>
      </c>
      <c r="G17" s="37" t="s">
        <v>59</v>
      </c>
      <c r="H17" s="56">
        <v>41687</v>
      </c>
      <c r="I17" s="30" t="s">
        <v>68</v>
      </c>
      <c r="J17" s="41">
        <v>66205</v>
      </c>
      <c r="K17" s="57">
        <v>66205</v>
      </c>
      <c r="L17" s="28" t="s">
        <v>71</v>
      </c>
      <c r="M17" s="32" t="s">
        <v>72</v>
      </c>
      <c r="N17" s="41" t="s">
        <v>1</v>
      </c>
      <c r="O17" s="36">
        <v>-1986.15</v>
      </c>
      <c r="P17" s="36" t="s">
        <v>74</v>
      </c>
      <c r="Q17" s="10">
        <v>35</v>
      </c>
      <c r="R17" s="36"/>
      <c r="S17" s="36"/>
      <c r="T17" s="58"/>
      <c r="U17" s="41"/>
      <c r="V17" s="36"/>
      <c r="W17" s="36"/>
      <c r="X17" s="36"/>
      <c r="Y17" s="36"/>
      <c r="Z17" s="36"/>
      <c r="AA17" s="56"/>
      <c r="AB17" s="41"/>
      <c r="AC17" s="41"/>
      <c r="AD17" s="59"/>
      <c r="AE17" s="59"/>
      <c r="AF17" s="37"/>
      <c r="AG17" s="37"/>
      <c r="AH17" s="60"/>
      <c r="AI17" s="37"/>
      <c r="AJ17" s="41"/>
      <c r="AK17" s="41"/>
      <c r="AL17" s="56"/>
      <c r="AM17" s="56"/>
      <c r="AN17" s="56"/>
      <c r="AO17" s="24"/>
    </row>
    <row r="18" spans="1:41" x14ac:dyDescent="0.25">
      <c r="A18" s="1">
        <f t="shared" si="0"/>
        <v>41862</v>
      </c>
      <c r="B18" s="26" t="s">
        <v>40</v>
      </c>
      <c r="C18" s="27" t="s">
        <v>49</v>
      </c>
      <c r="D18" s="28" t="s">
        <v>12</v>
      </c>
      <c r="E18" s="28" t="s">
        <v>50</v>
      </c>
      <c r="F18" s="29" t="s">
        <v>58</v>
      </c>
      <c r="G18" s="29" t="s">
        <v>59</v>
      </c>
      <c r="H18" s="28">
        <v>41988</v>
      </c>
      <c r="I18" s="30" t="s">
        <v>69</v>
      </c>
      <c r="J18" s="30">
        <v>126806</v>
      </c>
      <c r="K18" s="31">
        <v>126806</v>
      </c>
      <c r="L18" s="28" t="s">
        <v>71</v>
      </c>
      <c r="M18" s="32" t="s">
        <v>73</v>
      </c>
      <c r="N18" s="30" t="s">
        <v>1</v>
      </c>
      <c r="O18" s="32">
        <v>-46918.22</v>
      </c>
      <c r="P18" s="32" t="s">
        <v>74</v>
      </c>
      <c r="Q18" s="10">
        <v>35</v>
      </c>
      <c r="R18" s="32"/>
      <c r="S18" s="32"/>
      <c r="T18" s="33"/>
      <c r="U18" s="30"/>
      <c r="V18" s="32"/>
      <c r="W18" s="32"/>
      <c r="X18" s="32"/>
      <c r="Y18" s="32"/>
      <c r="Z18" s="32"/>
      <c r="AA18" s="28"/>
      <c r="AB18" s="30"/>
      <c r="AC18" s="30"/>
      <c r="AD18" s="34"/>
      <c r="AE18" s="34"/>
      <c r="AF18" s="29"/>
      <c r="AG18" s="29"/>
      <c r="AH18" s="35"/>
      <c r="AI18" s="29"/>
      <c r="AJ18" s="30"/>
      <c r="AK18" s="30"/>
      <c r="AL18" s="28"/>
      <c r="AM18" s="28"/>
      <c r="AN18" s="28"/>
      <c r="AO18" s="9"/>
    </row>
    <row r="19" spans="1:41" x14ac:dyDescent="0.25">
      <c r="A19" s="11">
        <f t="shared" si="0"/>
        <v>41862</v>
      </c>
      <c r="B19" s="54" t="s">
        <v>40</v>
      </c>
      <c r="C19" s="55" t="s">
        <v>49</v>
      </c>
      <c r="D19" s="61" t="s">
        <v>13</v>
      </c>
      <c r="E19" s="61" t="s">
        <v>53</v>
      </c>
      <c r="F19" s="62" t="s">
        <v>58</v>
      </c>
      <c r="G19" s="62" t="s">
        <v>59</v>
      </c>
      <c r="H19" s="61">
        <v>41685</v>
      </c>
      <c r="I19" s="30" t="s">
        <v>69</v>
      </c>
      <c r="J19" s="18">
        <v>190387</v>
      </c>
      <c r="K19" s="20">
        <v>27488</v>
      </c>
      <c r="L19" s="28" t="s">
        <v>71</v>
      </c>
      <c r="M19" s="32" t="s">
        <v>73</v>
      </c>
      <c r="N19" s="18" t="s">
        <v>1</v>
      </c>
      <c r="O19" s="17">
        <v>-10170.56</v>
      </c>
      <c r="P19" s="17" t="s">
        <v>76</v>
      </c>
      <c r="Q19" s="10">
        <v>35</v>
      </c>
      <c r="R19" s="17"/>
      <c r="S19" s="17"/>
      <c r="T19" s="19"/>
      <c r="U19" s="18"/>
      <c r="V19" s="17"/>
      <c r="W19" s="17"/>
      <c r="X19" s="17"/>
      <c r="Y19" s="17"/>
      <c r="Z19" s="17"/>
      <c r="AA19" s="61"/>
      <c r="AB19" s="18"/>
      <c r="AC19" s="18"/>
      <c r="AD19" s="63"/>
      <c r="AE19" s="63"/>
      <c r="AF19" s="62"/>
      <c r="AG19" s="62"/>
      <c r="AH19" s="14"/>
      <c r="AI19" s="62"/>
      <c r="AJ19" s="18"/>
      <c r="AK19" s="18"/>
      <c r="AL19" s="61"/>
      <c r="AM19" s="61"/>
      <c r="AN19" s="61"/>
      <c r="AO19" s="24"/>
    </row>
    <row r="20" spans="1:41" x14ac:dyDescent="0.25">
      <c r="A20" s="1">
        <f t="shared" si="0"/>
        <v>41862</v>
      </c>
      <c r="B20" s="26" t="s">
        <v>40</v>
      </c>
      <c r="C20" s="27" t="s">
        <v>49</v>
      </c>
      <c r="D20" s="64" t="s">
        <v>14</v>
      </c>
      <c r="E20" s="64" t="s">
        <v>50</v>
      </c>
      <c r="F20" s="65" t="s">
        <v>58</v>
      </c>
      <c r="G20" s="65" t="s">
        <v>59</v>
      </c>
      <c r="H20" s="64">
        <v>41685</v>
      </c>
      <c r="I20" s="30" t="s">
        <v>69</v>
      </c>
      <c r="J20" s="48">
        <v>66205</v>
      </c>
      <c r="K20" s="50">
        <v>18082</v>
      </c>
      <c r="L20" s="28" t="s">
        <v>71</v>
      </c>
      <c r="M20" s="32" t="s">
        <v>73</v>
      </c>
      <c r="N20" s="48" t="s">
        <v>1</v>
      </c>
      <c r="O20" s="47">
        <v>-6690.34</v>
      </c>
      <c r="P20" s="47" t="s">
        <v>76</v>
      </c>
      <c r="Q20" s="10">
        <v>35</v>
      </c>
      <c r="R20" s="47"/>
      <c r="S20" s="47"/>
      <c r="T20" s="49"/>
      <c r="U20" s="48"/>
      <c r="V20" s="47"/>
      <c r="W20" s="47"/>
      <c r="X20" s="47"/>
      <c r="Y20" s="47"/>
      <c r="Z20" s="47"/>
      <c r="AA20" s="64"/>
      <c r="AB20" s="48"/>
      <c r="AC20" s="48"/>
      <c r="AD20" s="66"/>
      <c r="AE20" s="66"/>
      <c r="AF20" s="65"/>
      <c r="AG20" s="65"/>
      <c r="AH20" s="44"/>
      <c r="AI20" s="65"/>
      <c r="AJ20" s="48"/>
      <c r="AK20" s="48"/>
      <c r="AL20" s="64"/>
      <c r="AM20" s="64"/>
      <c r="AN20" s="64"/>
      <c r="AO20" s="9"/>
    </row>
    <row r="21" spans="1:41" x14ac:dyDescent="0.25">
      <c r="A21" s="11">
        <f t="shared" si="0"/>
        <v>41862</v>
      </c>
      <c r="B21" s="54" t="s">
        <v>41</v>
      </c>
      <c r="C21" s="55" t="s">
        <v>44</v>
      </c>
      <c r="D21" s="56" t="s">
        <v>15</v>
      </c>
      <c r="E21" s="56" t="s">
        <v>54</v>
      </c>
      <c r="F21" s="37" t="s">
        <v>56</v>
      </c>
      <c r="G21" s="37" t="s">
        <v>63</v>
      </c>
      <c r="H21" s="56">
        <v>41821</v>
      </c>
      <c r="I21" s="41" t="s">
        <v>67</v>
      </c>
      <c r="J21" s="41">
        <v>60835</v>
      </c>
      <c r="K21" s="57">
        <v>33509</v>
      </c>
      <c r="L21" s="28" t="s">
        <v>71</v>
      </c>
      <c r="M21" s="36" t="s">
        <v>57</v>
      </c>
      <c r="N21" s="41" t="s">
        <v>1</v>
      </c>
      <c r="O21" s="36">
        <v>-154811.58000000002</v>
      </c>
      <c r="P21" s="36" t="s">
        <v>75</v>
      </c>
      <c r="Q21" s="10">
        <v>35</v>
      </c>
      <c r="R21" s="36"/>
      <c r="S21" s="36"/>
      <c r="T21" s="58"/>
      <c r="U21" s="41"/>
      <c r="V21" s="36"/>
      <c r="W21" s="36"/>
      <c r="X21" s="36"/>
      <c r="Y21" s="36"/>
      <c r="Z21" s="36"/>
      <c r="AA21" s="56"/>
      <c r="AB21" s="41"/>
      <c r="AC21" s="41"/>
      <c r="AD21" s="59"/>
      <c r="AE21" s="59"/>
      <c r="AF21" s="37"/>
      <c r="AG21" s="37"/>
      <c r="AH21" s="60"/>
      <c r="AI21" s="37"/>
      <c r="AJ21" s="41"/>
      <c r="AK21" s="41"/>
      <c r="AL21" s="56"/>
      <c r="AM21" s="56"/>
      <c r="AN21" s="56"/>
      <c r="AO21" s="24"/>
    </row>
    <row r="22" spans="1:41" x14ac:dyDescent="0.25">
      <c r="A22" s="67">
        <f t="shared" si="0"/>
        <v>41862</v>
      </c>
      <c r="B22" s="68" t="s">
        <v>41</v>
      </c>
      <c r="C22" s="69" t="s">
        <v>44</v>
      </c>
      <c r="D22" s="70" t="s">
        <v>16</v>
      </c>
      <c r="E22" s="70" t="s">
        <v>54</v>
      </c>
      <c r="F22" s="71" t="s">
        <v>56</v>
      </c>
      <c r="G22" s="71" t="s">
        <v>63</v>
      </c>
      <c r="H22" s="70">
        <v>41821</v>
      </c>
      <c r="I22" s="41" t="s">
        <v>67</v>
      </c>
      <c r="J22" s="72">
        <v>60835</v>
      </c>
      <c r="K22" s="73">
        <v>33509</v>
      </c>
      <c r="L22" s="28" t="s">
        <v>71</v>
      </c>
      <c r="M22" s="36" t="s">
        <v>57</v>
      </c>
      <c r="N22" s="72" t="s">
        <v>1</v>
      </c>
      <c r="O22" s="74">
        <v>-154811.58000000002</v>
      </c>
      <c r="P22" s="74" t="s">
        <v>75</v>
      </c>
      <c r="Q22" s="75">
        <v>35</v>
      </c>
      <c r="R22" s="74"/>
      <c r="S22" s="74"/>
      <c r="T22" s="76"/>
      <c r="U22" s="72"/>
      <c r="V22" s="74"/>
      <c r="W22" s="74"/>
      <c r="X22" s="74"/>
      <c r="Y22" s="74"/>
      <c r="Z22" s="74"/>
      <c r="AA22" s="70"/>
      <c r="AB22" s="72"/>
      <c r="AC22" s="72"/>
      <c r="AD22" s="77"/>
      <c r="AE22" s="77"/>
      <c r="AF22" s="71"/>
      <c r="AG22" s="71"/>
      <c r="AH22" s="78"/>
      <c r="AI22" s="71"/>
      <c r="AJ22" s="72"/>
      <c r="AK22" s="72"/>
      <c r="AL22" s="70"/>
      <c r="AM22" s="70"/>
      <c r="AN22" s="70"/>
      <c r="AO22" s="79"/>
    </row>
    <row r="23" spans="1:41" s="92" customFormat="1" x14ac:dyDescent="0.25">
      <c r="A23" s="80"/>
      <c r="B23" s="81"/>
      <c r="C23" s="82"/>
      <c r="D23" s="83"/>
      <c r="E23" s="83"/>
      <c r="F23" s="84"/>
      <c r="G23" s="84"/>
      <c r="H23" s="83"/>
      <c r="I23" s="85"/>
      <c r="J23" s="85"/>
      <c r="K23" s="86"/>
      <c r="L23" s="83"/>
      <c r="M23" s="87"/>
      <c r="N23" s="85"/>
      <c r="O23" s="87"/>
      <c r="P23" s="87"/>
      <c r="Q23" s="88"/>
      <c r="R23" s="87"/>
      <c r="S23" s="87"/>
      <c r="T23" s="89"/>
      <c r="U23" s="85"/>
      <c r="V23" s="87"/>
      <c r="W23" s="87"/>
      <c r="X23" s="87"/>
      <c r="Y23" s="87"/>
      <c r="Z23" s="87"/>
      <c r="AA23" s="83"/>
      <c r="AB23" s="85"/>
      <c r="AC23" s="85"/>
      <c r="AD23" s="90"/>
      <c r="AE23" s="90"/>
      <c r="AF23" s="84"/>
      <c r="AG23" s="84"/>
      <c r="AH23" s="91"/>
      <c r="AI23" s="84"/>
      <c r="AJ23" s="85"/>
      <c r="AK23" s="85"/>
      <c r="AL23" s="83"/>
      <c r="AM23" s="83"/>
      <c r="AN23" s="87"/>
      <c r="AO23" s="88"/>
    </row>
    <row r="24" spans="1:41" s="92" customFormat="1" x14ac:dyDescent="0.25">
      <c r="A24" s="80"/>
      <c r="B24" s="81"/>
      <c r="C24" s="82"/>
      <c r="D24" s="83"/>
      <c r="E24" s="83"/>
      <c r="F24" s="84"/>
      <c r="G24" s="84"/>
      <c r="H24" s="83"/>
      <c r="I24" s="85"/>
      <c r="J24" s="85"/>
      <c r="K24" s="86"/>
      <c r="L24" s="83"/>
      <c r="M24" s="87"/>
      <c r="N24" s="85"/>
      <c r="O24" s="87"/>
      <c r="P24" s="87"/>
      <c r="Q24" s="88"/>
      <c r="R24" s="87"/>
      <c r="S24" s="87"/>
      <c r="T24" s="89"/>
      <c r="U24" s="85"/>
      <c r="V24" s="87"/>
      <c r="W24" s="87"/>
      <c r="X24" s="87"/>
      <c r="Y24" s="87"/>
      <c r="Z24" s="87"/>
      <c r="AA24" s="83"/>
      <c r="AB24" s="85"/>
      <c r="AC24" s="85"/>
      <c r="AD24" s="90"/>
      <c r="AE24" s="90"/>
      <c r="AF24" s="84"/>
      <c r="AG24" s="84"/>
      <c r="AH24" s="91"/>
      <c r="AI24" s="84"/>
      <c r="AJ24" s="85"/>
      <c r="AK24" s="85"/>
      <c r="AL24" s="83"/>
      <c r="AM24" s="83"/>
      <c r="AN24" s="87"/>
      <c r="AO24" s="88"/>
    </row>
    <row r="25" spans="1:41" s="92" customFormat="1" x14ac:dyDescent="0.25"/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Comparaison</vt:lpstr>
      <vt:lpstr>Feuil2</vt:lpstr>
      <vt:lpstr>Feuil3</vt:lpstr>
      <vt:lpstr>Liste1</vt:lpstr>
      <vt:lpstr>Liste2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URIELLE OUDENOT - E457657</dc:creator>
  <cp:lastModifiedBy>URIELLE OUDENOT - E457657</cp:lastModifiedBy>
  <dcterms:created xsi:type="dcterms:W3CDTF">2014-08-04T12:03:35Z</dcterms:created>
  <dcterms:modified xsi:type="dcterms:W3CDTF">2014-08-04T12:25:03Z</dcterms:modified>
</cp:coreProperties>
</file>