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240" yWindow="120" windowWidth="18795" windowHeight="11760"/>
  </bookViews>
  <sheets>
    <sheet name="Calc-Bilan " sheetId="1" r:id="rId1"/>
  </sheets>
  <definedNames>
    <definedName name="barile">#REF!</definedName>
    <definedName name="calctrs">#REF!</definedName>
    <definedName name="purgers">#REF!</definedName>
    <definedName name="remprs">#REF!</definedName>
    <definedName name="rs">#REF!</definedName>
    <definedName name="stockrd">#REF!</definedName>
    <definedName name="stockrs">#REF!</definedName>
    <definedName name="Temperature">#REF!</definedName>
    <definedName name="v_rd1">#REF!</definedName>
    <definedName name="v_rd2">#REF!</definedName>
    <definedName name="v_rd3">#REF!</definedName>
    <definedName name="v_rd4">#REF!</definedName>
    <definedName name="v_rd5">#REF!</definedName>
    <definedName name="v_rsa">#REF!</definedName>
    <definedName name="v_rsb">#REF!</definedName>
    <definedName name="v_rsc">#REF!</definedName>
    <definedName name="v_rsd">#REF!</definedName>
    <definedName name="v_rse">#REF!</definedName>
    <definedName name="vbac_rd1">#REF!</definedName>
    <definedName name="vidrs">#REF!</definedName>
    <definedName name="_xlnm.Print_Area" localSheetId="0">'Calc-Bilan '!$A$1:$P$166</definedName>
  </definedNames>
  <calcPr calcId="125725"/>
</workbook>
</file>

<file path=xl/calcChain.xml><?xml version="1.0" encoding="utf-8"?>
<calcChain xmlns="http://schemas.openxmlformats.org/spreadsheetml/2006/main">
  <c r="M19" i="1"/>
  <c r="N19" s="1"/>
  <c r="O19" s="1"/>
  <c r="F20"/>
  <c r="G20"/>
  <c r="G21" s="1"/>
  <c r="M20"/>
  <c r="F21"/>
  <c r="M21"/>
  <c r="N21" s="1"/>
  <c r="F22"/>
  <c r="F23" s="1"/>
  <c r="M22"/>
  <c r="M23"/>
  <c r="N23"/>
  <c r="M24"/>
  <c r="M25"/>
  <c r="N25" s="1"/>
  <c r="M26"/>
  <c r="M27"/>
  <c r="N27"/>
  <c r="M28"/>
  <c r="G22" l="1"/>
  <c r="G23" l="1"/>
  <c r="H113" l="1"/>
  <c r="H114" s="1"/>
  <c r="F113"/>
  <c r="F114" s="1"/>
</calcChain>
</file>

<file path=xl/comments1.xml><?xml version="1.0" encoding="utf-8"?>
<comments xmlns="http://schemas.openxmlformats.org/spreadsheetml/2006/main">
  <authors>
    <author>Admin</author>
    <author>Auteur</author>
  </authors>
  <commentList>
    <comment ref="S64" authorId="0">
      <text>
        <r>
          <rPr>
            <sz val="8"/>
            <color indexed="81"/>
            <rFont val="Tahoma"/>
            <family val="2"/>
          </rPr>
          <t xml:space="preserve">
LE  RESULTAT 
</t>
        </r>
      </text>
    </comment>
    <comment ref="C87" authorId="0">
      <text>
        <r>
          <rPr>
            <sz val="12"/>
            <color indexed="81"/>
            <rFont val="Century Gothic"/>
            <family val="2"/>
          </rPr>
          <t>Côtes JAUGE  A RIBON  de Tous Les Bacs à Minuit  00H00
" TABLEAU STOCKAGE BRUT"</t>
        </r>
      </text>
    </comment>
    <comment ref="G87" authorId="1">
      <text>
        <r>
          <rPr>
            <sz val="8"/>
            <color indexed="81"/>
            <rFont val="Calibri"/>
            <family val="2"/>
            <scheme val="minor"/>
          </rPr>
          <t xml:space="preserve">Temperature  de chaque  Bacs à Minuit  00H00
" TABLEAU STOCKAGE BRUT" </t>
        </r>
      </text>
    </comment>
    <comment ref="L87" authorId="1">
      <text>
        <r>
          <rPr>
            <sz val="8"/>
            <color indexed="81"/>
            <rFont val="Calibri"/>
            <family val="2"/>
            <scheme val="minor"/>
          </rPr>
          <t>La densité la plus proche  à 24h00 du Bac</t>
        </r>
      </text>
    </comment>
    <comment ref="H88" authorId="0">
      <text>
        <r>
          <rPr>
            <sz val="8"/>
            <color indexed="81"/>
            <rFont val="Tahoma"/>
            <family val="2"/>
          </rPr>
          <t xml:space="preserve">
La densité = la moyenne des densité des bacs RS
Meme chose pour la temperature</t>
        </r>
      </text>
    </comment>
    <comment ref="E99" authorId="1">
      <text>
        <r>
          <rPr>
            <sz val="8"/>
            <color indexed="81"/>
            <rFont val="Calibri"/>
            <family val="2"/>
            <scheme val="minor"/>
          </rPr>
          <t xml:space="preserve">
</t>
        </r>
        <r>
          <rPr>
            <sz val="9"/>
            <color indexed="81"/>
            <rFont val="Century Gothic"/>
            <family val="2"/>
          </rPr>
          <t>La somme des Volumes de chaque Heure
(Voir la feuille de calcul de la réception où voir avec RHM2)</t>
        </r>
      </text>
    </comment>
    <comment ref="L99" authorId="1">
      <text>
        <r>
          <rPr>
            <sz val="8"/>
            <color indexed="81"/>
            <rFont val="Calibri"/>
            <family val="2"/>
            <scheme val="minor"/>
          </rPr>
          <t>Voir avec RHM2</t>
        </r>
      </text>
    </comment>
  </commentList>
</comments>
</file>

<file path=xl/sharedStrings.xml><?xml version="1.0" encoding="utf-8"?>
<sst xmlns="http://schemas.openxmlformats.org/spreadsheetml/2006/main" count="47" uniqueCount="39">
  <si>
    <t>Zonne de FONCTION</t>
  </si>
  <si>
    <t>Zonne d'insertion des données</t>
  </si>
  <si>
    <t>Zonne des Résultats</t>
  </si>
  <si>
    <t>P U R G E    D' E A U</t>
  </si>
  <si>
    <t>BACS</t>
  </si>
  <si>
    <t>00H00</t>
  </si>
  <si>
    <t>24H00</t>
  </si>
  <si>
    <t>DENSITE</t>
  </si>
  <si>
    <t>T °C</t>
  </si>
  <si>
    <t>HEURE</t>
  </si>
  <si>
    <t>COTES</t>
  </si>
  <si>
    <t>V. APPARANT</t>
  </si>
  <si>
    <t>DIFF .Volume</t>
  </si>
  <si>
    <t>TOTAL</t>
  </si>
  <si>
    <t>RUBAN</t>
  </si>
  <si>
    <t>TELEJ</t>
  </si>
  <si>
    <t>(mm)</t>
  </si>
  <si>
    <t xml:space="preserve"> (m3)</t>
  </si>
  <si>
    <t>(m³)</t>
  </si>
  <si>
    <t>05h45</t>
  </si>
  <si>
    <t>06h15</t>
  </si>
  <si>
    <t>15h30</t>
  </si>
  <si>
    <t>15h50</t>
  </si>
  <si>
    <t xml:space="preserve">                                       </t>
  </si>
  <si>
    <t>/</t>
  </si>
  <si>
    <t>CONDENSATS NON STABILISEE (m³)</t>
  </si>
  <si>
    <t>RSA</t>
  </si>
  <si>
    <t>RSB</t>
  </si>
  <si>
    <t>RSC</t>
  </si>
  <si>
    <t>RSD</t>
  </si>
  <si>
    <t>RSE</t>
  </si>
  <si>
    <t>RD2</t>
  </si>
  <si>
    <t>RD1</t>
  </si>
  <si>
    <t>RD3</t>
  </si>
  <si>
    <t>RD4</t>
  </si>
  <si>
    <t>RD5</t>
  </si>
  <si>
    <t>PRODUCTION GLOBALE =[3+4+(2-1)+13]</t>
  </si>
  <si>
    <t xml:space="preserve">PRODUCTION NETTE  (= 10-9) </t>
  </si>
  <si>
    <t xml:space="preserve">S T O C K A G E   </t>
  </si>
</sst>
</file>

<file path=xl/styles.xml><?xml version="1.0" encoding="utf-8"?>
<styleSheet xmlns="http://schemas.openxmlformats.org/spreadsheetml/2006/main">
  <numFmts count="3">
    <numFmt numFmtId="164" formatCode="[$-F400]h:mm:ss\ AM/PM"/>
    <numFmt numFmtId="165" formatCode="0.0000"/>
    <numFmt numFmtId="166" formatCode="0.0"/>
  </numFmts>
  <fonts count="16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9"/>
      <name val="Arial Narrow"/>
      <family val="2"/>
    </font>
    <font>
      <sz val="10"/>
      <name val="Century Gothic"/>
      <family val="2"/>
    </font>
    <font>
      <b/>
      <sz val="10"/>
      <name val="Century Gothic"/>
      <family val="2"/>
    </font>
    <font>
      <sz val="8"/>
      <color indexed="81"/>
      <name val="Tahoma"/>
      <family val="2"/>
    </font>
    <font>
      <sz val="8"/>
      <color indexed="81"/>
      <name val="Calibri"/>
      <family val="2"/>
      <scheme val="minor"/>
    </font>
    <font>
      <sz val="9"/>
      <color indexed="81"/>
      <name val="Century Gothic"/>
      <family val="2"/>
    </font>
    <font>
      <sz val="12"/>
      <name val="Century Gothic"/>
      <family val="2"/>
    </font>
    <font>
      <b/>
      <sz val="18"/>
      <name val="Century Gothic"/>
      <family val="2"/>
    </font>
    <font>
      <sz val="14"/>
      <color theme="1"/>
      <name val="Calibri"/>
      <family val="2"/>
      <scheme val="minor"/>
    </font>
    <font>
      <sz val="12"/>
      <color indexed="81"/>
      <name val="Century Gothic"/>
      <family val="2"/>
    </font>
    <font>
      <sz val="10"/>
      <color theme="1"/>
      <name val="Century Gothic"/>
      <family val="2"/>
    </font>
    <font>
      <sz val="10"/>
      <color rgb="FFFF0000"/>
      <name val="Century Gothic"/>
      <family val="2"/>
    </font>
    <font>
      <b/>
      <sz val="10"/>
      <color rgb="FFFF0000"/>
      <name val="Century Gothic"/>
      <family val="2"/>
    </font>
    <font>
      <b/>
      <sz val="12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Fill="1"/>
    <xf numFmtId="0" fontId="2" fillId="0" borderId="0" xfId="0" applyNumberFormat="1" applyFont="1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10" fillId="0" borderId="0" xfId="0" applyFont="1" applyAlignment="1"/>
    <xf numFmtId="0" fontId="12" fillId="0" borderId="0" xfId="0" applyFont="1" applyAlignment="1">
      <alignment horizontal="left" vertical="center"/>
    </xf>
    <xf numFmtId="0" fontId="3" fillId="0" borderId="0" xfId="0" applyNumberFormat="1" applyFont="1" applyFill="1" applyAlignment="1" applyProtection="1">
      <alignment horizontal="center" vertical="center"/>
    </xf>
    <xf numFmtId="0" fontId="13" fillId="0" borderId="0" xfId="0" applyNumberFormat="1" applyFont="1" applyFill="1" applyAlignment="1" applyProtection="1">
      <alignment horizontal="center" vertical="center"/>
    </xf>
    <xf numFmtId="0" fontId="12" fillId="0" borderId="0" xfId="0" applyFont="1"/>
    <xf numFmtId="0" fontId="12" fillId="0" borderId="0" xfId="0" applyFont="1" applyAlignment="1">
      <alignment horizontal="center" vertical="center"/>
    </xf>
    <xf numFmtId="0" fontId="4" fillId="0" borderId="1" xfId="0" applyFont="1" applyFill="1" applyBorder="1" applyAlignment="1" applyProtection="1">
      <alignment vertical="center"/>
      <protection locked="0"/>
    </xf>
    <xf numFmtId="0" fontId="14" fillId="0" borderId="1" xfId="0" applyFont="1" applyFill="1" applyBorder="1" applyAlignment="1" applyProtection="1">
      <alignment vertical="center"/>
      <protection locked="0"/>
    </xf>
    <xf numFmtId="1" fontId="3" fillId="3" borderId="10" xfId="0" applyNumberFormat="1" applyFont="1" applyFill="1" applyBorder="1" applyAlignment="1" applyProtection="1">
      <alignment horizontal="center" vertical="center"/>
      <protection locked="0"/>
    </xf>
    <xf numFmtId="1" fontId="13" fillId="3" borderId="10" xfId="0" applyNumberFormat="1" applyFont="1" applyFill="1" applyBorder="1" applyAlignment="1" applyProtection="1">
      <alignment horizontal="center" vertical="center"/>
      <protection locked="0"/>
    </xf>
    <xf numFmtId="165" fontId="3" fillId="5" borderId="10" xfId="0" applyNumberFormat="1" applyFont="1" applyFill="1" applyBorder="1" applyAlignment="1" applyProtection="1">
      <alignment horizontal="center" vertical="center"/>
    </xf>
    <xf numFmtId="1" fontId="3" fillId="5" borderId="15" xfId="0" applyNumberFormat="1" applyFont="1" applyFill="1" applyBorder="1" applyAlignment="1" applyProtection="1">
      <alignment horizontal="center" vertical="center"/>
    </xf>
    <xf numFmtId="164" fontId="3" fillId="3" borderId="18" xfId="0" applyNumberFormat="1" applyFont="1" applyFill="1" applyBorder="1" applyAlignment="1" applyProtection="1">
      <alignment horizontal="center" vertical="center"/>
      <protection locked="0"/>
    </xf>
    <xf numFmtId="0" fontId="3" fillId="3" borderId="18" xfId="0" applyFont="1" applyFill="1" applyBorder="1" applyAlignment="1" applyProtection="1">
      <alignment horizontal="center" vertical="center"/>
      <protection locked="0"/>
    </xf>
    <xf numFmtId="0" fontId="3" fillId="2" borderId="19" xfId="0" applyFont="1" applyFill="1" applyBorder="1" applyAlignment="1" applyProtection="1">
      <alignment horizontal="center" vertical="center"/>
      <protection locked="0"/>
    </xf>
    <xf numFmtId="164" fontId="3" fillId="3" borderId="21" xfId="0" applyNumberFormat="1" applyFont="1" applyFill="1" applyBorder="1" applyAlignment="1" applyProtection="1">
      <alignment horizontal="center" vertical="center"/>
      <protection locked="0"/>
    </xf>
    <xf numFmtId="1" fontId="3" fillId="3" borderId="19" xfId="0" applyNumberFormat="1" applyFont="1" applyFill="1" applyBorder="1" applyAlignment="1" applyProtection="1">
      <alignment horizontal="center" vertical="center"/>
      <protection locked="0"/>
    </xf>
    <xf numFmtId="1" fontId="13" fillId="3" borderId="19" xfId="0" applyNumberFormat="1" applyFont="1" applyFill="1" applyBorder="1" applyAlignment="1" applyProtection="1">
      <alignment horizontal="center" vertical="center"/>
      <protection locked="0"/>
    </xf>
    <xf numFmtId="165" fontId="3" fillId="5" borderId="19" xfId="0" applyNumberFormat="1" applyFont="1" applyFill="1" applyBorder="1" applyAlignment="1" applyProtection="1">
      <alignment horizontal="center" vertical="center"/>
    </xf>
    <xf numFmtId="1" fontId="3" fillId="5" borderId="20" xfId="0" applyNumberFormat="1" applyFont="1" applyFill="1" applyBorder="1" applyAlignment="1" applyProtection="1">
      <alignment horizontal="center" vertical="center"/>
    </xf>
    <xf numFmtId="0" fontId="3" fillId="2" borderId="19" xfId="0" applyNumberFormat="1" applyFont="1" applyFill="1" applyBorder="1" applyAlignment="1" applyProtection="1">
      <alignment horizontal="center" vertical="center"/>
      <protection locked="0"/>
    </xf>
    <xf numFmtId="1" fontId="3" fillId="3" borderId="3" xfId="0" applyNumberFormat="1" applyFont="1" applyFill="1" applyBorder="1" applyAlignment="1" applyProtection="1">
      <alignment horizontal="center" vertical="center"/>
      <protection locked="0"/>
    </xf>
    <xf numFmtId="1" fontId="13" fillId="3" borderId="3" xfId="0" applyNumberFormat="1" applyFont="1" applyFill="1" applyBorder="1" applyAlignment="1" applyProtection="1">
      <alignment horizontal="center" vertical="center"/>
      <protection locked="0"/>
    </xf>
    <xf numFmtId="165" fontId="3" fillId="0" borderId="3" xfId="0" applyNumberFormat="1" applyFont="1" applyFill="1" applyBorder="1" applyAlignment="1" applyProtection="1">
      <alignment horizontal="center" vertical="center"/>
      <protection locked="0"/>
    </xf>
    <xf numFmtId="1" fontId="3" fillId="0" borderId="25" xfId="0" applyNumberFormat="1" applyFont="1" applyFill="1" applyBorder="1" applyAlignment="1" applyProtection="1">
      <alignment horizontal="center" vertical="center"/>
      <protection locked="0"/>
    </xf>
    <xf numFmtId="165" fontId="3" fillId="3" borderId="10" xfId="0" applyNumberFormat="1" applyFont="1" applyFill="1" applyBorder="1" applyAlignment="1" applyProtection="1">
      <alignment horizontal="center" vertical="center"/>
      <protection locked="0"/>
    </xf>
    <xf numFmtId="1" fontId="3" fillId="3" borderId="15" xfId="0" applyNumberFormat="1" applyFont="1" applyFill="1" applyBorder="1" applyAlignment="1" applyProtection="1">
      <alignment horizontal="center" vertical="center"/>
      <protection locked="0"/>
    </xf>
    <xf numFmtId="164" fontId="3" fillId="3" borderId="0" xfId="0" applyNumberFormat="1" applyFont="1" applyFill="1" applyAlignment="1" applyProtection="1">
      <alignment horizontal="center" vertical="center"/>
    </xf>
    <xf numFmtId="0" fontId="3" fillId="2" borderId="19" xfId="0" applyNumberFormat="1" applyFont="1" applyFill="1" applyBorder="1" applyAlignment="1" applyProtection="1">
      <alignment horizontal="center" vertical="center"/>
    </xf>
    <xf numFmtId="165" fontId="3" fillId="3" borderId="19" xfId="0" applyNumberFormat="1" applyFont="1" applyFill="1" applyBorder="1" applyAlignment="1" applyProtection="1">
      <alignment horizontal="center" vertical="center"/>
      <protection locked="0"/>
    </xf>
    <xf numFmtId="1" fontId="3" fillId="3" borderId="20" xfId="0" applyNumberFormat="1" applyFont="1" applyFill="1" applyBorder="1" applyAlignment="1" applyProtection="1">
      <alignment horizontal="center" vertical="center"/>
      <protection locked="0"/>
    </xf>
    <xf numFmtId="164" fontId="3" fillId="3" borderId="28" xfId="0" applyNumberFormat="1" applyFont="1" applyFill="1" applyBorder="1" applyAlignment="1" applyProtection="1">
      <alignment horizontal="center" vertical="center"/>
      <protection locked="0"/>
    </xf>
    <xf numFmtId="3" fontId="3" fillId="0" borderId="30" xfId="0" applyNumberFormat="1" applyFont="1" applyFill="1" applyBorder="1" applyAlignment="1" applyProtection="1">
      <alignment horizontal="center" vertical="center"/>
      <protection locked="0"/>
    </xf>
    <xf numFmtId="3" fontId="13" fillId="0" borderId="30" xfId="0" applyNumberFormat="1" applyFont="1" applyFill="1" applyBorder="1" applyAlignment="1" applyProtection="1">
      <alignment horizontal="center" vertical="center"/>
      <protection locked="0"/>
    </xf>
    <xf numFmtId="165" fontId="3" fillId="0" borderId="30" xfId="0" applyNumberFormat="1" applyFont="1" applyFill="1" applyBorder="1" applyAlignment="1" applyProtection="1">
      <alignment horizontal="center" vertical="center"/>
      <protection locked="0"/>
    </xf>
    <xf numFmtId="0" fontId="3" fillId="0" borderId="30" xfId="0" applyFont="1" applyFill="1" applyBorder="1" applyAlignment="1" applyProtection="1">
      <alignment horizontal="center" vertical="center"/>
      <protection locked="0"/>
    </xf>
    <xf numFmtId="0" fontId="3" fillId="0" borderId="3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3" fontId="3" fillId="0" borderId="0" xfId="0" applyNumberFormat="1" applyFont="1" applyFill="1" applyBorder="1" applyAlignment="1" applyProtection="1">
      <alignment horizontal="center" vertical="center"/>
      <protection locked="0"/>
    </xf>
    <xf numFmtId="3" fontId="13" fillId="0" borderId="0" xfId="0" applyNumberFormat="1" applyFont="1" applyFill="1" applyBorder="1" applyAlignment="1" applyProtection="1">
      <alignment horizontal="center" vertical="center"/>
      <protection locked="0"/>
    </xf>
    <xf numFmtId="165" fontId="3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11" xfId="0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 vertical="center"/>
      <protection locked="0"/>
    </xf>
    <xf numFmtId="164" fontId="3" fillId="0" borderId="3" xfId="0" applyNumberFormat="1" applyFont="1" applyFill="1" applyBorder="1" applyAlignment="1" applyProtection="1">
      <alignment horizontal="center" vertical="center"/>
      <protection locked="0"/>
    </xf>
    <xf numFmtId="164" fontId="3" fillId="0" borderId="4" xfId="0" applyNumberFormat="1" applyFont="1" applyFill="1" applyBorder="1" applyAlignment="1" applyProtection="1">
      <alignment horizontal="center" vertical="center"/>
      <protection locked="0"/>
    </xf>
    <xf numFmtId="0" fontId="13" fillId="0" borderId="5" xfId="0" applyFont="1" applyFill="1" applyBorder="1" applyAlignment="1" applyProtection="1">
      <alignment horizontal="center" vertical="center"/>
      <protection locked="0"/>
    </xf>
    <xf numFmtId="0" fontId="3" fillId="0" borderId="6" xfId="0" applyFont="1" applyFill="1" applyBorder="1" applyAlignment="1" applyProtection="1">
      <alignment horizontal="center" vertical="center"/>
      <protection locked="0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3" fillId="0" borderId="9" xfId="0" applyFont="1" applyFill="1" applyBorder="1" applyAlignment="1" applyProtection="1">
      <alignment horizontal="center" vertical="center"/>
      <protection locked="0"/>
    </xf>
    <xf numFmtId="0" fontId="3" fillId="0" borderId="10" xfId="0" applyFont="1" applyFill="1" applyBorder="1" applyAlignment="1" applyProtection="1">
      <alignment horizontal="center" vertical="center"/>
      <protection locked="0"/>
    </xf>
    <xf numFmtId="0" fontId="13" fillId="0" borderId="10" xfId="0" applyFont="1" applyFill="1" applyBorder="1" applyAlignment="1" applyProtection="1">
      <alignment horizontal="center" vertical="center"/>
      <protection locked="0"/>
    </xf>
    <xf numFmtId="0" fontId="3" fillId="0" borderId="12" xfId="0" applyFont="1" applyFill="1" applyBorder="1" applyAlignment="1" applyProtection="1">
      <alignment horizontal="center" vertical="center"/>
      <protection locked="0"/>
    </xf>
    <xf numFmtId="0" fontId="3" fillId="0" borderId="14" xfId="0" applyFont="1" applyFill="1" applyBorder="1" applyAlignment="1" applyProtection="1">
      <alignment horizontal="center" vertical="center"/>
      <protection locked="0"/>
    </xf>
    <xf numFmtId="0" fontId="3" fillId="0" borderId="24" xfId="0" applyFont="1" applyFill="1" applyBorder="1" applyAlignment="1" applyProtection="1">
      <alignment horizontal="center" vertical="center"/>
      <protection locked="0"/>
    </xf>
    <xf numFmtId="0" fontId="3" fillId="0" borderId="23" xfId="0" applyFont="1" applyFill="1" applyBorder="1" applyAlignment="1" applyProtection="1">
      <alignment horizontal="center" vertical="center"/>
      <protection locked="0"/>
    </xf>
    <xf numFmtId="14" fontId="15" fillId="0" borderId="0" xfId="0" applyNumberFormat="1" applyFont="1" applyBorder="1" applyAlignment="1">
      <alignment horizontal="left" vertical="center"/>
    </xf>
    <xf numFmtId="14" fontId="0" fillId="0" borderId="0" xfId="0" applyNumberFormat="1"/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3" fillId="0" borderId="12" xfId="0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 vertical="center"/>
      <protection locked="0"/>
    </xf>
    <xf numFmtId="0" fontId="12" fillId="0" borderId="8" xfId="0" applyFont="1" applyBorder="1"/>
    <xf numFmtId="0" fontId="12" fillId="0" borderId="9" xfId="0" applyFont="1" applyBorder="1"/>
    <xf numFmtId="0" fontId="12" fillId="0" borderId="13" xfId="0" applyFont="1" applyBorder="1"/>
    <xf numFmtId="0" fontId="3" fillId="0" borderId="6" xfId="0" applyFont="1" applyFill="1" applyBorder="1" applyAlignment="1" applyProtection="1">
      <alignment horizontal="center" vertical="center"/>
      <protection locked="0"/>
    </xf>
    <xf numFmtId="0" fontId="3" fillId="0" borderId="11" xfId="0" applyFont="1" applyFill="1" applyBorder="1" applyAlignment="1" applyProtection="1">
      <alignment horizontal="center" vertical="center"/>
      <protection locked="0"/>
    </xf>
    <xf numFmtId="3" fontId="3" fillId="0" borderId="16" xfId="0" applyNumberFormat="1" applyFont="1" applyFill="1" applyBorder="1" applyAlignment="1" applyProtection="1">
      <alignment horizontal="center" vertical="center"/>
      <protection locked="0"/>
    </xf>
    <xf numFmtId="0" fontId="12" fillId="0" borderId="17" xfId="0" applyFont="1" applyBorder="1"/>
    <xf numFmtId="1" fontId="3" fillId="5" borderId="19" xfId="0" applyNumberFormat="1" applyFont="1" applyFill="1" applyBorder="1" applyAlignment="1" applyProtection="1">
      <alignment horizontal="center" vertical="center"/>
    </xf>
    <xf numFmtId="1" fontId="3" fillId="5" borderId="11" xfId="0" applyNumberFormat="1" applyFont="1" applyFill="1" applyBorder="1" applyAlignment="1" applyProtection="1">
      <alignment horizontal="center" vertical="center"/>
    </xf>
    <xf numFmtId="166" fontId="3" fillId="5" borderId="20" xfId="0" applyNumberFormat="1" applyFont="1" applyFill="1" applyBorder="1" applyAlignment="1" applyProtection="1">
      <alignment horizontal="center" vertical="center"/>
    </xf>
    <xf numFmtId="166" fontId="3" fillId="5" borderId="22" xfId="0" applyNumberFormat="1" applyFont="1" applyFill="1" applyBorder="1" applyAlignment="1" applyProtection="1">
      <alignment horizontal="center" vertical="center"/>
    </xf>
    <xf numFmtId="166" fontId="3" fillId="5" borderId="29" xfId="0" applyNumberFormat="1" applyFont="1" applyFill="1" applyBorder="1" applyAlignment="1" applyProtection="1">
      <alignment horizontal="center" vertical="center"/>
    </xf>
    <xf numFmtId="0" fontId="12" fillId="0" borderId="26" xfId="0" applyFont="1" applyBorder="1"/>
    <xf numFmtId="0" fontId="12" fillId="0" borderId="27" xfId="0" applyFont="1" applyBorder="1"/>
    <xf numFmtId="14" fontId="10" fillId="0" borderId="0" xfId="0" applyNumberFormat="1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txDef>
      <a:spPr bwMode="auto">
        <a:noFill/>
        <a:ln w="9525">
          <a:noFill/>
          <a:miter lim="800000"/>
          <a:headEnd/>
          <a:tailEnd/>
        </a:ln>
      </a:spPr>
      <a:bodyPr vertOverflow="clip" wrap="square" lIns="27432" tIns="0" rIns="27432" bIns="0" anchor="ctr" upright="1"/>
      <a:lstStyle>
        <a:defPPr marL="0" marR="0" indent="0" algn="ctr" defTabSz="914400" rtl="1" eaLnBrk="1" fontAlgn="auto" latinLnBrk="0" hangingPunct="1">
          <a:lnSpc>
            <a:spcPts val="17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defRPr>
        </a:defPPr>
      </a:lst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2:AO117"/>
  <sheetViews>
    <sheetView tabSelected="1" topLeftCell="A7" zoomScale="85" zoomScaleNormal="85" workbookViewId="0">
      <selection activeCell="I33" sqref="I33"/>
    </sheetView>
  </sheetViews>
  <sheetFormatPr baseColWidth="10" defaultColWidth="13.7109375" defaultRowHeight="20.100000000000001" customHeight="1"/>
  <cols>
    <col min="20" max="20" width="13.7109375" style="3"/>
  </cols>
  <sheetData>
    <row r="2" spans="2:21" ht="20.100000000000001" customHeight="1">
      <c r="N2" s="63"/>
    </row>
    <row r="3" spans="2:21" ht="20.100000000000001" customHeight="1">
      <c r="K3" s="5"/>
      <c r="N3" s="62">
        <v>41985</v>
      </c>
      <c r="O3" s="4"/>
      <c r="R3" s="64" t="s">
        <v>0</v>
      </c>
      <c r="S3" s="64"/>
      <c r="T3" s="64"/>
      <c r="U3" s="64"/>
    </row>
    <row r="4" spans="2:21" ht="20.100000000000001" customHeight="1">
      <c r="R4" s="65" t="s">
        <v>1</v>
      </c>
      <c r="S4" s="65"/>
      <c r="T4" s="65"/>
      <c r="U4" s="65"/>
    </row>
    <row r="5" spans="2:21" ht="20.100000000000001" customHeight="1">
      <c r="R5" s="66" t="s">
        <v>2</v>
      </c>
      <c r="S5" s="66"/>
      <c r="T5" s="66"/>
      <c r="U5" s="66"/>
    </row>
    <row r="8" spans="2:21" ht="20.100000000000001" customHeight="1">
      <c r="D8" s="1"/>
    </row>
    <row r="13" spans="2:21" ht="20.100000000000001" customHeight="1">
      <c r="G13" s="4"/>
      <c r="M13" s="84"/>
      <c r="N13" s="84"/>
      <c r="O13" s="6"/>
    </row>
    <row r="14" spans="2:21" ht="20.100000000000001" customHeight="1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2:21" s="10" customFormat="1" ht="20.100000000000001" customHeight="1">
      <c r="B15" s="8"/>
      <c r="C15" s="8"/>
      <c r="D15" s="8"/>
      <c r="E15" s="9"/>
      <c r="F15" s="8"/>
      <c r="G15" s="8"/>
      <c r="H15" s="8"/>
      <c r="I15" s="8"/>
      <c r="J15" s="8"/>
      <c r="K15" s="8"/>
      <c r="L15" s="8"/>
      <c r="M15" s="8"/>
      <c r="N15" s="8"/>
      <c r="O15" s="8"/>
      <c r="T15" s="11"/>
    </row>
    <row r="16" spans="2:21" s="10" customFormat="1" ht="20.100000000000001" customHeight="1" thickBot="1">
      <c r="B16" s="12" t="s">
        <v>38</v>
      </c>
      <c r="C16" s="12"/>
      <c r="D16" s="12"/>
      <c r="E16" s="13"/>
      <c r="F16" s="12"/>
      <c r="G16" s="12"/>
      <c r="H16" s="8"/>
      <c r="I16" s="12" t="s">
        <v>3</v>
      </c>
      <c r="J16" s="12"/>
      <c r="K16" s="12"/>
      <c r="L16" s="12"/>
      <c r="M16" s="12"/>
      <c r="N16" s="12"/>
      <c r="O16" s="12"/>
      <c r="T16" s="11"/>
    </row>
    <row r="17" spans="2:20" s="10" customFormat="1" ht="20.100000000000001" customHeight="1">
      <c r="B17" s="49" t="s">
        <v>4</v>
      </c>
      <c r="C17" s="50" t="s">
        <v>5</v>
      </c>
      <c r="D17" s="51" t="s">
        <v>6</v>
      </c>
      <c r="E17" s="52"/>
      <c r="F17" s="53" t="s">
        <v>7</v>
      </c>
      <c r="G17" s="67" t="s">
        <v>8</v>
      </c>
      <c r="H17" s="8"/>
      <c r="I17" s="69" t="s">
        <v>4</v>
      </c>
      <c r="J17" s="70"/>
      <c r="K17" s="73" t="s">
        <v>9</v>
      </c>
      <c r="L17" s="53" t="s">
        <v>10</v>
      </c>
      <c r="M17" s="53" t="s">
        <v>11</v>
      </c>
      <c r="N17" s="53" t="s">
        <v>12</v>
      </c>
      <c r="O17" s="54" t="s">
        <v>13</v>
      </c>
      <c r="T17" s="11"/>
    </row>
    <row r="18" spans="2:20" s="10" customFormat="1" ht="20.100000000000001" customHeight="1">
      <c r="B18" s="55"/>
      <c r="C18" s="56" t="s">
        <v>14</v>
      </c>
      <c r="D18" s="56" t="s">
        <v>15</v>
      </c>
      <c r="E18" s="57" t="s">
        <v>14</v>
      </c>
      <c r="F18" s="48"/>
      <c r="G18" s="68"/>
      <c r="H18" s="8"/>
      <c r="I18" s="71"/>
      <c r="J18" s="72"/>
      <c r="K18" s="74"/>
      <c r="L18" s="48" t="s">
        <v>16</v>
      </c>
      <c r="M18" s="48" t="s">
        <v>17</v>
      </c>
      <c r="N18" s="48" t="s">
        <v>18</v>
      </c>
      <c r="O18" s="58" t="s">
        <v>18</v>
      </c>
      <c r="T18" s="11"/>
    </row>
    <row r="19" spans="2:20" s="10" customFormat="1" ht="20.100000000000001" customHeight="1">
      <c r="B19" s="59" t="s">
        <v>32</v>
      </c>
      <c r="C19" s="14">
        <v>2150</v>
      </c>
      <c r="D19" s="14">
        <v>5073</v>
      </c>
      <c r="E19" s="15">
        <v>5050</v>
      </c>
      <c r="F19" s="16">
        <v>0.81</v>
      </c>
      <c r="G19" s="17">
        <v>22</v>
      </c>
      <c r="H19" s="8"/>
      <c r="I19" s="75" t="s">
        <v>26</v>
      </c>
      <c r="J19" s="76"/>
      <c r="K19" s="18" t="s">
        <v>19</v>
      </c>
      <c r="L19" s="19">
        <v>2584</v>
      </c>
      <c r="M19" s="20" t="e">
        <f>VLOOKUP(L19,#REF!:#REF!,7,FALSE)</f>
        <v>#REF!</v>
      </c>
      <c r="N19" s="77" t="e">
        <f>M19-M20</f>
        <v>#REF!</v>
      </c>
      <c r="O19" s="79" t="e">
        <f>SUM(N19:N28)</f>
        <v>#REF!</v>
      </c>
      <c r="T19" s="11"/>
    </row>
    <row r="20" spans="2:20" s="10" customFormat="1" ht="20.100000000000001" customHeight="1">
      <c r="B20" s="59" t="s">
        <v>31</v>
      </c>
      <c r="C20" s="14">
        <v>1000</v>
      </c>
      <c r="D20" s="14">
        <v>5163</v>
      </c>
      <c r="E20" s="15">
        <v>5175</v>
      </c>
      <c r="F20" s="16">
        <f>F19</f>
        <v>0.81</v>
      </c>
      <c r="G20" s="17">
        <f t="shared" ref="F20:G23" si="0">G19</f>
        <v>22</v>
      </c>
      <c r="H20" s="8"/>
      <c r="I20" s="71"/>
      <c r="J20" s="72"/>
      <c r="K20" s="21" t="s">
        <v>20</v>
      </c>
      <c r="L20" s="19">
        <v>2500</v>
      </c>
      <c r="M20" s="20" t="e">
        <f>VLOOKUP(L20,#REF!:#REF!,7,FALSE)</f>
        <v>#REF!</v>
      </c>
      <c r="N20" s="78"/>
      <c r="O20" s="80"/>
      <c r="T20" s="11"/>
    </row>
    <row r="21" spans="2:20" s="10" customFormat="1" ht="20.100000000000001" customHeight="1">
      <c r="B21" s="59" t="s">
        <v>33</v>
      </c>
      <c r="C21" s="14">
        <v>1000</v>
      </c>
      <c r="D21" s="14">
        <v>5328</v>
      </c>
      <c r="E21" s="15">
        <v>5310</v>
      </c>
      <c r="F21" s="16">
        <f t="shared" si="0"/>
        <v>0.81</v>
      </c>
      <c r="G21" s="17">
        <f t="shared" si="0"/>
        <v>22</v>
      </c>
      <c r="H21" s="8"/>
      <c r="I21" s="75" t="s">
        <v>27</v>
      </c>
      <c r="J21" s="76"/>
      <c r="K21" s="18" t="s">
        <v>21</v>
      </c>
      <c r="L21" s="19">
        <v>4020</v>
      </c>
      <c r="M21" s="20" t="e">
        <f>VLOOKUP(L21,(#REF!:#REF!),8,FALSE)</f>
        <v>#REF!</v>
      </c>
      <c r="N21" s="77" t="e">
        <f t="shared" ref="N21" si="1">M21-M22</f>
        <v>#REF!</v>
      </c>
      <c r="O21" s="80"/>
      <c r="T21" s="11"/>
    </row>
    <row r="22" spans="2:20" s="10" customFormat="1" ht="20.100000000000001" customHeight="1">
      <c r="B22" s="59" t="s">
        <v>34</v>
      </c>
      <c r="C22" s="14">
        <v>1000</v>
      </c>
      <c r="D22" s="14">
        <v>5320</v>
      </c>
      <c r="E22" s="15">
        <v>5300</v>
      </c>
      <c r="F22" s="16">
        <f t="shared" si="0"/>
        <v>0.81</v>
      </c>
      <c r="G22" s="17">
        <f t="shared" si="0"/>
        <v>22</v>
      </c>
      <c r="H22" s="8"/>
      <c r="I22" s="71"/>
      <c r="J22" s="72"/>
      <c r="K22" s="21" t="s">
        <v>22</v>
      </c>
      <c r="L22" s="19">
        <v>4020</v>
      </c>
      <c r="M22" s="20" t="e">
        <f>VLOOKUP(L22,(#REF!:#REF!),8,FALSE)</f>
        <v>#REF!</v>
      </c>
      <c r="N22" s="78"/>
      <c r="O22" s="80"/>
      <c r="T22" s="11"/>
    </row>
    <row r="23" spans="2:20" s="10" customFormat="1" ht="20.100000000000001" customHeight="1" thickBot="1">
      <c r="B23" s="59" t="s">
        <v>35</v>
      </c>
      <c r="C23" s="22">
        <v>1000</v>
      </c>
      <c r="D23" s="22">
        <v>4934</v>
      </c>
      <c r="E23" s="23">
        <v>4945</v>
      </c>
      <c r="F23" s="24">
        <f t="shared" si="0"/>
        <v>0.81</v>
      </c>
      <c r="G23" s="25">
        <f t="shared" si="0"/>
        <v>22</v>
      </c>
      <c r="H23" s="8"/>
      <c r="I23" s="75" t="s">
        <v>28</v>
      </c>
      <c r="J23" s="76"/>
      <c r="K23" s="18"/>
      <c r="L23" s="19">
        <v>4020</v>
      </c>
      <c r="M23" s="26" t="e">
        <f>VLOOKUP(L23,#REF!:#REF!,9,FALSE)</f>
        <v>#REF!</v>
      </c>
      <c r="N23" s="77" t="e">
        <f t="shared" ref="N23" si="2">M23-M24</f>
        <v>#REF!</v>
      </c>
      <c r="O23" s="80"/>
      <c r="T23" s="11"/>
    </row>
    <row r="24" spans="2:20" s="10" customFormat="1" ht="20.100000000000001" customHeight="1">
      <c r="B24" s="60" t="s">
        <v>26</v>
      </c>
      <c r="C24" s="27">
        <v>2000</v>
      </c>
      <c r="D24" s="27">
        <v>0</v>
      </c>
      <c r="E24" s="28">
        <v>0</v>
      </c>
      <c r="F24" s="29">
        <v>0</v>
      </c>
      <c r="G24" s="30">
        <v>32</v>
      </c>
      <c r="H24" s="8"/>
      <c r="I24" s="71"/>
      <c r="J24" s="72"/>
      <c r="K24" s="21"/>
      <c r="L24" s="19">
        <v>4020</v>
      </c>
      <c r="M24" s="26" t="e">
        <f>VLOOKUP(L24,#REF!:#REF!,9,FALSE)</f>
        <v>#REF!</v>
      </c>
      <c r="N24" s="78"/>
      <c r="O24" s="80"/>
      <c r="T24" s="11"/>
    </row>
    <row r="25" spans="2:20" s="10" customFormat="1" ht="20.100000000000001" customHeight="1">
      <c r="B25" s="59" t="s">
        <v>27</v>
      </c>
      <c r="C25" s="14">
        <v>2000</v>
      </c>
      <c r="D25" s="14">
        <v>4240</v>
      </c>
      <c r="E25" s="15">
        <v>4242</v>
      </c>
      <c r="F25" s="31">
        <v>0.79300000000000004</v>
      </c>
      <c r="G25" s="32">
        <v>32</v>
      </c>
      <c r="H25" s="8"/>
      <c r="I25" s="75" t="s">
        <v>29</v>
      </c>
      <c r="J25" s="76"/>
      <c r="K25" s="18"/>
      <c r="L25" s="19">
        <v>4020</v>
      </c>
      <c r="M25" s="20" t="e">
        <f>VLOOKUP(L25,#REF!:#REF!,10,FALSE)</f>
        <v>#REF!</v>
      </c>
      <c r="N25" s="77" t="e">
        <f t="shared" ref="N25" si="3">M25-M26</f>
        <v>#REF!</v>
      </c>
      <c r="O25" s="80"/>
      <c r="T25" s="11"/>
    </row>
    <row r="26" spans="2:20" s="10" customFormat="1" ht="20.100000000000001" customHeight="1">
      <c r="B26" s="59" t="s">
        <v>28</v>
      </c>
      <c r="C26" s="14">
        <v>2000</v>
      </c>
      <c r="D26" s="14">
        <v>5711</v>
      </c>
      <c r="E26" s="15">
        <v>5730</v>
      </c>
      <c r="F26" s="31">
        <v>0.79200000000000004</v>
      </c>
      <c r="G26" s="32">
        <v>34</v>
      </c>
      <c r="H26" s="8"/>
      <c r="I26" s="71"/>
      <c r="J26" s="72"/>
      <c r="K26" s="21"/>
      <c r="L26" s="19">
        <v>4020</v>
      </c>
      <c r="M26" s="20" t="e">
        <f>VLOOKUP(L26,#REF!:#REF!,10,FALSE)</f>
        <v>#REF!</v>
      </c>
      <c r="N26" s="78"/>
      <c r="O26" s="80"/>
      <c r="T26" s="11"/>
    </row>
    <row r="27" spans="2:20" s="10" customFormat="1" ht="20.100000000000001" customHeight="1">
      <c r="B27" s="59" t="s">
        <v>29</v>
      </c>
      <c r="C27" s="14">
        <v>2000</v>
      </c>
      <c r="D27" s="14">
        <v>9054</v>
      </c>
      <c r="E27" s="15">
        <v>9057</v>
      </c>
      <c r="F27" s="31">
        <v>0.79500000000000004</v>
      </c>
      <c r="G27" s="32">
        <v>34</v>
      </c>
      <c r="H27" s="8"/>
      <c r="I27" s="75" t="s">
        <v>30</v>
      </c>
      <c r="J27" s="76"/>
      <c r="K27" s="33" t="s">
        <v>23</v>
      </c>
      <c r="L27" s="19">
        <v>325</v>
      </c>
      <c r="M27" s="34" t="e">
        <f>VLOOKUP(L27,#REF!:#REF!,11,FALSE)</f>
        <v>#REF!</v>
      </c>
      <c r="N27" s="77" t="e">
        <f t="shared" ref="N27" si="4">M27-M28</f>
        <v>#REF!</v>
      </c>
      <c r="O27" s="80"/>
      <c r="T27" s="11"/>
    </row>
    <row r="28" spans="2:20" s="10" customFormat="1" ht="20.100000000000001" customHeight="1" thickBot="1">
      <c r="B28" s="61" t="s">
        <v>30</v>
      </c>
      <c r="C28" s="22">
        <v>2000</v>
      </c>
      <c r="D28" s="22">
        <v>5355</v>
      </c>
      <c r="E28" s="23">
        <v>5375</v>
      </c>
      <c r="F28" s="35">
        <v>0.79320000000000002</v>
      </c>
      <c r="G28" s="36">
        <v>31</v>
      </c>
      <c r="H28" s="8"/>
      <c r="I28" s="82"/>
      <c r="J28" s="83"/>
      <c r="K28" s="37"/>
      <c r="L28" s="19">
        <v>4020</v>
      </c>
      <c r="M28" s="34" t="e">
        <f>VLOOKUP(L28,#REF!:#REF!,11,FALSE)</f>
        <v>#REF!</v>
      </c>
      <c r="N28" s="78"/>
      <c r="O28" s="81"/>
      <c r="T28" s="11"/>
    </row>
    <row r="29" spans="2:20" s="10" customFormat="1" ht="20.100000000000001" customHeight="1">
      <c r="B29" s="8"/>
      <c r="C29" s="8"/>
      <c r="D29" s="38"/>
      <c r="E29" s="39"/>
      <c r="F29" s="38"/>
      <c r="G29" s="40"/>
      <c r="H29" s="8"/>
      <c r="I29" s="38"/>
      <c r="J29" s="38"/>
      <c r="K29" s="41"/>
      <c r="L29" s="41"/>
      <c r="M29" s="41"/>
      <c r="N29" s="42"/>
      <c r="O29" s="42"/>
      <c r="T29" s="11"/>
    </row>
    <row r="30" spans="2:20" s="10" customFormat="1" ht="20.100000000000001" customHeight="1">
      <c r="B30" s="43"/>
      <c r="C30" s="43"/>
      <c r="D30" s="44"/>
      <c r="E30" s="45"/>
      <c r="F30" s="44"/>
      <c r="G30" s="46"/>
      <c r="H30" s="8"/>
      <c r="I30" s="44"/>
      <c r="J30" s="44"/>
      <c r="K30" s="43"/>
      <c r="L30" s="43"/>
      <c r="M30" s="43"/>
      <c r="N30" s="47"/>
      <c r="O30" s="47"/>
      <c r="T30" s="11"/>
    </row>
    <row r="31" spans="2:20" s="10" customFormat="1" ht="20.100000000000001" customHeight="1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T31" s="11"/>
    </row>
    <row r="32" spans="2:20" s="10" customFormat="1" ht="20.100000000000001" customHeight="1"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T32" s="11"/>
    </row>
    <row r="33" spans="20:20" s="10" customFormat="1" ht="20.100000000000001" customHeight="1">
      <c r="T33" s="11"/>
    </row>
    <row r="34" spans="20:20" s="10" customFormat="1" ht="20.100000000000001" customHeight="1">
      <c r="T34" s="11"/>
    </row>
    <row r="35" spans="20:20" s="10" customFormat="1" ht="20.100000000000001" customHeight="1">
      <c r="T35" s="11"/>
    </row>
    <row r="36" spans="20:20" s="10" customFormat="1" ht="20.100000000000001" customHeight="1">
      <c r="T36" s="11"/>
    </row>
    <row r="37" spans="20:20" s="10" customFormat="1" ht="20.100000000000001" customHeight="1">
      <c r="T37" s="11"/>
    </row>
    <row r="38" spans="20:20" s="10" customFormat="1" ht="20.100000000000001" customHeight="1">
      <c r="T38" s="11"/>
    </row>
    <row r="39" spans="20:20" s="10" customFormat="1" ht="20.100000000000001" customHeight="1">
      <c r="T39" s="11"/>
    </row>
    <row r="40" spans="20:20" s="10" customFormat="1" ht="20.100000000000001" customHeight="1">
      <c r="T40" s="11"/>
    </row>
    <row r="41" spans="20:20" s="10" customFormat="1" ht="20.100000000000001" customHeight="1">
      <c r="T41" s="11"/>
    </row>
    <row r="42" spans="20:20" s="10" customFormat="1" ht="20.100000000000001" customHeight="1">
      <c r="T42" s="11"/>
    </row>
    <row r="43" spans="20:20" s="10" customFormat="1" ht="20.100000000000001" customHeight="1">
      <c r="T43" s="11"/>
    </row>
    <row r="44" spans="20:20" s="10" customFormat="1" ht="20.100000000000001" customHeight="1">
      <c r="T44" s="11"/>
    </row>
    <row r="45" spans="20:20" s="10" customFormat="1" ht="20.100000000000001" customHeight="1">
      <c r="T45" s="11"/>
    </row>
    <row r="46" spans="20:20" s="10" customFormat="1" ht="20.100000000000001" customHeight="1">
      <c r="T46" s="11"/>
    </row>
    <row r="47" spans="20:20" s="10" customFormat="1" ht="20.100000000000001" customHeight="1">
      <c r="T47" s="11"/>
    </row>
    <row r="48" spans="20:20" s="10" customFormat="1" ht="20.100000000000001" customHeight="1">
      <c r="T48" s="11"/>
    </row>
    <row r="49" spans="19:41" s="10" customFormat="1" ht="20.100000000000001" customHeight="1">
      <c r="T49" s="11"/>
    </row>
    <row r="50" spans="19:41" s="10" customFormat="1" ht="20.100000000000001" customHeight="1">
      <c r="T50" s="11"/>
    </row>
    <row r="51" spans="19:41" s="10" customFormat="1" ht="20.100000000000001" customHeight="1"/>
    <row r="52" spans="19:41" s="10" customFormat="1" ht="20.100000000000001" customHeight="1"/>
    <row r="53" spans="19:41" s="10" customFormat="1" ht="20.100000000000001" customHeight="1"/>
    <row r="54" spans="19:41" s="10" customFormat="1" ht="20.100000000000001" customHeight="1"/>
    <row r="55" spans="19:41" s="10" customFormat="1" ht="20.100000000000001" customHeight="1"/>
    <row r="56" spans="19:41" s="10" customFormat="1" ht="20.100000000000001" customHeight="1"/>
    <row r="57" spans="19:41" s="10" customFormat="1" ht="20.100000000000001" customHeight="1"/>
    <row r="58" spans="19:41" s="10" customFormat="1" ht="20.100000000000001" customHeight="1"/>
    <row r="59" spans="19:41" s="10" customFormat="1" ht="20.100000000000001" customHeight="1"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</row>
    <row r="60" spans="19:41" s="10" customFormat="1" ht="20.100000000000001" customHeight="1"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</row>
    <row r="61" spans="19:41" s="10" customFormat="1" ht="20.100000000000001" customHeight="1"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</row>
    <row r="62" spans="19:41" s="10" customFormat="1" ht="20.100000000000001" customHeight="1"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</row>
    <row r="63" spans="19:41" s="10" customFormat="1" ht="20.100000000000001" customHeight="1"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</row>
    <row r="64" spans="19:41" s="10" customFormat="1" ht="20.100000000000001" customHeight="1"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</row>
    <row r="65" spans="30:41" s="10" customFormat="1" ht="20.100000000000001" customHeight="1"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</row>
    <row r="66" spans="30:41" s="10" customFormat="1" ht="20.100000000000001" customHeight="1"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</row>
    <row r="67" spans="30:41" s="10" customFormat="1" ht="20.100000000000001" customHeight="1"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</row>
    <row r="68" spans="30:41" s="10" customFormat="1" ht="20.100000000000001" customHeight="1"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</row>
    <row r="69" spans="30:41" s="10" customFormat="1" ht="20.100000000000001" customHeight="1"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</row>
    <row r="70" spans="30:41" s="10" customFormat="1" ht="20.100000000000001" customHeight="1"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</row>
    <row r="71" spans="30:41" s="10" customFormat="1" ht="20.100000000000001" customHeight="1"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</row>
    <row r="72" spans="30:41" s="10" customFormat="1" ht="20.100000000000001" customHeight="1"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</row>
    <row r="73" spans="30:41" s="10" customFormat="1" ht="20.100000000000001" customHeight="1"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</row>
    <row r="74" spans="30:41" s="10" customFormat="1" ht="20.100000000000001" customHeight="1"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</row>
    <row r="75" spans="30:41" s="10" customFormat="1" ht="20.100000000000001" customHeight="1"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</row>
    <row r="76" spans="30:41" s="10" customFormat="1" ht="20.100000000000001" customHeight="1"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</row>
    <row r="77" spans="30:41" s="10" customFormat="1" ht="20.100000000000001" customHeight="1"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</row>
    <row r="78" spans="30:41" s="10" customFormat="1" ht="20.100000000000001" customHeight="1"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</row>
    <row r="79" spans="30:41" s="10" customFormat="1" ht="20.100000000000001" customHeight="1"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</row>
    <row r="80" spans="30:41" s="10" customFormat="1" ht="20.100000000000001" customHeight="1"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</row>
    <row r="81" spans="3:41" s="10" customFormat="1" ht="20.100000000000001" customHeight="1"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</row>
    <row r="82" spans="3:41" s="10" customFormat="1" ht="20.100000000000001" customHeight="1"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</row>
    <row r="83" spans="3:41" s="10" customFormat="1" ht="20.100000000000001" customHeight="1"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</row>
    <row r="84" spans="3:41" s="10" customFormat="1" ht="20.100000000000001" customHeight="1"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</row>
    <row r="85" spans="3:41" s="10" customFormat="1" ht="20.100000000000001" customHeight="1"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</row>
    <row r="86" spans="3:41" s="10" customFormat="1" ht="20.100000000000001" customHeight="1"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</row>
    <row r="87" spans="3:41" s="10" customFormat="1" ht="20.100000000000001" customHeight="1"/>
    <row r="88" spans="3:41" s="10" customFormat="1" ht="20.100000000000001" customHeight="1"/>
    <row r="89" spans="3:41" s="10" customFormat="1" ht="20.100000000000001" customHeight="1"/>
    <row r="90" spans="3:41" s="10" customFormat="1" ht="20.100000000000001" customHeight="1"/>
    <row r="91" spans="3:41" s="10" customFormat="1" ht="20.100000000000001" customHeight="1"/>
    <row r="92" spans="3:41" s="10" customFormat="1" ht="20.100000000000001" customHeight="1"/>
    <row r="93" spans="3:41" s="10" customFormat="1" ht="20.100000000000001" customHeight="1"/>
    <row r="94" spans="3:41" s="10" customFormat="1" ht="20.100000000000001" customHeight="1"/>
    <row r="95" spans="3:41" s="10" customFormat="1" ht="20.100000000000001" customHeight="1"/>
    <row r="96" spans="3:41" s="10" customFormat="1" ht="20.100000000000001" customHeight="1"/>
    <row r="97" spans="5:12" s="10" customFormat="1" ht="20.100000000000001" customHeight="1"/>
    <row r="98" spans="5:12" s="10" customFormat="1" ht="20.100000000000001" customHeight="1"/>
    <row r="99" spans="5:12" s="10" customFormat="1" ht="20.100000000000001" customHeight="1"/>
    <row r="100" spans="5:12" s="10" customFormat="1" ht="20.100000000000001" customHeight="1"/>
    <row r="101" spans="5:12" s="10" customFormat="1" ht="20.100000000000001" customHeight="1"/>
    <row r="102" spans="5:12" s="10" customFormat="1" ht="20.100000000000001" customHeight="1"/>
    <row r="103" spans="5:12" s="10" customFormat="1" ht="20.100000000000001" customHeight="1"/>
    <row r="104" spans="5:12" s="10" customFormat="1" ht="20.100000000000001" customHeight="1"/>
    <row r="105" spans="5:12" s="10" customFormat="1" ht="20.100000000000001" customHeight="1"/>
    <row r="106" spans="5:12" s="10" customFormat="1" ht="20.100000000000001" customHeight="1"/>
    <row r="107" spans="5:12" s="10" customFormat="1" ht="20.100000000000001" customHeight="1"/>
    <row r="108" spans="5:12" s="10" customFormat="1" ht="20.100000000000001" customHeight="1"/>
    <row r="109" spans="5:12" s="10" customFormat="1" ht="20.100000000000001" customHeight="1"/>
    <row r="110" spans="5:12" s="10" customFormat="1" ht="20.100000000000001" customHeight="1"/>
    <row r="111" spans="5:12" s="10" customFormat="1" ht="20.100000000000001" customHeight="1"/>
    <row r="112" spans="5:12" s="10" customFormat="1" ht="20.100000000000001" customHeight="1"/>
    <row r="113" spans="1:8" s="10" customFormat="1" ht="20.100000000000001" customHeight="1">
      <c r="A113" s="10">
        <v>10</v>
      </c>
      <c r="B113" s="10" t="s">
        <v>36</v>
      </c>
      <c r="F113" s="10">
        <f>F107+F109+F112+(F105-F104)</f>
        <v>0</v>
      </c>
      <c r="H113" s="10">
        <f>H107+H109+H112+(H105-H104)</f>
        <v>0</v>
      </c>
    </row>
    <row r="114" spans="1:8" s="10" customFormat="1" ht="20.100000000000001" customHeight="1">
      <c r="A114" s="10">
        <v>11</v>
      </c>
      <c r="B114" s="10" t="s">
        <v>37</v>
      </c>
      <c r="F114" s="10">
        <f>F113-F112</f>
        <v>0</v>
      </c>
      <c r="H114" s="10">
        <f>H113-H112</f>
        <v>0</v>
      </c>
    </row>
    <row r="115" spans="1:8" s="10" customFormat="1" ht="20.100000000000001" customHeight="1">
      <c r="B115" s="10" t="s">
        <v>25</v>
      </c>
      <c r="F115" s="10">
        <v>793</v>
      </c>
      <c r="H115" s="10" t="s">
        <v>24</v>
      </c>
    </row>
    <row r="116" spans="1:8" s="10" customFormat="1" ht="20.100000000000001" customHeight="1"/>
    <row r="117" spans="1:8" s="10" customFormat="1" ht="20.100000000000001" customHeight="1"/>
  </sheetData>
  <mergeCells count="18">
    <mergeCell ref="N27:N28"/>
    <mergeCell ref="R3:U3"/>
    <mergeCell ref="R4:U4"/>
    <mergeCell ref="R5:U5"/>
    <mergeCell ref="G17:G18"/>
    <mergeCell ref="I17:J18"/>
    <mergeCell ref="K17:K18"/>
    <mergeCell ref="I19:J20"/>
    <mergeCell ref="N19:N20"/>
    <mergeCell ref="O19:O28"/>
    <mergeCell ref="I21:J22"/>
    <mergeCell ref="N21:N22"/>
    <mergeCell ref="I23:J24"/>
    <mergeCell ref="N23:N24"/>
    <mergeCell ref="I25:J26"/>
    <mergeCell ref="N25:N26"/>
    <mergeCell ref="I27:J28"/>
    <mergeCell ref="M13:N13"/>
  </mergeCells>
  <dataValidations count="5">
    <dataValidation type="decimal" errorStyle="information" allowBlank="1" showInputMessage="1" showErrorMessage="1" sqref="L27:L28">
      <formula1>0</formula1>
      <formula2>14653</formula2>
    </dataValidation>
    <dataValidation type="decimal" errorStyle="information" allowBlank="1" showInputMessage="1" showErrorMessage="1" sqref="L25:L26">
      <formula1>0</formula1>
      <formula2>14543</formula2>
    </dataValidation>
    <dataValidation type="decimal" errorStyle="information" allowBlank="1" showInputMessage="1" showErrorMessage="1" sqref="L23:L24">
      <formula1>0</formula1>
      <formula2>14343</formula2>
    </dataValidation>
    <dataValidation type="decimal" errorStyle="information" allowBlank="1" showInputMessage="1" showErrorMessage="1" sqref="L21:L22">
      <formula1>0</formula1>
      <formula2>14443</formula2>
    </dataValidation>
    <dataValidation type="decimal" errorStyle="information" allowBlank="1" showInputMessage="1" showErrorMessage="1" sqref="L19:L20">
      <formula1>0</formula1>
      <formula2>14263</formula2>
    </dataValidation>
  </dataValidations>
  <pageMargins left="0.7" right="0.7" top="0.75" bottom="0.75" header="0.3" footer="0.3"/>
  <pageSetup paperSize="9" scale="53" orientation="portrait" r:id="rId1"/>
  <rowBreaks count="1" manualBreakCount="1">
    <brk id="83" max="15" man="1"/>
  </row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Calc-Bilan </vt:lpstr>
      <vt:lpstr>'Calc-Bilan 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2014-07-28T15:44:19Z</dcterms:created>
  <dcterms:modified xsi:type="dcterms:W3CDTF">2014-08-01T09:06:36Z</dcterms:modified>
</cp:coreProperties>
</file>