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Khalil.Ndiaye\Desktop\"/>
    </mc:Choice>
  </mc:AlternateContent>
  <bookViews>
    <workbookView xWindow="0" yWindow="0" windowWidth="20490" windowHeight="7755" tabRatio="698" activeTab="4"/>
  </bookViews>
  <sheets>
    <sheet name="Bilan" sheetId="4" r:id="rId1"/>
    <sheet name="CAEN-Lot 1" sheetId="1" r:id="rId2"/>
    <sheet name="HAVRE-Lot 1" sheetId="6" r:id="rId3"/>
    <sheet name="ST-Contest" sheetId="13" r:id="rId4"/>
    <sheet name="Données DTER" sheetId="2" r:id="rId5"/>
  </sheets>
  <functionGroups builtInGroupCount="18"/>
  <definedNames>
    <definedName name="_xlnm._FilterDatabase" localSheetId="1" hidden="1">'CAEN-Lot 1'!$A$2:$J$2</definedName>
    <definedName name="_xlnm._FilterDatabase" localSheetId="4" hidden="1">'Données DTER'!$A$1:$G$662</definedName>
    <definedName name="_xlnm._FilterDatabase" localSheetId="2" hidden="1">'HAVRE-Lot 1'!$A$2:$K$56</definedName>
    <definedName name="recherchev">'CAEN-Lot 1'!#REF!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1" i="6" l="1"/>
  <c r="F61" i="6"/>
  <c r="G61" i="6"/>
  <c r="H61" i="6"/>
  <c r="I61" i="6"/>
  <c r="E62" i="6"/>
  <c r="F62" i="6"/>
  <c r="G62" i="6"/>
  <c r="H62" i="6"/>
  <c r="I62" i="6"/>
  <c r="C59" i="6"/>
  <c r="G59" i="6" s="1"/>
  <c r="E59" i="6"/>
  <c r="F59" i="6"/>
  <c r="G60" i="6"/>
  <c r="E60" i="6"/>
  <c r="F60" i="6"/>
  <c r="C57" i="6"/>
  <c r="G57" i="6" s="1"/>
  <c r="E57" i="6"/>
  <c r="F57" i="6"/>
  <c r="I57" i="6"/>
  <c r="C58" i="6"/>
  <c r="I58" i="6" s="1"/>
  <c r="E58" i="6"/>
  <c r="F58" i="6"/>
  <c r="H59" i="6" l="1"/>
  <c r="I59" i="6"/>
  <c r="I60" i="6"/>
  <c r="H60" i="6"/>
  <c r="H58" i="6"/>
  <c r="H57" i="6"/>
  <c r="G58" i="6"/>
  <c r="C6" i="6" l="1"/>
  <c r="C7" i="6"/>
  <c r="C8" i="6"/>
  <c r="C9" i="6"/>
  <c r="C10" i="6"/>
  <c r="C12" i="6"/>
  <c r="C13" i="6"/>
  <c r="C14" i="6"/>
  <c r="C15" i="6"/>
  <c r="C16" i="6"/>
  <c r="C17" i="6"/>
  <c r="C18" i="6"/>
  <c r="C19" i="6"/>
  <c r="C20" i="6"/>
  <c r="C21" i="6"/>
  <c r="C22" i="6"/>
  <c r="C23" i="6"/>
  <c r="C24" i="6"/>
  <c r="C25" i="6"/>
  <c r="C26" i="6"/>
  <c r="C27" i="6"/>
  <c r="C28" i="6"/>
  <c r="E3" i="6" l="1"/>
  <c r="E4" i="6"/>
  <c r="I52" i="6" l="1"/>
  <c r="G9" i="1" l="1"/>
  <c r="H9" i="1"/>
  <c r="I9" i="1"/>
  <c r="G10" i="1"/>
  <c r="H10" i="1"/>
  <c r="I10" i="1"/>
  <c r="B7" i="4" l="1"/>
  <c r="C8" i="1"/>
  <c r="C7" i="1"/>
  <c r="H7" i="1" l="1"/>
  <c r="E7" i="1"/>
  <c r="F7" i="1"/>
  <c r="G8" i="1"/>
  <c r="E8" i="1"/>
  <c r="F8" i="1"/>
  <c r="I7" i="1" l="1"/>
  <c r="I8" i="1"/>
  <c r="H8" i="1"/>
  <c r="G7" i="1"/>
  <c r="B8" i="4"/>
  <c r="C54" i="6" l="1"/>
  <c r="H54" i="6" s="1"/>
  <c r="C55" i="6"/>
  <c r="G55" i="6" s="1"/>
  <c r="C56" i="6"/>
  <c r="G56" i="6" s="1"/>
  <c r="C53" i="6"/>
  <c r="H53" i="6" s="1"/>
  <c r="E54" i="6"/>
  <c r="F54" i="6"/>
  <c r="E55" i="6"/>
  <c r="F55" i="6"/>
  <c r="E56" i="6"/>
  <c r="F56" i="6"/>
  <c r="F53" i="6"/>
  <c r="E53" i="6"/>
  <c r="E52" i="6"/>
  <c r="F52" i="6"/>
  <c r="G52" i="6"/>
  <c r="H52" i="6"/>
  <c r="I56" i="6" l="1"/>
  <c r="I53" i="6"/>
  <c r="G53" i="6"/>
  <c r="G54" i="6"/>
  <c r="H56" i="6"/>
  <c r="I55" i="6"/>
  <c r="H55" i="6"/>
  <c r="I54" i="6"/>
  <c r="C169" i="13" l="1"/>
  <c r="I169" i="13" s="1"/>
  <c r="E169" i="13"/>
  <c r="F169" i="13"/>
  <c r="H169" i="13" l="1"/>
  <c r="G169" i="13"/>
  <c r="C4" i="6"/>
  <c r="F4" i="6"/>
  <c r="I4" i="6" l="1"/>
  <c r="H4" i="6"/>
  <c r="G4" i="6"/>
  <c r="C6" i="1"/>
  <c r="H6" i="1" s="1"/>
  <c r="E6" i="1"/>
  <c r="D15" i="1" s="1"/>
  <c r="F6" i="1"/>
  <c r="G6" i="1" l="1"/>
  <c r="I6" i="1"/>
  <c r="C5" i="1"/>
  <c r="G5" i="1" s="1"/>
  <c r="F5" i="1"/>
  <c r="I5" i="1" l="1"/>
  <c r="H5" i="1"/>
  <c r="C139" i="13" l="1"/>
  <c r="I139" i="13" s="1"/>
  <c r="E139" i="13"/>
  <c r="F139" i="13"/>
  <c r="C140" i="13"/>
  <c r="G140" i="13" s="1"/>
  <c r="E140" i="13"/>
  <c r="F140" i="13"/>
  <c r="C141" i="13"/>
  <c r="G141" i="13" s="1"/>
  <c r="E141" i="13"/>
  <c r="F141" i="13"/>
  <c r="C142" i="13"/>
  <c r="H142" i="13" s="1"/>
  <c r="E142" i="13"/>
  <c r="F142" i="13"/>
  <c r="C143" i="13"/>
  <c r="G143" i="13" s="1"/>
  <c r="E143" i="13"/>
  <c r="F143" i="13"/>
  <c r="C144" i="13"/>
  <c r="G144" i="13" s="1"/>
  <c r="E144" i="13"/>
  <c r="F144" i="13"/>
  <c r="C145" i="13"/>
  <c r="I145" i="13" s="1"/>
  <c r="E145" i="13"/>
  <c r="F145" i="13"/>
  <c r="C146" i="13"/>
  <c r="G146" i="13" s="1"/>
  <c r="E146" i="13"/>
  <c r="F146" i="13"/>
  <c r="C147" i="13"/>
  <c r="I147" i="13" s="1"/>
  <c r="E147" i="13"/>
  <c r="F147" i="13"/>
  <c r="C148" i="13"/>
  <c r="G148" i="13" s="1"/>
  <c r="E148" i="13"/>
  <c r="F148" i="13"/>
  <c r="C149" i="13"/>
  <c r="I149" i="13" s="1"/>
  <c r="E149" i="13"/>
  <c r="F149" i="13"/>
  <c r="C150" i="13"/>
  <c r="G150" i="13" s="1"/>
  <c r="E150" i="13"/>
  <c r="F150" i="13"/>
  <c r="C151" i="13"/>
  <c r="I151" i="13" s="1"/>
  <c r="E151" i="13"/>
  <c r="F151" i="13"/>
  <c r="C152" i="13"/>
  <c r="H152" i="13" s="1"/>
  <c r="E152" i="13"/>
  <c r="F152" i="13"/>
  <c r="C153" i="13"/>
  <c r="I153" i="13" s="1"/>
  <c r="E153" i="13"/>
  <c r="F153" i="13"/>
  <c r="C154" i="13"/>
  <c r="G154" i="13" s="1"/>
  <c r="E154" i="13"/>
  <c r="F154" i="13"/>
  <c r="C155" i="13"/>
  <c r="I155" i="13" s="1"/>
  <c r="E155" i="13"/>
  <c r="F155" i="13"/>
  <c r="C156" i="13"/>
  <c r="G156" i="13" s="1"/>
  <c r="E156" i="13"/>
  <c r="F156" i="13"/>
  <c r="C157" i="13"/>
  <c r="I157" i="13" s="1"/>
  <c r="E157" i="13"/>
  <c r="F157" i="13"/>
  <c r="C158" i="13"/>
  <c r="H158" i="13" s="1"/>
  <c r="E158" i="13"/>
  <c r="F158" i="13"/>
  <c r="C159" i="13"/>
  <c r="I159" i="13" s="1"/>
  <c r="E159" i="13"/>
  <c r="F159" i="13"/>
  <c r="C160" i="13"/>
  <c r="G160" i="13" s="1"/>
  <c r="E160" i="13"/>
  <c r="F160" i="13"/>
  <c r="C161" i="13"/>
  <c r="I161" i="13" s="1"/>
  <c r="E161" i="13"/>
  <c r="F161" i="13"/>
  <c r="C162" i="13"/>
  <c r="G162" i="13" s="1"/>
  <c r="E162" i="13"/>
  <c r="F162" i="13"/>
  <c r="C163" i="13"/>
  <c r="I163" i="13" s="1"/>
  <c r="E163" i="13"/>
  <c r="F163" i="13"/>
  <c r="C164" i="13"/>
  <c r="G164" i="13" s="1"/>
  <c r="E164" i="13"/>
  <c r="F164" i="13"/>
  <c r="C165" i="13"/>
  <c r="I165" i="13" s="1"/>
  <c r="E165" i="13"/>
  <c r="F165" i="13"/>
  <c r="C166" i="13"/>
  <c r="G166" i="13" s="1"/>
  <c r="E166" i="13"/>
  <c r="F166" i="13"/>
  <c r="C167" i="13"/>
  <c r="I167" i="13" s="1"/>
  <c r="E167" i="13"/>
  <c r="F167" i="13"/>
  <c r="C168" i="13"/>
  <c r="H168" i="13" s="1"/>
  <c r="E168" i="13"/>
  <c r="F168" i="13"/>
  <c r="C45" i="13"/>
  <c r="I45" i="13" s="1"/>
  <c r="E45" i="13"/>
  <c r="F45" i="13"/>
  <c r="C44" i="13"/>
  <c r="I44" i="13" s="1"/>
  <c r="E44" i="13"/>
  <c r="F44" i="13"/>
  <c r="C43" i="13"/>
  <c r="I43" i="13" s="1"/>
  <c r="E43" i="13"/>
  <c r="F43" i="13"/>
  <c r="C42" i="13"/>
  <c r="G42" i="13" s="1"/>
  <c r="E42" i="13"/>
  <c r="F42" i="13"/>
  <c r="C41" i="13"/>
  <c r="G41" i="13" s="1"/>
  <c r="E41" i="13"/>
  <c r="F41" i="13"/>
  <c r="C40" i="13"/>
  <c r="I40" i="13" s="1"/>
  <c r="E40" i="13"/>
  <c r="F40" i="13"/>
  <c r="C39" i="13"/>
  <c r="G39" i="13" s="1"/>
  <c r="E39" i="13"/>
  <c r="F39" i="13"/>
  <c r="C116" i="13"/>
  <c r="I116" i="13" s="1"/>
  <c r="E116" i="13"/>
  <c r="F116" i="13"/>
  <c r="C117" i="13"/>
  <c r="G117" i="13" s="1"/>
  <c r="E117" i="13"/>
  <c r="F117" i="13"/>
  <c r="C118" i="13"/>
  <c r="G118" i="13" s="1"/>
  <c r="E118" i="13"/>
  <c r="F118" i="13"/>
  <c r="C119" i="13"/>
  <c r="I119" i="13" s="1"/>
  <c r="E119" i="13"/>
  <c r="F119" i="13"/>
  <c r="C120" i="13"/>
  <c r="G120" i="13" s="1"/>
  <c r="E120" i="13"/>
  <c r="F120" i="13"/>
  <c r="C121" i="13"/>
  <c r="G121" i="13" s="1"/>
  <c r="E121" i="13"/>
  <c r="F121" i="13"/>
  <c r="C122" i="13"/>
  <c r="G122" i="13" s="1"/>
  <c r="E122" i="13"/>
  <c r="F122" i="13"/>
  <c r="C123" i="13"/>
  <c r="G123" i="13" s="1"/>
  <c r="E123" i="13"/>
  <c r="F123" i="13"/>
  <c r="C124" i="13"/>
  <c r="G124" i="13" s="1"/>
  <c r="E124" i="13"/>
  <c r="F124" i="13"/>
  <c r="C125" i="13"/>
  <c r="G125" i="13" s="1"/>
  <c r="E125" i="13"/>
  <c r="F125" i="13"/>
  <c r="C126" i="13"/>
  <c r="H126" i="13" s="1"/>
  <c r="E126" i="13"/>
  <c r="F126" i="13"/>
  <c r="C127" i="13"/>
  <c r="G127" i="13" s="1"/>
  <c r="E127" i="13"/>
  <c r="F127" i="13"/>
  <c r="C128" i="13"/>
  <c r="H128" i="13" s="1"/>
  <c r="E128" i="13"/>
  <c r="F128" i="13"/>
  <c r="C129" i="13"/>
  <c r="I129" i="13" s="1"/>
  <c r="E129" i="13"/>
  <c r="F129" i="13"/>
  <c r="C130" i="13"/>
  <c r="I130" i="13" s="1"/>
  <c r="E130" i="13"/>
  <c r="F130" i="13"/>
  <c r="C131" i="13"/>
  <c r="G131" i="13" s="1"/>
  <c r="E131" i="13"/>
  <c r="F131" i="13"/>
  <c r="C132" i="13"/>
  <c r="I132" i="13" s="1"/>
  <c r="E132" i="13"/>
  <c r="F132" i="13"/>
  <c r="C133" i="13"/>
  <c r="H133" i="13" s="1"/>
  <c r="E133" i="13"/>
  <c r="F133" i="13"/>
  <c r="C134" i="13"/>
  <c r="I134" i="13" s="1"/>
  <c r="E134" i="13"/>
  <c r="F134" i="13"/>
  <c r="C135" i="13"/>
  <c r="I135" i="13" s="1"/>
  <c r="E135" i="13"/>
  <c r="F135" i="13"/>
  <c r="C136" i="13"/>
  <c r="I136" i="13" s="1"/>
  <c r="E136" i="13"/>
  <c r="F136" i="13"/>
  <c r="C137" i="13"/>
  <c r="G137" i="13" s="1"/>
  <c r="E137" i="13"/>
  <c r="F137" i="13"/>
  <c r="C138" i="13"/>
  <c r="G138" i="13" s="1"/>
  <c r="E138" i="13"/>
  <c r="F138" i="13"/>
  <c r="C46" i="13"/>
  <c r="I46" i="13" s="1"/>
  <c r="E46" i="13"/>
  <c r="F46" i="13"/>
  <c r="C47" i="13"/>
  <c r="H47" i="13" s="1"/>
  <c r="E47" i="13"/>
  <c r="F47" i="13"/>
  <c r="I4" i="1"/>
  <c r="F4" i="1"/>
  <c r="I143" i="13" l="1"/>
  <c r="H143" i="13"/>
  <c r="H157" i="13"/>
  <c r="H159" i="13"/>
  <c r="H161" i="13"/>
  <c r="H147" i="13"/>
  <c r="H139" i="13"/>
  <c r="H163" i="13"/>
  <c r="G161" i="13"/>
  <c r="G159" i="13"/>
  <c r="G157" i="13"/>
  <c r="H156" i="13"/>
  <c r="H151" i="13"/>
  <c r="H145" i="13"/>
  <c r="H141" i="13"/>
  <c r="H153" i="13"/>
  <c r="G153" i="13"/>
  <c r="G151" i="13"/>
  <c r="H150" i="13"/>
  <c r="H149" i="13"/>
  <c r="H155" i="13"/>
  <c r="H167" i="13"/>
  <c r="G167" i="13"/>
  <c r="H166" i="13"/>
  <c r="H165" i="13"/>
  <c r="G165" i="13"/>
  <c r="G163" i="13"/>
  <c r="H162" i="13"/>
  <c r="G145" i="13"/>
  <c r="I141" i="13"/>
  <c r="G139" i="13"/>
  <c r="G155" i="13"/>
  <c r="H140" i="13"/>
  <c r="G149" i="13"/>
  <c r="G147" i="13"/>
  <c r="H146" i="13"/>
  <c r="I168" i="13"/>
  <c r="I166" i="13"/>
  <c r="I164" i="13"/>
  <c r="I162" i="13"/>
  <c r="I160" i="13"/>
  <c r="I158" i="13"/>
  <c r="I156" i="13"/>
  <c r="I154" i="13"/>
  <c r="I152" i="13"/>
  <c r="I150" i="13"/>
  <c r="I148" i="13"/>
  <c r="I146" i="13"/>
  <c r="I144" i="13"/>
  <c r="I142" i="13"/>
  <c r="I140" i="13"/>
  <c r="H164" i="13"/>
  <c r="H160" i="13"/>
  <c r="H154" i="13"/>
  <c r="H148" i="13"/>
  <c r="H144" i="13"/>
  <c r="G168" i="13"/>
  <c r="G158" i="13"/>
  <c r="G152" i="13"/>
  <c r="G142" i="13"/>
  <c r="I127" i="13"/>
  <c r="H127" i="13"/>
  <c r="I122" i="13"/>
  <c r="I117" i="13"/>
  <c r="I39" i="13"/>
  <c r="I121" i="13"/>
  <c r="H121" i="13"/>
  <c r="H117" i="13"/>
  <c r="H39" i="13"/>
  <c r="H125" i="13"/>
  <c r="H129" i="13"/>
  <c r="G129" i="13"/>
  <c r="I128" i="13"/>
  <c r="I125" i="13"/>
  <c r="I41" i="13"/>
  <c r="I124" i="13"/>
  <c r="H122" i="13"/>
  <c r="H118" i="13"/>
  <c r="G116" i="13"/>
  <c r="H44" i="13"/>
  <c r="H45" i="13"/>
  <c r="H116" i="13"/>
  <c r="I126" i="13"/>
  <c r="I118" i="13"/>
  <c r="H40" i="13"/>
  <c r="I133" i="13"/>
  <c r="H119" i="13"/>
  <c r="G45" i="13"/>
  <c r="G44" i="13"/>
  <c r="I137" i="13"/>
  <c r="I120" i="13"/>
  <c r="H124" i="13"/>
  <c r="I123" i="13"/>
  <c r="G119" i="13"/>
  <c r="H41" i="13"/>
  <c r="I42" i="13"/>
  <c r="H43" i="13"/>
  <c r="H123" i="13"/>
  <c r="H46" i="13"/>
  <c r="H137" i="13"/>
  <c r="I131" i="13"/>
  <c r="H120" i="13"/>
  <c r="G135" i="13"/>
  <c r="G128" i="13"/>
  <c r="G126" i="13"/>
  <c r="H135" i="13"/>
  <c r="G133" i="13"/>
  <c r="H131" i="13"/>
  <c r="G43" i="13"/>
  <c r="G40" i="13"/>
  <c r="H42" i="13"/>
  <c r="H136" i="13"/>
  <c r="G46" i="13"/>
  <c r="I138" i="13"/>
  <c r="G130" i="13"/>
  <c r="H132" i="13"/>
  <c r="H130" i="13"/>
  <c r="G136" i="13"/>
  <c r="G134" i="13"/>
  <c r="H134" i="13"/>
  <c r="G132" i="13"/>
  <c r="I47" i="13"/>
  <c r="H138" i="13"/>
  <c r="G47" i="13"/>
  <c r="G4" i="1"/>
  <c r="H4" i="1"/>
  <c r="E48" i="13" l="1"/>
  <c r="F48" i="13"/>
  <c r="C48" i="13"/>
  <c r="I48" i="13" s="1"/>
  <c r="E49" i="13"/>
  <c r="F49" i="13"/>
  <c r="C49" i="13"/>
  <c r="I49" i="13" s="1"/>
  <c r="E50" i="13"/>
  <c r="F50" i="13"/>
  <c r="C50" i="13"/>
  <c r="I50" i="13" s="1"/>
  <c r="E51" i="13"/>
  <c r="F51" i="13"/>
  <c r="C51" i="13"/>
  <c r="I51" i="13" s="1"/>
  <c r="E52" i="13"/>
  <c r="F52" i="13"/>
  <c r="C52" i="13"/>
  <c r="I52" i="13" s="1"/>
  <c r="E53" i="13"/>
  <c r="F53" i="13"/>
  <c r="C53" i="13"/>
  <c r="I53" i="13" s="1"/>
  <c r="E54" i="13"/>
  <c r="F54" i="13"/>
  <c r="C54" i="13"/>
  <c r="I54" i="13" s="1"/>
  <c r="E55" i="13"/>
  <c r="F55" i="13"/>
  <c r="C55" i="13"/>
  <c r="I55" i="13" s="1"/>
  <c r="C56" i="13"/>
  <c r="I56" i="13" s="1"/>
  <c r="C57" i="13"/>
  <c r="I57" i="13" s="1"/>
  <c r="C58" i="13"/>
  <c r="I58" i="13" s="1"/>
  <c r="C59" i="13"/>
  <c r="I59" i="13" s="1"/>
  <c r="C60" i="13"/>
  <c r="I60" i="13" s="1"/>
  <c r="C61" i="13"/>
  <c r="I61" i="13" s="1"/>
  <c r="C62" i="13"/>
  <c r="I62" i="13" s="1"/>
  <c r="C63" i="13"/>
  <c r="I63" i="13" s="1"/>
  <c r="C64" i="13"/>
  <c r="I64" i="13" s="1"/>
  <c r="C65" i="13"/>
  <c r="I65" i="13" s="1"/>
  <c r="C66" i="13"/>
  <c r="I66" i="13" s="1"/>
  <c r="C67" i="13"/>
  <c r="I67" i="13" s="1"/>
  <c r="C68" i="13"/>
  <c r="I68" i="13" s="1"/>
  <c r="C69" i="13"/>
  <c r="I69" i="13" s="1"/>
  <c r="C70" i="13"/>
  <c r="I70" i="13" s="1"/>
  <c r="C71" i="13"/>
  <c r="I71" i="13" s="1"/>
  <c r="C72" i="13"/>
  <c r="I72" i="13" s="1"/>
  <c r="C73" i="13"/>
  <c r="I73" i="13" s="1"/>
  <c r="C74" i="13"/>
  <c r="I74" i="13" s="1"/>
  <c r="C75" i="13"/>
  <c r="I75" i="13" s="1"/>
  <c r="C76" i="13"/>
  <c r="I76" i="13" s="1"/>
  <c r="C77" i="13"/>
  <c r="I77" i="13" s="1"/>
  <c r="C78" i="13"/>
  <c r="I78" i="13" s="1"/>
  <c r="C79" i="13"/>
  <c r="I79" i="13" s="1"/>
  <c r="C80" i="13"/>
  <c r="I80" i="13" s="1"/>
  <c r="C81" i="13"/>
  <c r="I81" i="13" s="1"/>
  <c r="C82" i="13"/>
  <c r="I82" i="13" s="1"/>
  <c r="C83" i="13"/>
  <c r="I83" i="13" s="1"/>
  <c r="C84" i="13"/>
  <c r="I84" i="13" s="1"/>
  <c r="C85" i="13"/>
  <c r="I85" i="13" s="1"/>
  <c r="C86" i="13"/>
  <c r="I86" i="13" s="1"/>
  <c r="C87" i="13"/>
  <c r="I87" i="13" s="1"/>
  <c r="C88" i="13"/>
  <c r="I88" i="13" s="1"/>
  <c r="C89" i="13"/>
  <c r="I89" i="13" s="1"/>
  <c r="C90" i="13"/>
  <c r="I90" i="13" s="1"/>
  <c r="C91" i="13"/>
  <c r="I91" i="13" s="1"/>
  <c r="C92" i="13"/>
  <c r="I92" i="13" s="1"/>
  <c r="C93" i="13"/>
  <c r="I93" i="13" s="1"/>
  <c r="C94" i="13"/>
  <c r="I94" i="13" s="1"/>
  <c r="C95" i="13"/>
  <c r="I95" i="13" s="1"/>
  <c r="C96" i="13"/>
  <c r="I96" i="13" s="1"/>
  <c r="C97" i="13"/>
  <c r="I97" i="13" s="1"/>
  <c r="C98" i="13"/>
  <c r="I98" i="13" s="1"/>
  <c r="C99" i="13"/>
  <c r="I99" i="13" s="1"/>
  <c r="C100" i="13"/>
  <c r="I100" i="13" s="1"/>
  <c r="C101" i="13"/>
  <c r="I101" i="13" s="1"/>
  <c r="C102" i="13"/>
  <c r="I102" i="13" s="1"/>
  <c r="C103" i="13"/>
  <c r="I103" i="13" s="1"/>
  <c r="C104" i="13"/>
  <c r="I104" i="13" s="1"/>
  <c r="C105" i="13"/>
  <c r="I105" i="13" s="1"/>
  <c r="C106" i="13"/>
  <c r="I106" i="13" s="1"/>
  <c r="C107" i="13"/>
  <c r="I107" i="13" s="1"/>
  <c r="C108" i="13"/>
  <c r="I108" i="13" s="1"/>
  <c r="C109" i="13"/>
  <c r="I109" i="13" s="1"/>
  <c r="C110" i="13"/>
  <c r="I110" i="13" s="1"/>
  <c r="C111" i="13"/>
  <c r="I111" i="13" s="1"/>
  <c r="C112" i="13"/>
  <c r="I112" i="13" s="1"/>
  <c r="C113" i="13"/>
  <c r="I113" i="13" s="1"/>
  <c r="C114" i="13"/>
  <c r="I114" i="13" s="1"/>
  <c r="C115" i="13"/>
  <c r="I115" i="13" s="1"/>
  <c r="E56" i="13"/>
  <c r="F56" i="13"/>
  <c r="E57" i="13"/>
  <c r="F57" i="13"/>
  <c r="E58" i="13"/>
  <c r="F58" i="13"/>
  <c r="E59" i="13"/>
  <c r="F59" i="13"/>
  <c r="E60" i="13"/>
  <c r="F60" i="13"/>
  <c r="E61" i="13"/>
  <c r="F61" i="13"/>
  <c r="E62" i="13"/>
  <c r="F62" i="13"/>
  <c r="E63" i="13"/>
  <c r="F63" i="13"/>
  <c r="E64" i="13"/>
  <c r="F64" i="13"/>
  <c r="E65" i="13"/>
  <c r="F65" i="13"/>
  <c r="E66" i="13"/>
  <c r="F66" i="13"/>
  <c r="E67" i="13"/>
  <c r="F67" i="13"/>
  <c r="E68" i="13"/>
  <c r="F68" i="13"/>
  <c r="E69" i="13"/>
  <c r="F69" i="13"/>
  <c r="E70" i="13"/>
  <c r="F70" i="13"/>
  <c r="E71" i="13"/>
  <c r="F71" i="13"/>
  <c r="E72" i="13"/>
  <c r="F72" i="13"/>
  <c r="E73" i="13"/>
  <c r="F73" i="13"/>
  <c r="E74" i="13"/>
  <c r="F74" i="13"/>
  <c r="E75" i="13"/>
  <c r="F75" i="13"/>
  <c r="E76" i="13"/>
  <c r="F76" i="13"/>
  <c r="E77" i="13"/>
  <c r="F77" i="13"/>
  <c r="E78" i="13"/>
  <c r="F78" i="13"/>
  <c r="E79" i="13"/>
  <c r="F79" i="13"/>
  <c r="E80" i="13"/>
  <c r="F80" i="13"/>
  <c r="E81" i="13"/>
  <c r="F81" i="13"/>
  <c r="E82" i="13"/>
  <c r="F82" i="13"/>
  <c r="E83" i="13"/>
  <c r="F83" i="13"/>
  <c r="E84" i="13"/>
  <c r="F84" i="13"/>
  <c r="E85" i="13"/>
  <c r="F85" i="13"/>
  <c r="E86" i="13"/>
  <c r="F86" i="13"/>
  <c r="E87" i="13"/>
  <c r="F87" i="13"/>
  <c r="E88" i="13"/>
  <c r="F88" i="13"/>
  <c r="E89" i="13"/>
  <c r="F89" i="13"/>
  <c r="E90" i="13"/>
  <c r="F90" i="13"/>
  <c r="E91" i="13"/>
  <c r="F91" i="13"/>
  <c r="E92" i="13"/>
  <c r="F92" i="13"/>
  <c r="E93" i="13"/>
  <c r="F93" i="13"/>
  <c r="E94" i="13"/>
  <c r="F94" i="13"/>
  <c r="E95" i="13"/>
  <c r="F95" i="13"/>
  <c r="E96" i="13"/>
  <c r="F96" i="13"/>
  <c r="E97" i="13"/>
  <c r="F97" i="13"/>
  <c r="E98" i="13"/>
  <c r="F98" i="13"/>
  <c r="E99" i="13"/>
  <c r="F99" i="13"/>
  <c r="E100" i="13"/>
  <c r="F100" i="13"/>
  <c r="E101" i="13"/>
  <c r="F101" i="13"/>
  <c r="E102" i="13"/>
  <c r="F102" i="13"/>
  <c r="E103" i="13"/>
  <c r="F103" i="13"/>
  <c r="E104" i="13"/>
  <c r="F104" i="13"/>
  <c r="E105" i="13"/>
  <c r="F105" i="13"/>
  <c r="E106" i="13"/>
  <c r="F106" i="13"/>
  <c r="E107" i="13"/>
  <c r="F107" i="13"/>
  <c r="E108" i="13"/>
  <c r="F108" i="13"/>
  <c r="E109" i="13"/>
  <c r="F109" i="13"/>
  <c r="E110" i="13"/>
  <c r="F110" i="13"/>
  <c r="E111" i="13"/>
  <c r="F111" i="13"/>
  <c r="E112" i="13"/>
  <c r="F112" i="13"/>
  <c r="E113" i="13"/>
  <c r="F113" i="13"/>
  <c r="E114" i="13"/>
  <c r="F114" i="13"/>
  <c r="E115" i="13"/>
  <c r="F115" i="13"/>
  <c r="C8" i="13"/>
  <c r="E8" i="13"/>
  <c r="F8" i="13"/>
  <c r="C9" i="13"/>
  <c r="I9" i="13" s="1"/>
  <c r="E9" i="13"/>
  <c r="F9" i="13"/>
  <c r="C10" i="13"/>
  <c r="E10" i="13"/>
  <c r="F10" i="13"/>
  <c r="C11" i="13"/>
  <c r="E11" i="13"/>
  <c r="F11" i="13"/>
  <c r="C12" i="13"/>
  <c r="E12" i="13"/>
  <c r="F12" i="13"/>
  <c r="C13" i="13"/>
  <c r="I13" i="13" s="1"/>
  <c r="E13" i="13"/>
  <c r="F13" i="13"/>
  <c r="C14" i="13"/>
  <c r="E14" i="13"/>
  <c r="F14" i="13"/>
  <c r="C15" i="13"/>
  <c r="E15" i="13"/>
  <c r="F15" i="13"/>
  <c r="C16" i="13"/>
  <c r="I16" i="13" s="1"/>
  <c r="E16" i="13"/>
  <c r="F16" i="13"/>
  <c r="C17" i="13"/>
  <c r="I17" i="13" s="1"/>
  <c r="E17" i="13"/>
  <c r="F17" i="13"/>
  <c r="C18" i="13"/>
  <c r="E18" i="13"/>
  <c r="F18" i="13"/>
  <c r="C19" i="13"/>
  <c r="I19" i="13" s="1"/>
  <c r="E19" i="13"/>
  <c r="F19" i="13"/>
  <c r="C20" i="13"/>
  <c r="E20" i="13"/>
  <c r="F20" i="13"/>
  <c r="E21" i="13"/>
  <c r="F21" i="13"/>
  <c r="C21" i="13"/>
  <c r="I21" i="13" s="1"/>
  <c r="E22" i="13"/>
  <c r="F22" i="13"/>
  <c r="C22" i="13"/>
  <c r="I22" i="13" s="1"/>
  <c r="E23" i="13"/>
  <c r="F23" i="13"/>
  <c r="C23" i="13"/>
  <c r="I23" i="13" s="1"/>
  <c r="E24" i="13"/>
  <c r="F24" i="13"/>
  <c r="C24" i="13"/>
  <c r="I24" i="13" s="1"/>
  <c r="E25" i="13"/>
  <c r="F25" i="13"/>
  <c r="C25" i="13"/>
  <c r="I25" i="13" s="1"/>
  <c r="E26" i="13"/>
  <c r="F26" i="13"/>
  <c r="C26" i="13"/>
  <c r="I26" i="13" s="1"/>
  <c r="E27" i="13"/>
  <c r="F27" i="13"/>
  <c r="C27" i="13"/>
  <c r="I27" i="13" s="1"/>
  <c r="E28" i="13"/>
  <c r="F28" i="13"/>
  <c r="C28" i="13"/>
  <c r="I28" i="13" s="1"/>
  <c r="E29" i="13"/>
  <c r="F29" i="13"/>
  <c r="C29" i="13"/>
  <c r="I29" i="13" s="1"/>
  <c r="E30" i="13"/>
  <c r="F30" i="13"/>
  <c r="C30" i="13"/>
  <c r="I30" i="13" s="1"/>
  <c r="E31" i="13"/>
  <c r="F31" i="13"/>
  <c r="C31" i="13"/>
  <c r="I31" i="13" s="1"/>
  <c r="E32" i="13"/>
  <c r="F32" i="13"/>
  <c r="C32" i="13"/>
  <c r="I32" i="13" s="1"/>
  <c r="E33" i="13"/>
  <c r="F33" i="13"/>
  <c r="C33" i="13"/>
  <c r="I33" i="13" s="1"/>
  <c r="E34" i="13"/>
  <c r="F34" i="13"/>
  <c r="C34" i="13"/>
  <c r="I34" i="13" s="1"/>
  <c r="E35" i="13"/>
  <c r="F35" i="13"/>
  <c r="C35" i="13"/>
  <c r="I35" i="13" s="1"/>
  <c r="E36" i="13"/>
  <c r="F36" i="13"/>
  <c r="C36" i="13"/>
  <c r="I36" i="13" s="1"/>
  <c r="E37" i="13"/>
  <c r="F37" i="13"/>
  <c r="C37" i="13"/>
  <c r="I37" i="13" s="1"/>
  <c r="E38" i="13"/>
  <c r="F38" i="13"/>
  <c r="C38" i="13"/>
  <c r="I38" i="13" s="1"/>
  <c r="G12" i="13" l="1"/>
  <c r="I12" i="13"/>
  <c r="G10" i="13"/>
  <c r="I10" i="13"/>
  <c r="G18" i="13"/>
  <c r="I18" i="13"/>
  <c r="G14" i="13"/>
  <c r="I14" i="13"/>
  <c r="G15" i="13"/>
  <c r="I15" i="13"/>
  <c r="G11" i="13"/>
  <c r="I11" i="13"/>
  <c r="G20" i="13"/>
  <c r="I20" i="13"/>
  <c r="G8" i="13"/>
  <c r="I8" i="13"/>
  <c r="G51" i="13"/>
  <c r="H36" i="13"/>
  <c r="H32" i="13"/>
  <c r="H28" i="13"/>
  <c r="G24" i="13"/>
  <c r="G17" i="13"/>
  <c r="G13" i="13"/>
  <c r="G9" i="13"/>
  <c r="H77" i="13"/>
  <c r="G73" i="13"/>
  <c r="G69" i="13"/>
  <c r="H65" i="13"/>
  <c r="H37" i="13"/>
  <c r="H33" i="13"/>
  <c r="H29" i="13"/>
  <c r="H25" i="13"/>
  <c r="G38" i="13"/>
  <c r="H34" i="13"/>
  <c r="G30" i="13"/>
  <c r="G22" i="13"/>
  <c r="G113" i="13"/>
  <c r="G109" i="13"/>
  <c r="H105" i="13"/>
  <c r="G93" i="13"/>
  <c r="H85" i="13"/>
  <c r="G79" i="13"/>
  <c r="H71" i="13"/>
  <c r="H67" i="13"/>
  <c r="H63" i="13"/>
  <c r="G59" i="13"/>
  <c r="G55" i="13"/>
  <c r="G114" i="13"/>
  <c r="G110" i="13"/>
  <c r="H106" i="13"/>
  <c r="H102" i="13"/>
  <c r="H98" i="13"/>
  <c r="H94" i="13"/>
  <c r="H90" i="13"/>
  <c r="G53" i="13"/>
  <c r="G112" i="13"/>
  <c r="G104" i="13"/>
  <c r="G100" i="13"/>
  <c r="G96" i="13"/>
  <c r="H92" i="13"/>
  <c r="G35" i="13"/>
  <c r="H31" i="13"/>
  <c r="G27" i="13"/>
  <c r="G23" i="13"/>
  <c r="G115" i="13"/>
  <c r="G111" i="13"/>
  <c r="H107" i="13"/>
  <c r="G103" i="13"/>
  <c r="G99" i="13"/>
  <c r="H95" i="13"/>
  <c r="G91" i="13"/>
  <c r="G82" i="13"/>
  <c r="H58" i="13"/>
  <c r="H76" i="13"/>
  <c r="G72" i="13"/>
  <c r="H68" i="13"/>
  <c r="G64" i="13"/>
  <c r="G49" i="13"/>
  <c r="H49" i="13"/>
  <c r="H48" i="13"/>
  <c r="H55" i="13"/>
  <c r="H54" i="13"/>
  <c r="H53" i="13"/>
  <c r="H52" i="13"/>
  <c r="H51" i="13"/>
  <c r="H50" i="13"/>
  <c r="G54" i="13"/>
  <c r="G50" i="13"/>
  <c r="G52" i="13"/>
  <c r="G48" i="13"/>
  <c r="H108" i="13"/>
  <c r="H73" i="13"/>
  <c r="H91" i="13"/>
  <c r="G75" i="13"/>
  <c r="G95" i="13"/>
  <c r="G77" i="13"/>
  <c r="G88" i="13"/>
  <c r="G92" i="13"/>
  <c r="G108" i="13"/>
  <c r="H88" i="13"/>
  <c r="H72" i="13"/>
  <c r="G90" i="13"/>
  <c r="G63" i="13"/>
  <c r="G84" i="13"/>
  <c r="G61" i="13"/>
  <c r="H103" i="13"/>
  <c r="G71" i="13"/>
  <c r="G57" i="13"/>
  <c r="H99" i="13"/>
  <c r="H79" i="13"/>
  <c r="H113" i="13"/>
  <c r="H82" i="13"/>
  <c r="H100" i="13"/>
  <c r="G58" i="13"/>
  <c r="H109" i="13"/>
  <c r="G94" i="13"/>
  <c r="H86" i="13"/>
  <c r="H84" i="13"/>
  <c r="H75" i="13"/>
  <c r="G67" i="13"/>
  <c r="H57" i="13"/>
  <c r="H112" i="13"/>
  <c r="H61" i="13"/>
  <c r="H64" i="13"/>
  <c r="H111" i="13"/>
  <c r="H96" i="13"/>
  <c r="H59" i="13"/>
  <c r="G106" i="13"/>
  <c r="G98" i="13"/>
  <c r="G86" i="13"/>
  <c r="G81" i="13"/>
  <c r="H69" i="13"/>
  <c r="G65" i="13"/>
  <c r="H115" i="13"/>
  <c r="H104" i="13"/>
  <c r="H93" i="13"/>
  <c r="H110" i="13"/>
  <c r="H114" i="13"/>
  <c r="G102" i="13"/>
  <c r="H81" i="13"/>
  <c r="H23" i="13"/>
  <c r="H10" i="13"/>
  <c r="H21" i="13"/>
  <c r="G21" i="13"/>
  <c r="H26" i="13"/>
  <c r="H11" i="13"/>
  <c r="H18" i="13"/>
  <c r="G85" i="13"/>
  <c r="G76" i="13"/>
  <c r="G68" i="13"/>
  <c r="G60" i="13"/>
  <c r="G107" i="13"/>
  <c r="G101" i="13"/>
  <c r="G97" i="13"/>
  <c r="G89" i="13"/>
  <c r="G87" i="13"/>
  <c r="G83" i="13"/>
  <c r="G78" i="13"/>
  <c r="G74" i="13"/>
  <c r="G70" i="13"/>
  <c r="G66" i="13"/>
  <c r="G62" i="13"/>
  <c r="G56" i="13"/>
  <c r="H83" i="13"/>
  <c r="H74" i="13"/>
  <c r="H66" i="13"/>
  <c r="H60" i="13"/>
  <c r="G105" i="13"/>
  <c r="G80" i="13"/>
  <c r="H101" i="13"/>
  <c r="H89" i="13"/>
  <c r="H80" i="13"/>
  <c r="H97" i="13"/>
  <c r="H87" i="13"/>
  <c r="H78" i="13"/>
  <c r="H70" i="13"/>
  <c r="H62" i="13"/>
  <c r="H56" i="13"/>
  <c r="G19" i="13"/>
  <c r="G16" i="13"/>
  <c r="H19" i="13"/>
  <c r="H16" i="13"/>
  <c r="G26" i="13"/>
  <c r="H14" i="13"/>
  <c r="H15" i="13"/>
  <c r="H8" i="13"/>
  <c r="H20" i="13"/>
  <c r="H12" i="13"/>
  <c r="H22" i="13"/>
  <c r="H17" i="13"/>
  <c r="H13" i="13"/>
  <c r="H9" i="13"/>
  <c r="H38" i="13"/>
  <c r="H35" i="13"/>
  <c r="H30" i="13"/>
  <c r="H27" i="13"/>
  <c r="H24" i="13"/>
  <c r="G37" i="13"/>
  <c r="G36" i="13"/>
  <c r="G34" i="13"/>
  <c r="G33" i="13"/>
  <c r="G32" i="13"/>
  <c r="G31" i="13"/>
  <c r="G29" i="13"/>
  <c r="G28" i="13"/>
  <c r="G25" i="13"/>
  <c r="B9" i="4" l="1"/>
  <c r="I51" i="6" l="1"/>
  <c r="E51" i="6"/>
  <c r="F51" i="6"/>
  <c r="I50" i="6"/>
  <c r="E50" i="6"/>
  <c r="F50" i="6"/>
  <c r="I49" i="6"/>
  <c r="E49" i="6"/>
  <c r="F49" i="6"/>
  <c r="I48" i="6"/>
  <c r="F48" i="6"/>
  <c r="C47" i="6"/>
  <c r="I47" i="6" s="1"/>
  <c r="E47" i="6"/>
  <c r="F47" i="6"/>
  <c r="I46" i="6"/>
  <c r="E46" i="6"/>
  <c r="F46" i="6"/>
  <c r="C45" i="6"/>
  <c r="I45" i="6" s="1"/>
  <c r="E45" i="6"/>
  <c r="F45" i="6"/>
  <c r="C44" i="6"/>
  <c r="I44" i="6" s="1"/>
  <c r="E44" i="6"/>
  <c r="F44" i="6"/>
  <c r="C43" i="6"/>
  <c r="I43" i="6" s="1"/>
  <c r="E43" i="6"/>
  <c r="F43" i="6"/>
  <c r="C42" i="6"/>
  <c r="I42" i="6" s="1"/>
  <c r="E42" i="6"/>
  <c r="F42" i="6"/>
  <c r="C41" i="6"/>
  <c r="I41" i="6" s="1"/>
  <c r="E41" i="6"/>
  <c r="F41" i="6"/>
  <c r="C40" i="6"/>
  <c r="I40" i="6" s="1"/>
  <c r="E40" i="6"/>
  <c r="F40" i="6"/>
  <c r="C39" i="6"/>
  <c r="I39" i="6" s="1"/>
  <c r="E39" i="6"/>
  <c r="F39" i="6"/>
  <c r="C38" i="6"/>
  <c r="I38" i="6" s="1"/>
  <c r="E38" i="6"/>
  <c r="F38" i="6"/>
  <c r="H46" i="6" l="1"/>
  <c r="G46" i="6"/>
  <c r="H50" i="6"/>
  <c r="G50" i="6"/>
  <c r="H45" i="6"/>
  <c r="G45" i="6"/>
  <c r="H40" i="6"/>
  <c r="G40" i="6"/>
  <c r="G44" i="6"/>
  <c r="H44" i="6"/>
  <c r="H48" i="6"/>
  <c r="G48" i="6"/>
  <c r="H38" i="6"/>
  <c r="G38" i="6"/>
  <c r="H42" i="6"/>
  <c r="G42" i="6"/>
  <c r="H41" i="6"/>
  <c r="G41" i="6"/>
  <c r="H49" i="6"/>
  <c r="G49" i="6"/>
  <c r="H39" i="6"/>
  <c r="G39" i="6"/>
  <c r="G43" i="6"/>
  <c r="H43" i="6"/>
  <c r="H47" i="6"/>
  <c r="G47" i="6"/>
  <c r="H51" i="6"/>
  <c r="G51" i="6"/>
  <c r="F7" i="13" l="1"/>
  <c r="E7" i="13"/>
  <c r="C7" i="13"/>
  <c r="I7" i="13" s="1"/>
  <c r="F6" i="13"/>
  <c r="E6" i="13"/>
  <c r="C6" i="13"/>
  <c r="I6" i="13" s="1"/>
  <c r="F5" i="13"/>
  <c r="E5" i="13"/>
  <c r="C5" i="13"/>
  <c r="I5" i="13" s="1"/>
  <c r="F4" i="13"/>
  <c r="E4" i="13"/>
  <c r="C4" i="13"/>
  <c r="I4" i="13" s="1"/>
  <c r="F3" i="13"/>
  <c r="E3" i="13"/>
  <c r="C3" i="13"/>
  <c r="I3" i="13" s="1"/>
  <c r="D175" i="13" l="1"/>
  <c r="C8" i="4"/>
  <c r="H4" i="13"/>
  <c r="G4" i="13"/>
  <c r="H6" i="13"/>
  <c r="G6" i="13"/>
  <c r="G3" i="13"/>
  <c r="H3" i="13"/>
  <c r="G5" i="13"/>
  <c r="H5" i="13"/>
  <c r="H7" i="13"/>
  <c r="G7" i="13"/>
  <c r="B3" i="4" l="1"/>
  <c r="B5" i="4" s="1"/>
  <c r="C34" i="6" l="1"/>
  <c r="I34" i="6" s="1"/>
  <c r="E34" i="6"/>
  <c r="F34" i="6"/>
  <c r="I35" i="6"/>
  <c r="E35" i="6"/>
  <c r="F35" i="6"/>
  <c r="I36" i="6"/>
  <c r="E36" i="6"/>
  <c r="F36" i="6"/>
  <c r="C37" i="6"/>
  <c r="I37" i="6" s="1"/>
  <c r="E37" i="6"/>
  <c r="F37" i="6"/>
  <c r="F27" i="6"/>
  <c r="F28" i="6"/>
  <c r="F29" i="6"/>
  <c r="F30" i="6"/>
  <c r="F31" i="6"/>
  <c r="F32" i="6"/>
  <c r="F33" i="6"/>
  <c r="E27" i="6"/>
  <c r="E28" i="6"/>
  <c r="E29" i="6"/>
  <c r="E30" i="6"/>
  <c r="E31" i="6"/>
  <c r="E32" i="6"/>
  <c r="E33" i="6"/>
  <c r="I27" i="6"/>
  <c r="I28" i="6"/>
  <c r="C29" i="6"/>
  <c r="I29" i="6" s="1"/>
  <c r="C30" i="6"/>
  <c r="I30" i="6" s="1"/>
  <c r="C31" i="6"/>
  <c r="I31" i="6" s="1"/>
  <c r="C32" i="6"/>
  <c r="I32" i="6" s="1"/>
  <c r="C33" i="6"/>
  <c r="I33" i="6" s="1"/>
  <c r="F21" i="6"/>
  <c r="F22" i="6"/>
  <c r="F23" i="6"/>
  <c r="F24" i="6"/>
  <c r="F25" i="6"/>
  <c r="F26" i="6"/>
  <c r="E21" i="6"/>
  <c r="E22" i="6"/>
  <c r="E23" i="6"/>
  <c r="E24" i="6"/>
  <c r="E25" i="6"/>
  <c r="E26" i="6"/>
  <c r="I21" i="6"/>
  <c r="I22" i="6"/>
  <c r="I23" i="6"/>
  <c r="I24" i="6"/>
  <c r="I25" i="6"/>
  <c r="I26" i="6"/>
  <c r="E16" i="6"/>
  <c r="I16" i="6"/>
  <c r="I17" i="6"/>
  <c r="I18" i="6"/>
  <c r="I19" i="6"/>
  <c r="I20" i="6"/>
  <c r="I8" i="6"/>
  <c r="F5" i="6"/>
  <c r="F6" i="6"/>
  <c r="F7" i="6"/>
  <c r="F8" i="6"/>
  <c r="F9" i="6"/>
  <c r="F10" i="6"/>
  <c r="F11" i="6"/>
  <c r="F12" i="6"/>
  <c r="F13" i="6"/>
  <c r="F14" i="6"/>
  <c r="F15" i="6"/>
  <c r="F16" i="6"/>
  <c r="F17" i="6"/>
  <c r="F18" i="6"/>
  <c r="F19" i="6"/>
  <c r="F20" i="6"/>
  <c r="F3" i="6"/>
  <c r="E5" i="6"/>
  <c r="E6" i="6"/>
  <c r="E7" i="6"/>
  <c r="E8" i="6"/>
  <c r="E9" i="6"/>
  <c r="E10" i="6"/>
  <c r="E11" i="6"/>
  <c r="E12" i="6"/>
  <c r="E13" i="6"/>
  <c r="E14" i="6"/>
  <c r="E15" i="6"/>
  <c r="E17" i="6"/>
  <c r="E18" i="6"/>
  <c r="E19" i="6"/>
  <c r="E20" i="6"/>
  <c r="C5" i="6"/>
  <c r="I6" i="6"/>
  <c r="I7" i="6"/>
  <c r="I9" i="6"/>
  <c r="I10" i="6"/>
  <c r="I11" i="6"/>
  <c r="I12" i="6"/>
  <c r="I13" i="6"/>
  <c r="I14" i="6"/>
  <c r="I15" i="6"/>
  <c r="I3" i="6"/>
  <c r="F3" i="1"/>
  <c r="C3" i="1"/>
  <c r="D68" i="6" l="1"/>
  <c r="I5" i="6"/>
  <c r="J32" i="4"/>
  <c r="J26" i="4"/>
  <c r="J27" i="4"/>
  <c r="J21" i="4"/>
  <c r="J20" i="4"/>
  <c r="J18" i="4"/>
  <c r="J30" i="4"/>
  <c r="J31" i="4"/>
  <c r="J25" i="4"/>
  <c r="J24" i="4"/>
  <c r="J37" i="4"/>
  <c r="J34" i="4"/>
  <c r="J35" i="4"/>
  <c r="J29" i="4"/>
  <c r="J28" i="4"/>
  <c r="J22" i="4"/>
  <c r="J23" i="4"/>
  <c r="J36" i="4"/>
  <c r="J33" i="4"/>
  <c r="J38" i="4"/>
  <c r="C28" i="4"/>
  <c r="C32" i="4"/>
  <c r="C36" i="4"/>
  <c r="C18" i="4"/>
  <c r="C22" i="4"/>
  <c r="C25" i="4"/>
  <c r="C29" i="4"/>
  <c r="C33" i="4"/>
  <c r="C37" i="4"/>
  <c r="C23" i="4"/>
  <c r="C26" i="4"/>
  <c r="C30" i="4"/>
  <c r="C34" i="4"/>
  <c r="C38" i="4"/>
  <c r="C20" i="4"/>
  <c r="C27" i="4"/>
  <c r="C31" i="4"/>
  <c r="C35" i="4"/>
  <c r="C21" i="4"/>
  <c r="C19" i="4"/>
  <c r="I3" i="1"/>
  <c r="C7" i="4"/>
  <c r="C9" i="4" s="1"/>
  <c r="C3" i="4"/>
  <c r="I30" i="4"/>
  <c r="I20" i="4"/>
  <c r="I27" i="4"/>
  <c r="B20" i="4"/>
  <c r="B27" i="4"/>
  <c r="B32" i="4"/>
  <c r="B37" i="4"/>
  <c r="B31" i="4"/>
  <c r="B38" i="4"/>
  <c r="B25" i="4"/>
  <c r="B33" i="4"/>
  <c r="B23" i="4"/>
  <c r="B36" i="4"/>
  <c r="B26" i="4"/>
  <c r="B28" i="4"/>
  <c r="I25" i="4"/>
  <c r="I31" i="4"/>
  <c r="I36" i="4"/>
  <c r="I33" i="4"/>
  <c r="I23" i="4"/>
  <c r="I26" i="4"/>
  <c r="I37" i="4"/>
  <c r="I38" i="4"/>
  <c r="I28" i="4"/>
  <c r="H3" i="6"/>
  <c r="G3" i="6"/>
  <c r="G12" i="6"/>
  <c r="H12" i="6"/>
  <c r="H7" i="6"/>
  <c r="G7" i="6"/>
  <c r="H19" i="6"/>
  <c r="G19" i="6"/>
  <c r="G23" i="6"/>
  <c r="H23" i="6"/>
  <c r="G32" i="6"/>
  <c r="H32" i="6"/>
  <c r="H28" i="6"/>
  <c r="G28" i="6"/>
  <c r="H35" i="6"/>
  <c r="G35" i="6"/>
  <c r="H15" i="6"/>
  <c r="G15" i="6"/>
  <c r="G11" i="6"/>
  <c r="H11" i="6"/>
  <c r="H6" i="6"/>
  <c r="G6" i="6"/>
  <c r="H18" i="6"/>
  <c r="G18" i="6"/>
  <c r="H26" i="6"/>
  <c r="G26" i="6"/>
  <c r="H22" i="6"/>
  <c r="G22" i="6"/>
  <c r="H31" i="6"/>
  <c r="G31" i="6"/>
  <c r="H27" i="6"/>
  <c r="G27" i="6"/>
  <c r="H36" i="6"/>
  <c r="G36" i="6"/>
  <c r="H14" i="6"/>
  <c r="G14" i="6"/>
  <c r="H10" i="6"/>
  <c r="G10" i="6"/>
  <c r="H5" i="6"/>
  <c r="G5" i="6"/>
  <c r="H8" i="6"/>
  <c r="G8" i="6"/>
  <c r="H17" i="6"/>
  <c r="G17" i="6"/>
  <c r="H25" i="6"/>
  <c r="G25" i="6"/>
  <c r="G21" i="6"/>
  <c r="H21" i="6"/>
  <c r="H30" i="6"/>
  <c r="G30" i="6"/>
  <c r="H37" i="6"/>
  <c r="G37" i="6"/>
  <c r="G3" i="1"/>
  <c r="H3" i="1"/>
  <c r="H13" i="6"/>
  <c r="G13" i="6"/>
  <c r="H9" i="6"/>
  <c r="G9" i="6"/>
  <c r="H20" i="6"/>
  <c r="G20" i="6"/>
  <c r="H16" i="6"/>
  <c r="G16" i="6"/>
  <c r="H24" i="6"/>
  <c r="G24" i="6"/>
  <c r="G33" i="6"/>
  <c r="H33" i="6"/>
  <c r="H29" i="6"/>
  <c r="G29" i="6"/>
  <c r="H34" i="6"/>
  <c r="G34" i="6"/>
  <c r="I19" i="4"/>
  <c r="I29" i="4"/>
  <c r="I21" i="4"/>
  <c r="I32" i="4"/>
  <c r="I22" i="4"/>
  <c r="I34" i="4"/>
  <c r="I24" i="4"/>
  <c r="I35" i="4"/>
  <c r="B35" i="4"/>
  <c r="B29" i="4"/>
  <c r="B30" i="4"/>
  <c r="B22" i="4"/>
  <c r="B34" i="4"/>
  <c r="G9" i="4" l="1"/>
  <c r="F9" i="4"/>
  <c r="J19" i="4" l="1"/>
  <c r="I18" i="4"/>
  <c r="I39" i="4" s="1"/>
  <c r="C5" i="4"/>
  <c r="J39" i="4" l="1"/>
  <c r="B21" i="4"/>
  <c r="B24" i="4"/>
  <c r="B19" i="4"/>
  <c r="B18" i="4"/>
  <c r="C24" i="4"/>
  <c r="C39" i="4" s="1"/>
  <c r="B39" i="4" l="1"/>
</calcChain>
</file>

<file path=xl/sharedStrings.xml><?xml version="1.0" encoding="utf-8"?>
<sst xmlns="http://schemas.openxmlformats.org/spreadsheetml/2006/main" count="1971" uniqueCount="720">
  <si>
    <t>Code IMB</t>
  </si>
  <si>
    <t>Nb de  lgmt</t>
  </si>
  <si>
    <t xml:space="preserve"> Travaux</t>
  </si>
  <si>
    <t xml:space="preserve"> Bureau d'étude</t>
  </si>
  <si>
    <t>Orange</t>
  </si>
  <si>
    <t>Commentaires</t>
  </si>
  <si>
    <t>AO25</t>
  </si>
  <si>
    <t>AO26</t>
  </si>
  <si>
    <t>AO4A</t>
  </si>
  <si>
    <t>A03A</t>
  </si>
  <si>
    <t>AO3A</t>
  </si>
  <si>
    <t>A013</t>
  </si>
  <si>
    <t>A045</t>
  </si>
  <si>
    <t>AO2A</t>
  </si>
  <si>
    <t>A021</t>
  </si>
  <si>
    <t>IMB/14118/C/00UV</t>
  </si>
  <si>
    <t>Ville ext A</t>
  </si>
  <si>
    <t>Client Extrémité A</t>
  </si>
  <si>
    <t>Date de lancement</t>
  </si>
  <si>
    <t>Num activité</t>
  </si>
  <si>
    <t>Nb EL</t>
  </si>
  <si>
    <t>Statut bloqué</t>
  </si>
  <si>
    <t>Id PA</t>
  </si>
  <si>
    <t>CAEN</t>
  </si>
  <si>
    <t>IMB/14118/C/0004</t>
  </si>
  <si>
    <t>AO4D</t>
  </si>
  <si>
    <t>PA-14118-0095</t>
  </si>
  <si>
    <t>A032</t>
  </si>
  <si>
    <t>IMB/14118/C/000A</t>
  </si>
  <si>
    <t>PA-14118-008B</t>
  </si>
  <si>
    <t>IMB/14118/C/000B</t>
  </si>
  <si>
    <t>PA-14118-0085</t>
  </si>
  <si>
    <t>IMB/14118/C/000I</t>
  </si>
  <si>
    <t>PA-14118-0089</t>
  </si>
  <si>
    <t>A033</t>
  </si>
  <si>
    <t>IMB/14118/C/000K</t>
  </si>
  <si>
    <t>IMB/14118/C/000R</t>
  </si>
  <si>
    <t>PA-14118-0087</t>
  </si>
  <si>
    <t>IMB/14118/C/000S</t>
  </si>
  <si>
    <t>IMB/14118/C/000V</t>
  </si>
  <si>
    <t>PA-14118-008M</t>
  </si>
  <si>
    <t>IMB/14118/C/000X</t>
  </si>
  <si>
    <t>IMB/14118/C/000Z</t>
  </si>
  <si>
    <t>IMB/14118/C/0010</t>
  </si>
  <si>
    <t>PA-14118-008N</t>
  </si>
  <si>
    <t>IMB/14118/C/0011</t>
  </si>
  <si>
    <t>IMB/14118/C/0012</t>
  </si>
  <si>
    <t>PA-14118-008O</t>
  </si>
  <si>
    <t>IMB/14118/C/0013</t>
  </si>
  <si>
    <t>PA-14118-007A</t>
  </si>
  <si>
    <t>IMB/14118/C/0015</t>
  </si>
  <si>
    <t>IMB/14118/C/0017</t>
  </si>
  <si>
    <t>PA-14118-008T</t>
  </si>
  <si>
    <t>IMB/14118/C/0018</t>
  </si>
  <si>
    <t>PA-14118-0080</t>
  </si>
  <si>
    <t>IMB/14118/C/001A</t>
  </si>
  <si>
    <t>IMB/14118/C/001B</t>
  </si>
  <si>
    <t>PA-14118-0074</t>
  </si>
  <si>
    <t>IMB/14118/C/001H</t>
  </si>
  <si>
    <t>PA-14118-0073</t>
  </si>
  <si>
    <t>IMB/14118/C/001K</t>
  </si>
  <si>
    <t>PA-14118-007V</t>
  </si>
  <si>
    <t>PA-14118-00EX</t>
  </si>
  <si>
    <t>IMB/14118/C/003R</t>
  </si>
  <si>
    <t>A011</t>
  </si>
  <si>
    <t>IMB/14118/C/007E</t>
  </si>
  <si>
    <t>AO13</t>
  </si>
  <si>
    <t>PA-14118-0021</t>
  </si>
  <si>
    <t>PA-14118-0020</t>
  </si>
  <si>
    <t>IMB/14118/C/00AX</t>
  </si>
  <si>
    <t>PA-14118-0096</t>
  </si>
  <si>
    <t>IMB/14118/C/00AY</t>
  </si>
  <si>
    <t>IMB/14118/C/00BH</t>
  </si>
  <si>
    <t>PA-14118-00AU</t>
  </si>
  <si>
    <t>PA-14118-0086</t>
  </si>
  <si>
    <t>IMB/14118/C/00CH</t>
  </si>
  <si>
    <t>PA-14118-00EI</t>
  </si>
  <si>
    <t>PA-14118-006Y</t>
  </si>
  <si>
    <t>IMB/14118/C/00F8</t>
  </si>
  <si>
    <t>PA-14118-005W</t>
  </si>
  <si>
    <t>IMB/14118/C/00FB</t>
  </si>
  <si>
    <t>PA-14118-005V</t>
  </si>
  <si>
    <t>IMB/14118/C/00FG</t>
  </si>
  <si>
    <t>IMB/14118/C/00FJ</t>
  </si>
  <si>
    <t>PA-14118-005X</t>
  </si>
  <si>
    <t>IMB/14118/C/00FN</t>
  </si>
  <si>
    <t>PA-14118-005G</t>
  </si>
  <si>
    <t>AO4M</t>
  </si>
  <si>
    <t>PA-14118-005J</t>
  </si>
  <si>
    <t>IMB/14118/C/00GN</t>
  </si>
  <si>
    <t>PA-14118-0040</t>
  </si>
  <si>
    <t>IMB/14118/C/00K4</t>
  </si>
  <si>
    <t>PA-14118-0024</t>
  </si>
  <si>
    <t>IMB/14118/C/00PN</t>
  </si>
  <si>
    <t>PA-14118-007U</t>
  </si>
  <si>
    <t>PA-14118-00GL</t>
  </si>
  <si>
    <t>IMB/14118/C/00UW</t>
  </si>
  <si>
    <t>PA-14118-00GJ</t>
  </si>
  <si>
    <t>IMB/14118/C/00UY</t>
  </si>
  <si>
    <t>IMB/14118/C/00UZ</t>
  </si>
  <si>
    <t>PA-14118-00GI</t>
  </si>
  <si>
    <t>IMB/14118/C/00WE</t>
  </si>
  <si>
    <t>PA-14118-004O</t>
  </si>
  <si>
    <t>IMB/14118/C/00WF</t>
  </si>
  <si>
    <t>IMB/14118/C/010H</t>
  </si>
  <si>
    <t>PA-14118-00EF</t>
  </si>
  <si>
    <t>IMB/14118/C/012M</t>
  </si>
  <si>
    <t>PA-14118-00A7</t>
  </si>
  <si>
    <t>IMB/14118/C/012R</t>
  </si>
  <si>
    <t>PA-14118-00A8</t>
  </si>
  <si>
    <t>IMB/14118/C/012S</t>
  </si>
  <si>
    <t>IMB/14118/C/0134</t>
  </si>
  <si>
    <t>IMB/14118/C/013L</t>
  </si>
  <si>
    <t>PA-14118-009R</t>
  </si>
  <si>
    <t>IMB/14118/C/013O</t>
  </si>
  <si>
    <t>PA-14118-009U</t>
  </si>
  <si>
    <t>IMB/14118/C/013S</t>
  </si>
  <si>
    <t>PA-14118-009V</t>
  </si>
  <si>
    <t>IMB/14118/C/0145</t>
  </si>
  <si>
    <t>IMB/14118/C/015D</t>
  </si>
  <si>
    <t>PA-14118-009Y</t>
  </si>
  <si>
    <t>IMB/14118/C/015E</t>
  </si>
  <si>
    <t>IMB/14118/C/015G</t>
  </si>
  <si>
    <t>IMB/14118/C/015H</t>
  </si>
  <si>
    <t>IMB/14118/C/016X</t>
  </si>
  <si>
    <t>PA-14118-005N</t>
  </si>
  <si>
    <t>IMB/14118/C/0180</t>
  </si>
  <si>
    <t>PA-14118-005K</t>
  </si>
  <si>
    <t>IMB/14118/C/0187</t>
  </si>
  <si>
    <t>IMB/14118/C/018H</t>
  </si>
  <si>
    <t>IMB/14118/C/018Q</t>
  </si>
  <si>
    <t>PA-14118-004U</t>
  </si>
  <si>
    <t>IMB/14118/C/0195</t>
  </si>
  <si>
    <t>PA-14118-004S</t>
  </si>
  <si>
    <t>IMB/14118/C/019C</t>
  </si>
  <si>
    <t>IMB/14118/C/019G</t>
  </si>
  <si>
    <t>IMB/14118/C/019Q</t>
  </si>
  <si>
    <t>IMB/14118/C/019X</t>
  </si>
  <si>
    <t>IMB/14118/C/01D6</t>
  </si>
  <si>
    <t>PA-14118-005I</t>
  </si>
  <si>
    <t>AO4G</t>
  </si>
  <si>
    <t>PA-14118-001J</t>
  </si>
  <si>
    <t>IMB/14118/C/01IK</t>
  </si>
  <si>
    <t>IMB/14118/C/01IO</t>
  </si>
  <si>
    <t>AO4O</t>
  </si>
  <si>
    <t>PA-14118-001I</t>
  </si>
  <si>
    <t>PA-14118-00F8</t>
  </si>
  <si>
    <t>IMB/14118/C/01M3</t>
  </si>
  <si>
    <t>IMB/14118/C/01M4</t>
  </si>
  <si>
    <t>PA-14118-0084</t>
  </si>
  <si>
    <t>IMB/14118/C/01NZ</t>
  </si>
  <si>
    <t>IMB/14118/C/01OG</t>
  </si>
  <si>
    <t>PA-14118-008A</t>
  </si>
  <si>
    <t>IMB/14118/C/01OI</t>
  </si>
  <si>
    <t>PA-14118-0091</t>
  </si>
  <si>
    <t>PA-14118-001F</t>
  </si>
  <si>
    <t>IMB/14118/C/01P8</t>
  </si>
  <si>
    <t>PA-14118-001E</t>
  </si>
  <si>
    <t>PA-14118-00DI</t>
  </si>
  <si>
    <t>IMB/14118/C/01RH</t>
  </si>
  <si>
    <t>PA-14118-003M</t>
  </si>
  <si>
    <t>IMB/14118/C/01S1</t>
  </si>
  <si>
    <t>PA-14118-006K</t>
  </si>
  <si>
    <t>IMB/14118/C/01S8</t>
  </si>
  <si>
    <t>IMB/14118/C/01SL</t>
  </si>
  <si>
    <t>IMB/14118/C/01SP</t>
  </si>
  <si>
    <t>IMB/14118/C/01SR</t>
  </si>
  <si>
    <t>IMB/14118/C/01T1</t>
  </si>
  <si>
    <t>PA-14118-000S</t>
  </si>
  <si>
    <t>IMB/14118/C/01TR</t>
  </si>
  <si>
    <t>PA-14118-00DP</t>
  </si>
  <si>
    <t>PA-14118-0047</t>
  </si>
  <si>
    <t>IMB/14118/C/01XH</t>
  </si>
  <si>
    <t>PA-14118-00CC</t>
  </si>
  <si>
    <t>IMB/14118/C/01YB</t>
  </si>
  <si>
    <t>PA-14118-00EM</t>
  </si>
  <si>
    <t>IMB/14118/C/01YE</t>
  </si>
  <si>
    <t>IMB/14118/C/01YF</t>
  </si>
  <si>
    <t>PA-14118-00EC</t>
  </si>
  <si>
    <t>IMB/14118/C/020T</t>
  </si>
  <si>
    <t>PA-14118-00F4</t>
  </si>
  <si>
    <t>IMB/14118/C/025W</t>
  </si>
  <si>
    <t>PA-14118-000U</t>
  </si>
  <si>
    <t>IMB/14118/C/0265</t>
  </si>
  <si>
    <t>AO1W</t>
  </si>
  <si>
    <t>IMB/14118/C/026Q</t>
  </si>
  <si>
    <t>PA-14118-002Z</t>
  </si>
  <si>
    <t>IMB/14118/C/026Z</t>
  </si>
  <si>
    <t>PA-14118-0032</t>
  </si>
  <si>
    <t>IMB/14118/C/029A</t>
  </si>
  <si>
    <t>IMB/14118/C/029F</t>
  </si>
  <si>
    <t>IMB/14118/C/029M</t>
  </si>
  <si>
    <t>IMB/14118/C/029O</t>
  </si>
  <si>
    <t>IMB/14118/C/029Q</t>
  </si>
  <si>
    <t>IMB/14118/C/029Y</t>
  </si>
  <si>
    <t>PA-14118-003H</t>
  </si>
  <si>
    <t>IMB/14118/C/02CX</t>
  </si>
  <si>
    <t>IMB/14118/C/02D6</t>
  </si>
  <si>
    <t>PA-14118-00BT</t>
  </si>
  <si>
    <t>IMB/14118/C/02D7</t>
  </si>
  <si>
    <t>IMB/14118/C/02D8</t>
  </si>
  <si>
    <t>PA-14118-00AN</t>
  </si>
  <si>
    <t>IMB/14118/C/02GQ</t>
  </si>
  <si>
    <t>PA-14118-00FO</t>
  </si>
  <si>
    <t>IMB/14118/C/02GR</t>
  </si>
  <si>
    <t>PA-14118-002R</t>
  </si>
  <si>
    <t>AO4K</t>
  </si>
  <si>
    <t>IMB/14118/C/02GS</t>
  </si>
  <si>
    <t>IMB/14118/C/02GV</t>
  </si>
  <si>
    <t>IMB/14118/C/02HB</t>
  </si>
  <si>
    <t>IMB/14118/C/02HC</t>
  </si>
  <si>
    <t>PA-14118-00DW</t>
  </si>
  <si>
    <t>IMB/14118/C/02ID</t>
  </si>
  <si>
    <t>PA-14118-0045</t>
  </si>
  <si>
    <t>IMB/14118/C/02IE</t>
  </si>
  <si>
    <t>IMB/14118/C/02IG</t>
  </si>
  <si>
    <t>IMB/14118/C/02IH</t>
  </si>
  <si>
    <t>IMB/14118/C/02LM</t>
  </si>
  <si>
    <t>PA-14118-005F</t>
  </si>
  <si>
    <t>IMB/14118/C/02N0</t>
  </si>
  <si>
    <t>PA-14118-00DY</t>
  </si>
  <si>
    <t>IMB/14118/C/02NP</t>
  </si>
  <si>
    <t>IMB/14118/C/02NQ</t>
  </si>
  <si>
    <t>PA-14118-003W</t>
  </si>
  <si>
    <t>AO4Q</t>
  </si>
  <si>
    <t>IMB/14118/C/02O1</t>
  </si>
  <si>
    <t>IMB/14118/C/02OJ</t>
  </si>
  <si>
    <t>PA-14118-0043</t>
  </si>
  <si>
    <t>IMB/14118/C/02OX</t>
  </si>
  <si>
    <t>IMB/14118/C/02P7</t>
  </si>
  <si>
    <t>IMB/14118/C/02PK</t>
  </si>
  <si>
    <t>PA-14118-003S</t>
  </si>
  <si>
    <t>IMB/14118/C/02QM</t>
  </si>
  <si>
    <t>PA-14118-003I</t>
  </si>
  <si>
    <t>IMB/14118/C/02QO</t>
  </si>
  <si>
    <t>IMB/14118/C/02QR</t>
  </si>
  <si>
    <t>IMB/14118/C/02RC</t>
  </si>
  <si>
    <t>IMB/14118/C/02S9</t>
  </si>
  <si>
    <t>IMB/14118/C/02U1</t>
  </si>
  <si>
    <t>PA-14118-008Z</t>
  </si>
  <si>
    <t>IMB/14118/C/02U2</t>
  </si>
  <si>
    <t>PA-14118-0090</t>
  </si>
  <si>
    <t>IMB/14118/C/02U4</t>
  </si>
  <si>
    <t>IMB/14118/C/02U8</t>
  </si>
  <si>
    <t>PA-14118-008R</t>
  </si>
  <si>
    <t>IMB/14118/C/02UA</t>
  </si>
  <si>
    <t>IMB/14118/C/02Z9</t>
  </si>
  <si>
    <t>IMB/14118/C/02ZZ</t>
  </si>
  <si>
    <t>IMB/14118/C/0300</t>
  </si>
  <si>
    <t>IMB/14118/C/0301</t>
  </si>
  <si>
    <t>IMB/14118/C/0308</t>
  </si>
  <si>
    <t>PA-14118-00EE</t>
  </si>
  <si>
    <t>IMB/14118/C/030D</t>
  </si>
  <si>
    <t>PA-14118-00BG</t>
  </si>
  <si>
    <t>IMB/14118/C/030I</t>
  </si>
  <si>
    <t>PA-14118-00BI</t>
  </si>
  <si>
    <t>PA-14118-00BJ</t>
  </si>
  <si>
    <t>IMB/14118/C/030T</t>
  </si>
  <si>
    <t>IMB/14118/C/031P</t>
  </si>
  <si>
    <t>PA-14118-00EH</t>
  </si>
  <si>
    <t>IMB/14118/C/03AF</t>
  </si>
  <si>
    <t>IMB/14118/C/03AG</t>
  </si>
  <si>
    <t>IMB/14118/C/03KM</t>
  </si>
  <si>
    <t>PA-14118-00D5</t>
  </si>
  <si>
    <t>IMB/14118/C/03L0</t>
  </si>
  <si>
    <t>PA-14118-00DS</t>
  </si>
  <si>
    <t>IMB/14118/C/03PS</t>
  </si>
  <si>
    <t>PA-14118-00ET</t>
  </si>
  <si>
    <t>IMB/14118/C/03PY</t>
  </si>
  <si>
    <t>IMB/14118/C/03PZ</t>
  </si>
  <si>
    <t>IMB/14118/C/03QC</t>
  </si>
  <si>
    <t>PA-14118-00BN</t>
  </si>
  <si>
    <t>IMB/14118/C/03QJ</t>
  </si>
  <si>
    <t>IMB/14118/C/03QO</t>
  </si>
  <si>
    <t>PA-14118-00BO</t>
  </si>
  <si>
    <t>IMB/14118/C/03QR</t>
  </si>
  <si>
    <t>IMB/14118/C/03W5</t>
  </si>
  <si>
    <t>PA-14118-00F3</t>
  </si>
  <si>
    <t>IMB/14118/C/03W7</t>
  </si>
  <si>
    <t>IMB/14118/C/03W8</t>
  </si>
  <si>
    <t>IMB/14118/C/03WW</t>
  </si>
  <si>
    <t>IMB/14118/C/0405</t>
  </si>
  <si>
    <t>IMB/14118/C/0406</t>
  </si>
  <si>
    <t>PA-14118-00F7</t>
  </si>
  <si>
    <t>IMB/14118/C/040B</t>
  </si>
  <si>
    <t>PA-14118-00FQ</t>
  </si>
  <si>
    <t>PA-14118-00FE</t>
  </si>
  <si>
    <t>IMB/14118/C/042N</t>
  </si>
  <si>
    <t>IMB/14118/C/042P</t>
  </si>
  <si>
    <t>IMB/14118/C/042Q</t>
  </si>
  <si>
    <t>PA-14118-00EV</t>
  </si>
  <si>
    <t>IMB/14118/C/042S</t>
  </si>
  <si>
    <t>IMB/14118/C/042W</t>
  </si>
  <si>
    <t>IMB/14118/C/043A</t>
  </si>
  <si>
    <t>PA-14118-00AX</t>
  </si>
  <si>
    <t>IMB/14118/C/043C</t>
  </si>
  <si>
    <t>IMB/14118/C/043F</t>
  </si>
  <si>
    <t>IMB/14118/C/043H</t>
  </si>
  <si>
    <t>PA-14118-00B9</t>
  </si>
  <si>
    <t>IMB/14118/C/043J</t>
  </si>
  <si>
    <t>IMB/14118/C/043O</t>
  </si>
  <si>
    <t>PA-14118-00AV</t>
  </si>
  <si>
    <t>IMB/14118/C/043P</t>
  </si>
  <si>
    <t>PA-14118-00B8</t>
  </si>
  <si>
    <t>IMB/14118/C/044H</t>
  </si>
  <si>
    <t>PA-14118-00BS</t>
  </si>
  <si>
    <t>IMB/14118/C/044I</t>
  </si>
  <si>
    <t>IMB/14118/C/044P</t>
  </si>
  <si>
    <t>PA-14118-00AK</t>
  </si>
  <si>
    <t>IMB/14118/C/044Q</t>
  </si>
  <si>
    <t>IMB/14118/C/044S</t>
  </si>
  <si>
    <t>IMB/14118/C/0473</t>
  </si>
  <si>
    <t>PA-14118-005B</t>
  </si>
  <si>
    <t>IMB/14118/C/0482</t>
  </si>
  <si>
    <t>PA-14118-0026</t>
  </si>
  <si>
    <t>IMB/14118/C/049F</t>
  </si>
  <si>
    <t>PA-14118-00CU</t>
  </si>
  <si>
    <t>PA-14118-00CV</t>
  </si>
  <si>
    <t>PA-14118-009M</t>
  </si>
  <si>
    <t>PA-14118-003X</t>
  </si>
  <si>
    <t>A043</t>
  </si>
  <si>
    <t>IMB/14118/S/09K1</t>
  </si>
  <si>
    <t>PA-14118-000E</t>
  </si>
  <si>
    <t>PA-14118-000V</t>
  </si>
  <si>
    <t>A03D</t>
  </si>
  <si>
    <t>Num Activité</t>
  </si>
  <si>
    <t>Lot I</t>
  </si>
  <si>
    <t>HAVRE</t>
  </si>
  <si>
    <t>SAINTE ADRESSE</t>
  </si>
  <si>
    <t>Lot 2</t>
  </si>
  <si>
    <t>Nombre de dossiers</t>
  </si>
  <si>
    <t>Nombre de prises</t>
  </si>
  <si>
    <t>Total</t>
  </si>
  <si>
    <t>Adresses</t>
  </si>
  <si>
    <t>IMB/76351/S/Q26G</t>
  </si>
  <si>
    <t>IMB/76351/C/PUAR</t>
  </si>
  <si>
    <t>IMB/76351/C/QAYJ</t>
  </si>
  <si>
    <t>IMB/76351/C/QB1P</t>
  </si>
  <si>
    <t>IMB/76351/C/QB1R</t>
  </si>
  <si>
    <t>IMB/76351/C/Q466</t>
  </si>
  <si>
    <t>IMB/76351/S/Q44X</t>
  </si>
  <si>
    <t>IMB/76351/S/Q46A</t>
  </si>
  <si>
    <t>IMB/76351/C/PUMB</t>
  </si>
  <si>
    <t>IMB/76351/C/PVHH</t>
  </si>
  <si>
    <t>IMB/76351/C/Q1LC</t>
  </si>
  <si>
    <t>IMB/76351/C/Q1LE</t>
  </si>
  <si>
    <t>IMB/76351/C/QBJ5</t>
  </si>
  <si>
    <t>IMB/76351/C/PZGU</t>
  </si>
  <si>
    <t>IMB/76351/C/PZGX</t>
  </si>
  <si>
    <t>IMB/76351/S/PZGS</t>
  </si>
  <si>
    <t>IMB/76351/S/PZGV</t>
  </si>
  <si>
    <t>IMB/76351/S/PZGW</t>
  </si>
  <si>
    <t>IMB/76351/S/PZGY</t>
  </si>
  <si>
    <t>IMB/76351/S/QB1N</t>
  </si>
  <si>
    <t>IMB/76351/X/00B0</t>
  </si>
  <si>
    <t>IMB/76351/X/00B3</t>
  </si>
  <si>
    <t>IMB/76351/C/PY37</t>
  </si>
  <si>
    <t>IMB/76351/C/PSD7</t>
  </si>
  <si>
    <t>IMB/14566/X/000C</t>
  </si>
  <si>
    <t>IMB/14566/X/001K</t>
  </si>
  <si>
    <t>IMB/14566/X/0027</t>
  </si>
  <si>
    <t>IMB/76351/C/Q26H</t>
  </si>
  <si>
    <t>IMB/76351/S/QCZA</t>
  </si>
  <si>
    <t>IMB/76351/C/PZKS</t>
  </si>
  <si>
    <t>IMB/76351/S/PW6J</t>
  </si>
  <si>
    <t>IMB/76351/S/Q1BR</t>
  </si>
  <si>
    <t>IMB/76351/C/PZMN</t>
  </si>
  <si>
    <t>IMB/76351/C/QB5V</t>
  </si>
  <si>
    <t>IMB/76351/C/PUMA</t>
  </si>
  <si>
    <t>IMB/76351/C/Q1P8</t>
  </si>
  <si>
    <t>IMB/76351/X/007G</t>
  </si>
  <si>
    <t>IMB/76351/S/Q44Z</t>
  </si>
  <si>
    <t>IMB/76351/S/Q45Z</t>
  </si>
  <si>
    <t>IMB/76351/S/Q46M</t>
  </si>
  <si>
    <t>IMB/14566/X/000D</t>
  </si>
  <si>
    <t>IMB/14566/X/000E</t>
  </si>
  <si>
    <t>IMB/14566/X/000F</t>
  </si>
  <si>
    <t>IMB/14566/X/000G</t>
  </si>
  <si>
    <t>IMB/14566/X/000H</t>
  </si>
  <si>
    <t>IMB/14566/X/000K</t>
  </si>
  <si>
    <t>IMB/14566/X/000L</t>
  </si>
  <si>
    <t>IMB/14566/X/000M</t>
  </si>
  <si>
    <t>IMB/14566/X/000N</t>
  </si>
  <si>
    <t>IMB/14566/X/000O</t>
  </si>
  <si>
    <t>IMB/14566/X/000P</t>
  </si>
  <si>
    <t>IMB/14566/X/001L</t>
  </si>
  <si>
    <t>IMB/14566/X/001M</t>
  </si>
  <si>
    <t>IMB/14566/X/001N</t>
  </si>
  <si>
    <t>IMB/14566/X/001P</t>
  </si>
  <si>
    <t>IMB/14566/X/001R</t>
  </si>
  <si>
    <t>IMB/14566/X/001S</t>
  </si>
  <si>
    <t>IMB/14566/X/001T</t>
  </si>
  <si>
    <t>IMB/14566/X/001U</t>
  </si>
  <si>
    <t>IMB/14566/X/001V</t>
  </si>
  <si>
    <t>IMB/14566/X/001X</t>
  </si>
  <si>
    <t>IMB/14566/X/0020</t>
  </si>
  <si>
    <t>IMB/14566/X/0021</t>
  </si>
  <si>
    <t>IMB/14566/X/0022</t>
  </si>
  <si>
    <t>IMB/14566/X/0023</t>
  </si>
  <si>
    <t>IMB/14566/X/0024</t>
  </si>
  <si>
    <t>IMB/14566/X/0025</t>
  </si>
  <si>
    <t>IMB/14566/X/0026</t>
  </si>
  <si>
    <t>IMB/14566/X/0028</t>
  </si>
  <si>
    <t>IMB/14566/X/0029</t>
  </si>
  <si>
    <t>IMB/14566/X/002A</t>
  </si>
  <si>
    <t>IMB/14566/X/002B</t>
  </si>
  <si>
    <t>IMB/14566/X/002C</t>
  </si>
  <si>
    <t>IMB/14566/X/002D</t>
  </si>
  <si>
    <t>IMB/14566/X/002E</t>
  </si>
  <si>
    <t>IMB/14566/X/002F</t>
  </si>
  <si>
    <t>IMB/14566/X/002G</t>
  </si>
  <si>
    <t>IMB/14566/X/002H</t>
  </si>
  <si>
    <t>IMB/14566/X/002I</t>
  </si>
  <si>
    <t>IMB/14566/X/002J</t>
  </si>
  <si>
    <t>IMB/14566/X/002K</t>
  </si>
  <si>
    <t>IMB/14566/X/003V</t>
  </si>
  <si>
    <t>IMB/14566/X/003W</t>
  </si>
  <si>
    <t>IMB/14566/X/003X</t>
  </si>
  <si>
    <t>IMB/14566/X/003Z</t>
  </si>
  <si>
    <t>IMB/14566/X/004G</t>
  </si>
  <si>
    <t>IMB/14566/X/004H</t>
  </si>
  <si>
    <t>IMB/14566/X/004I</t>
  </si>
  <si>
    <t>IMB/14566/X/004J</t>
  </si>
  <si>
    <t>IMB/14566/X/004K</t>
  </si>
  <si>
    <t>IMB/14566/X/004L</t>
  </si>
  <si>
    <t>IMB/14566/X/004M</t>
  </si>
  <si>
    <t>IMB/14566/X/004N</t>
  </si>
  <si>
    <t>IMB/14566/X/004O</t>
  </si>
  <si>
    <t>IMB/14566/X/004P</t>
  </si>
  <si>
    <t>IMB/14566/X/004Q</t>
  </si>
  <si>
    <t>IMB/14566/X/004R</t>
  </si>
  <si>
    <t>IMB/14566/X/004S</t>
  </si>
  <si>
    <t>IMB/14566/X/004T</t>
  </si>
  <si>
    <t>IMB/14566/X/004U</t>
  </si>
  <si>
    <t>IMB/14566/X/004V</t>
  </si>
  <si>
    <t>IMB/14566/X/004W</t>
  </si>
  <si>
    <t>IMB/14566/X/004X</t>
  </si>
  <si>
    <t>IMB/14566/X/004Y</t>
  </si>
  <si>
    <t>IMB/14566/X/004Z</t>
  </si>
  <si>
    <t>IMB/14566/X/0050</t>
  </si>
  <si>
    <t>IMB/14566/X/0051</t>
  </si>
  <si>
    <t>IMB/14566/X/0053</t>
  </si>
  <si>
    <t>IMB/14566/X/0055</t>
  </si>
  <si>
    <t>IMB/14566/X/0059</t>
  </si>
  <si>
    <t>IMB/14566/X/005J</t>
  </si>
  <si>
    <t>IMB/14566/X/005K</t>
  </si>
  <si>
    <t>IMB/14566/X/005L</t>
  </si>
  <si>
    <t>IMB/14566/X/0091</t>
  </si>
  <si>
    <t>IMB/14566/X/0092</t>
  </si>
  <si>
    <t>IMB/14566/X/0093</t>
  </si>
  <si>
    <t>IMB/14566/X/0094</t>
  </si>
  <si>
    <t>IMB/14566/X/0095</t>
  </si>
  <si>
    <t>IMB/14566/X/0096</t>
  </si>
  <si>
    <t>IMB/14566/X/0097</t>
  </si>
  <si>
    <t>IMB/14566/X/0098</t>
  </si>
  <si>
    <t>IMB/14566/X/0099</t>
  </si>
  <si>
    <t>IMB/14566/X/00E8</t>
  </si>
  <si>
    <t>IMB/14566/X/00E9</t>
  </si>
  <si>
    <t>IMB/14566/X/00EA</t>
  </si>
  <si>
    <t>IMB/14566/X/00EB</t>
  </si>
  <si>
    <t>IMB/14566/X/00EC</t>
  </si>
  <si>
    <t>IMB/14566/X/00ED</t>
  </si>
  <si>
    <t>IMB/14566/X/00EE</t>
  </si>
  <si>
    <t>IMB/14566/X/00EF</t>
  </si>
  <si>
    <t>IMB/14566/X/00EG</t>
  </si>
  <si>
    <t>IMB/14566/X/00EH</t>
  </si>
  <si>
    <t>IMB/14566/X/00H4</t>
  </si>
  <si>
    <t>IMB/14566/X/00H5</t>
  </si>
  <si>
    <t>IMB/14566/X/00H6</t>
  </si>
  <si>
    <t>IMB/14566/X/00H7</t>
  </si>
  <si>
    <t>IMB/14566/X/00HL</t>
  </si>
  <si>
    <t>IMB/14566/X/00HM</t>
  </si>
  <si>
    <t>IMB/14566/X/00HN</t>
  </si>
  <si>
    <t>IMB/14566/X/00HO</t>
  </si>
  <si>
    <t>IMB/14566/X/00HP</t>
  </si>
  <si>
    <t>IMB/14566/X/00HQ</t>
  </si>
  <si>
    <t>IMB/14566/X/00HR</t>
  </si>
  <si>
    <t>IMB/14566/X/00HS</t>
  </si>
  <si>
    <t>IMB/14566/X/00HZ</t>
  </si>
  <si>
    <t>IMB/14566/X/00I0</t>
  </si>
  <si>
    <t>IMB/14566/X/00I1</t>
  </si>
  <si>
    <t>IMB/14566/X/00I2</t>
  </si>
  <si>
    <t>IMB/14566/X/00I3</t>
  </si>
  <si>
    <t>IMB/14566/X/00I4</t>
  </si>
  <si>
    <t>IMB/14566/X/00I5</t>
  </si>
  <si>
    <t>IMB/14566/X/00I6</t>
  </si>
  <si>
    <t>IMB/14566/X/00I7</t>
  </si>
  <si>
    <t>IMB/14566/X/00I8</t>
  </si>
  <si>
    <t>IMB/14566/X/00IA</t>
  </si>
  <si>
    <t>IMB/14566/X/00IB</t>
  </si>
  <si>
    <t>IMB/14566/X/00IC</t>
  </si>
  <si>
    <t>IMB/14566/X/00IV</t>
  </si>
  <si>
    <t>IMB/14566/X/00IW</t>
  </si>
  <si>
    <t>IMB/14566/X/00IX</t>
  </si>
  <si>
    <t>IMB/14566/X/00IY</t>
  </si>
  <si>
    <t>IMB/14566/X/00IZ</t>
  </si>
  <si>
    <t>IMB/14566/X/00J0</t>
  </si>
  <si>
    <t>IMB/14566/X/00J1</t>
  </si>
  <si>
    <t>IMB/14566/X/00J2</t>
  </si>
  <si>
    <t>IMB/14566/X/00J3</t>
  </si>
  <si>
    <t>IMB/14566/X/00J4</t>
  </si>
  <si>
    <t>IMB/14566/X/00J5</t>
  </si>
  <si>
    <t>IMB/14566/X/00J6</t>
  </si>
  <si>
    <t>IMB/14566/X/00J7</t>
  </si>
  <si>
    <t>IMB/14566/X/00JJ</t>
  </si>
  <si>
    <t>IMB/14566/X/00JK</t>
  </si>
  <si>
    <t>IMB/14566/X/00JL</t>
  </si>
  <si>
    <t>IMB/14566/X/00JM</t>
  </si>
  <si>
    <t>IMB/14566/X/00JN</t>
  </si>
  <si>
    <t>IMB/14566/X/00JO</t>
  </si>
  <si>
    <t>IMB/14566/X/00JP</t>
  </si>
  <si>
    <t>IMB/14566/X/00JQ</t>
  </si>
  <si>
    <t>IMB/14566/X/00JX</t>
  </si>
  <si>
    <t>IMB/14566/X/00K3</t>
  </si>
  <si>
    <t>IMB/14566/X/00K4</t>
  </si>
  <si>
    <t>IMB/14566/X/00K5</t>
  </si>
  <si>
    <t>IMB/14566/X/00K6</t>
  </si>
  <si>
    <t>IMB/14566/X/00K9</t>
  </si>
  <si>
    <t>IMB/14566/X/00Q6</t>
  </si>
  <si>
    <t>IMB/14566/X/00Q7</t>
  </si>
  <si>
    <t>IMB/14566/X/00Q8</t>
  </si>
  <si>
    <t>IMB/14566/X/00Q9</t>
  </si>
  <si>
    <t>IMB/14566/X/00QA</t>
  </si>
  <si>
    <t>IMB/14566/X/00QC</t>
  </si>
  <si>
    <t>IMB/14566/X/00QD</t>
  </si>
  <si>
    <t>IMB/14566/X/00QE</t>
  </si>
  <si>
    <t>IMB/14566/X/00QG</t>
  </si>
  <si>
    <t>IMB/14566/X/00QH</t>
  </si>
  <si>
    <t>IMB/14566/X/00QK</t>
  </si>
  <si>
    <t>IMB/14566/X/00QL</t>
  </si>
  <si>
    <t>IMB/14566/X/00QM</t>
  </si>
  <si>
    <t>IMB/14566/X/00QN</t>
  </si>
  <si>
    <t>IMB/14566/X/00QO</t>
  </si>
  <si>
    <t>IMB/14566/X/00QP</t>
  </si>
  <si>
    <t>IMB/14566/X/00QQ</t>
  </si>
  <si>
    <t>IMB/14566/X/00QR</t>
  </si>
  <si>
    <t>IMB/76351/S/Q4GQ</t>
  </si>
  <si>
    <t>IMB/76351/C/Q464</t>
  </si>
  <si>
    <t>IMB/76351/S/Q44K</t>
  </si>
  <si>
    <t>IMB/76351/S/Q44N</t>
  </si>
  <si>
    <t>PA-76351-0086</t>
  </si>
  <si>
    <t>PA-76351-0088</t>
  </si>
  <si>
    <t>PA-76351-004G</t>
  </si>
  <si>
    <t>PA-76351-002H</t>
  </si>
  <si>
    <t>PA-76351-000N</t>
  </si>
  <si>
    <t>PA-76351-00CZ</t>
  </si>
  <si>
    <t>PA-76351-0025</t>
  </si>
  <si>
    <t>PA-76351-00BU</t>
  </si>
  <si>
    <t>PA-76351-00BZ</t>
  </si>
  <si>
    <t>PA-14566-000C</t>
  </si>
  <si>
    <t>PA-14566-000B</t>
  </si>
  <si>
    <t>PA-14566-000F</t>
  </si>
  <si>
    <t>PA-76351-003Q</t>
  </si>
  <si>
    <t>PA-76351-001H</t>
  </si>
  <si>
    <t>PA-76351-0035</t>
  </si>
  <si>
    <t>PA-76351-000B</t>
  </si>
  <si>
    <t>PA-76351-003P</t>
  </si>
  <si>
    <t>PA-76351-00A5</t>
  </si>
  <si>
    <t>PA-76351-00CF</t>
  </si>
  <si>
    <t>IMB/76351/S/QD72</t>
  </si>
  <si>
    <t>A029</t>
  </si>
  <si>
    <t>IMB/76351/S/Q4CB</t>
  </si>
  <si>
    <t>IMB/76351/C/QD71</t>
  </si>
  <si>
    <t>IMB/76351/X/007I</t>
  </si>
  <si>
    <t>IMB/76351/S/Q4EP</t>
  </si>
  <si>
    <t>IMB/76351/C/Q24D</t>
  </si>
  <si>
    <t>IMB/76351/C/0033</t>
  </si>
  <si>
    <t>AO15</t>
  </si>
  <si>
    <t>IMB/76351/C/QBJ4</t>
  </si>
  <si>
    <t>AO2C</t>
  </si>
  <si>
    <t>IMB/76351/C/Q8QR</t>
  </si>
  <si>
    <t>IMB/76351/C/0004</t>
  </si>
  <si>
    <t>IMB/76351/C/Q5KG</t>
  </si>
  <si>
    <t>IMB/76351/C/Q4CX</t>
  </si>
  <si>
    <t>IMB/76351/C/Q57F</t>
  </si>
  <si>
    <t>A044</t>
  </si>
  <si>
    <t>IMB/14118/C/000J</t>
  </si>
  <si>
    <t>PA-14118-009C</t>
  </si>
  <si>
    <t>IMB/14118/C/000M</t>
  </si>
  <si>
    <t>IMB/14118/C/001M</t>
  </si>
  <si>
    <t>IMB/14118/C/003Q</t>
  </si>
  <si>
    <t>A012</t>
  </si>
  <si>
    <t>IMB/14118/C/0040</t>
  </si>
  <si>
    <t>IMB/14118/C/00AZ</t>
  </si>
  <si>
    <t>PA-14118-0094</t>
  </si>
  <si>
    <t>AO4J</t>
  </si>
  <si>
    <t>IMB/14118/C/00DN</t>
  </si>
  <si>
    <t>PA-14118-0070</t>
  </si>
  <si>
    <t>IMB/14118/C/00FT</t>
  </si>
  <si>
    <t>IMB/14118/C/00JO</t>
  </si>
  <si>
    <t>A080</t>
  </si>
  <si>
    <t>PA-14118-0033</t>
  </si>
  <si>
    <t>IMB/14118/C/00R8</t>
  </si>
  <si>
    <t>PA-14118-00HT</t>
  </si>
  <si>
    <t>IMB/14118/C/00S3</t>
  </si>
  <si>
    <t>PA-14118-00I3</t>
  </si>
  <si>
    <t>IMB/14118/C/00SY</t>
  </si>
  <si>
    <t>PA-14118-00I2</t>
  </si>
  <si>
    <t>IMB/14118/C/00SZ</t>
  </si>
  <si>
    <t>IMB/14118/C/00T8</t>
  </si>
  <si>
    <t>PA-14118-00I9</t>
  </si>
  <si>
    <t>AO4F</t>
  </si>
  <si>
    <t>IMB/14118/C/012G</t>
  </si>
  <si>
    <t>PA-14118-00A6</t>
  </si>
  <si>
    <t>IMB/14118/C/012I</t>
  </si>
  <si>
    <t>IMB/14118/C/012J</t>
  </si>
  <si>
    <t>IMB/14118/C/012Z</t>
  </si>
  <si>
    <t>IMB/14118/C/0131</t>
  </si>
  <si>
    <t>IMB/14118/C/0133</t>
  </si>
  <si>
    <t>IMB/14118/C/0136</t>
  </si>
  <si>
    <t>A050</t>
  </si>
  <si>
    <t>IMB/14118/C/0141</t>
  </si>
  <si>
    <t>IMB/14118/C/016P</t>
  </si>
  <si>
    <t>PA-14118-005O</t>
  </si>
  <si>
    <t>AO2M</t>
  </si>
  <si>
    <t>IMB/14118/C/01II</t>
  </si>
  <si>
    <t>IMB/14118/C/01JE</t>
  </si>
  <si>
    <t>PA-14118-00I7</t>
  </si>
  <si>
    <t>IMB/14118/C/01LU</t>
  </si>
  <si>
    <t>IMB/14118/C/01LW</t>
  </si>
  <si>
    <t>IMB/14118/C/01LY</t>
  </si>
  <si>
    <t>IMB/14118/C/01OP</t>
  </si>
  <si>
    <t>PA-14118-001G</t>
  </si>
  <si>
    <t>IMB/14118/C/01OR</t>
  </si>
  <si>
    <t>IMB/14118/C/01OT</t>
  </si>
  <si>
    <t>IMB/14118/C/01QC</t>
  </si>
  <si>
    <t>IMB/14118/C/01T6</t>
  </si>
  <si>
    <t>PA-14118-000T</t>
  </si>
  <si>
    <t>IMB/14118/C/01T8</t>
  </si>
  <si>
    <t>IMB/14118/C/01UP</t>
  </si>
  <si>
    <t>IMB/14118/C/01UQ</t>
  </si>
  <si>
    <t>IMB/14118/C/01UW</t>
  </si>
  <si>
    <t>PA-14118-0048</t>
  </si>
  <si>
    <t>IMB/14118/C/01UX</t>
  </si>
  <si>
    <t>IMB/14118/C/01UY</t>
  </si>
  <si>
    <t>IMB/14118/C/01UZ</t>
  </si>
  <si>
    <t>IMB/14118/C/01V1</t>
  </si>
  <si>
    <t>IMB/14118/C/01W8</t>
  </si>
  <si>
    <t>PA-14118-00E0</t>
  </si>
  <si>
    <t>AO28</t>
  </si>
  <si>
    <t>IMB/14118/C/022T</t>
  </si>
  <si>
    <t>PA-14118-00GW</t>
  </si>
  <si>
    <t>IMB/14118/C/025Z</t>
  </si>
  <si>
    <t>IMB/14118/C/02GK</t>
  </si>
  <si>
    <t>IMB/14118/C/02HJ</t>
  </si>
  <si>
    <t>PA-14118-00IB</t>
  </si>
  <si>
    <t>IMB/14118/C/02HL</t>
  </si>
  <si>
    <t>PA-14118-00HU</t>
  </si>
  <si>
    <t>IMB/14118/C/02OH</t>
  </si>
  <si>
    <t>PA-14118-0046</t>
  </si>
  <si>
    <t>IMB/14118/C/02ZD</t>
  </si>
  <si>
    <t>IMB/14118/C/042E</t>
  </si>
  <si>
    <t>IMB/14118/C/042F</t>
  </si>
  <si>
    <t>IMB/14118/C/043Q</t>
  </si>
  <si>
    <t>IMB/14118/C/0475</t>
  </si>
  <si>
    <t>PA-14118-004M</t>
  </si>
  <si>
    <t>IMB/14118/C/049G</t>
  </si>
  <si>
    <t>PA-14118-00CS</t>
  </si>
  <si>
    <t>PA-14118-00DO</t>
  </si>
  <si>
    <t>AO4L</t>
  </si>
  <si>
    <t>A031</t>
  </si>
  <si>
    <t>AO4R</t>
  </si>
  <si>
    <t>AO3B</t>
  </si>
  <si>
    <t>IMB/76351/C/PVHG</t>
  </si>
  <si>
    <t>AO4T</t>
  </si>
  <si>
    <t>A030</t>
  </si>
  <si>
    <t>IMB/14566/X/001W</t>
  </si>
  <si>
    <t>Saint-Contest</t>
  </si>
  <si>
    <t>Activités CAEN-Lot1</t>
  </si>
  <si>
    <t>Activités HAVRE-Lot1</t>
  </si>
  <si>
    <t>Saint -Contest</t>
  </si>
  <si>
    <t>Validation Etude D2</t>
  </si>
  <si>
    <t>EZAPA</t>
  </si>
  <si>
    <t>Travaux + DOE +FTX + Annexe 6</t>
  </si>
  <si>
    <t>Attachement Etude PB</t>
  </si>
  <si>
    <t>IMB/76351/X/009O</t>
  </si>
  <si>
    <t>IMB/76351/X/00P1</t>
  </si>
  <si>
    <t>IMB/76351/X/00P2</t>
  </si>
  <si>
    <t>IMB/14566/X/008P</t>
  </si>
  <si>
    <t>Attente validation Etude</t>
  </si>
  <si>
    <t>IMB/14118/C/0002</t>
  </si>
  <si>
    <t>IMB/14118/C/02VH</t>
  </si>
  <si>
    <t>PA-14118-00E2</t>
  </si>
  <si>
    <t>AR ETR</t>
  </si>
  <si>
    <t>Pré-étude immeuble</t>
  </si>
  <si>
    <t>Attente Correction</t>
  </si>
  <si>
    <t>BpT en cours d'obtention</t>
  </si>
  <si>
    <t>validation EZAPA</t>
  </si>
  <si>
    <t>vérif correction EZAPA</t>
  </si>
  <si>
    <t>AR Finalisation Etude PB</t>
  </si>
  <si>
    <t>lancement travaux</t>
  </si>
  <si>
    <t>Dossier OPGC attente d'envoi</t>
  </si>
  <si>
    <t>Attente réponse OPGC</t>
  </si>
  <si>
    <t>Contrôle et saisie attachement EZA PA</t>
  </si>
  <si>
    <t>Attente annexe 6 OPGC (TFX)</t>
  </si>
  <si>
    <t>PA-76351-00A6</t>
  </si>
  <si>
    <t>IMB/14118/C/013H</t>
  </si>
  <si>
    <t>IMB/14118/C/026J</t>
  </si>
  <si>
    <t>IMB/14118/C/028L</t>
  </si>
  <si>
    <t>AO12</t>
  </si>
  <si>
    <t>PA-14118-004T</t>
  </si>
  <si>
    <t>Lancement travaux</t>
  </si>
  <si>
    <t>Travaux</t>
  </si>
  <si>
    <t>IMB/14118/C/0016</t>
  </si>
  <si>
    <t>Date théorique de raccordement demandée aux travaux</t>
  </si>
  <si>
    <t>OPGC fin travaux ( avancement demandé à jesus)</t>
  </si>
  <si>
    <t>Débloqué</t>
  </si>
  <si>
    <t>IMB/14118/C/00JZ</t>
  </si>
  <si>
    <t>IMB/14118/C/00K2</t>
  </si>
  <si>
    <t>IMB/14118/C/00NZ</t>
  </si>
  <si>
    <t>IMB/14118/C/014B</t>
  </si>
  <si>
    <t>IMB/14118/C/0173</t>
  </si>
  <si>
    <t>IMB/14118/C/0194</t>
  </si>
  <si>
    <t>IMB/14118/C/023T</t>
  </si>
  <si>
    <t>IMB/14118/C/0302</t>
  </si>
  <si>
    <t>IMB/14118/C/03QF</t>
  </si>
  <si>
    <t>IMB/14118/C/03QQ</t>
  </si>
  <si>
    <t>81Rue BELLANGER</t>
  </si>
  <si>
    <t>93Rue BELLANGER</t>
  </si>
  <si>
    <t>Code regroupement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</si>
</sst>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9"/>
      <color indexed="8"/>
      <name val="Arial"/>
      <family val="2"/>
    </font>
    <font>
      <b/>
      <sz val="9"/>
      <color indexed="9"/>
      <name val="Arial"/>
      <family val="2"/>
    </font>
    <font>
      <i/>
      <sz val="11"/>
      <color rgb="FF7F7F7F"/>
      <name val="Calibri"/>
      <family val="2"/>
      <scheme val="minor"/>
    </font>
    <font>
      <b/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0"/>
      <color rgb="FF7F7F7F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</font>
    <font>
      <sz val="10"/>
      <color indexed="8"/>
      <name val="Arial"/>
      <family val="2"/>
    </font>
    <font>
      <b/>
      <i/>
      <sz val="10"/>
      <color rgb="FF7F7F7F"/>
      <name val="Arial"/>
      <family val="2"/>
    </font>
    <font>
      <sz val="10"/>
      <color theme="1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i/>
      <sz val="10"/>
      <name val="Calibri"/>
      <family val="2"/>
      <scheme val="minor"/>
    </font>
    <font>
      <sz val="9"/>
      <color rgb="FFFF0000"/>
      <name val="Arial"/>
      <family val="2"/>
    </font>
    <font>
      <sz val="10"/>
      <color rgb="FFFF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54"/>
        <bgColor indexed="9"/>
      </patternFill>
    </fill>
    <fill>
      <patternFill patternType="solid">
        <fgColor rgb="FFFFFF00"/>
        <bgColor indexed="9"/>
      </patternFill>
    </fill>
    <fill>
      <patternFill patternType="solid">
        <fgColor indexed="9"/>
        <bgColor indexed="9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31"/>
      </left>
      <right style="thin">
        <color indexed="31"/>
      </right>
      <top style="thin">
        <color indexed="31"/>
      </top>
      <bottom style="thin">
        <color indexed="31"/>
      </bottom>
      <diagonal/>
    </border>
    <border>
      <left style="thin">
        <color indexed="3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31"/>
      </left>
      <right style="thin">
        <color indexed="31"/>
      </right>
      <top/>
      <bottom style="thin">
        <color indexed="31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10" fillId="0" borderId="0"/>
  </cellStyleXfs>
  <cellXfs count="94">
    <xf numFmtId="0" fontId="0" fillId="0" borderId="0" xfId="0"/>
    <xf numFmtId="0" fontId="1" fillId="4" borderId="4" xfId="0" applyFont="1" applyFill="1" applyBorder="1" applyAlignment="1">
      <alignment horizontal="left"/>
    </xf>
    <xf numFmtId="0" fontId="0" fillId="0" borderId="0" xfId="0" applyFill="1"/>
    <xf numFmtId="0" fontId="3" fillId="3" borderId="3" xfId="0" applyFont="1" applyFill="1" applyBorder="1" applyAlignment="1">
      <alignment horizontal="left"/>
    </xf>
    <xf numFmtId="0" fontId="5" fillId="0" borderId="1" xfId="1" applyFont="1" applyBorder="1"/>
    <xf numFmtId="14" fontId="5" fillId="0" borderId="2" xfId="1" applyNumberFormat="1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5" fillId="0" borderId="1" xfId="1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/>
    <xf numFmtId="0" fontId="7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8" fillId="0" borderId="1" xfId="1" applyFont="1" applyBorder="1" applyAlignment="1">
      <alignment horizontal="center"/>
    </xf>
    <xf numFmtId="0" fontId="8" fillId="0" borderId="1" xfId="1" applyFont="1" applyBorder="1"/>
    <xf numFmtId="0" fontId="0" fillId="0" borderId="0" xfId="0" applyAlignment="1">
      <alignment horizontal="center"/>
    </xf>
    <xf numFmtId="0" fontId="0" fillId="0" borderId="6" xfId="0" applyBorder="1"/>
    <xf numFmtId="0" fontId="0" fillId="0" borderId="0" xfId="0" applyAlignment="1">
      <alignment horizontal="center"/>
    </xf>
    <xf numFmtId="0" fontId="0" fillId="2" borderId="0" xfId="0" applyFill="1"/>
    <xf numFmtId="0" fontId="12" fillId="2" borderId="2" xfId="2" applyFont="1" applyFill="1" applyBorder="1"/>
    <xf numFmtId="0" fontId="12" fillId="5" borderId="1" xfId="0" applyFont="1" applyFill="1" applyBorder="1" applyAlignment="1">
      <alignment horizontal="left"/>
    </xf>
    <xf numFmtId="0" fontId="12" fillId="5" borderId="5" xfId="0" applyFont="1" applyFill="1" applyBorder="1" applyAlignment="1">
      <alignment horizontal="left"/>
    </xf>
    <xf numFmtId="0" fontId="5" fillId="0" borderId="5" xfId="1" applyFont="1" applyBorder="1" applyAlignment="1">
      <alignment horizontal="center"/>
    </xf>
    <xf numFmtId="14" fontId="5" fillId="0" borderId="8" xfId="1" applyNumberFormat="1" applyFont="1" applyBorder="1" applyAlignment="1">
      <alignment horizontal="center"/>
    </xf>
    <xf numFmtId="0" fontId="5" fillId="0" borderId="5" xfId="1" applyFont="1" applyBorder="1"/>
    <xf numFmtId="14" fontId="5" fillId="0" borderId="1" xfId="1" applyNumberFormat="1" applyFont="1" applyBorder="1" applyAlignment="1">
      <alignment horizontal="center"/>
    </xf>
    <xf numFmtId="0" fontId="0" fillId="2" borderId="1" xfId="0" applyFill="1" applyBorder="1"/>
    <xf numFmtId="0" fontId="2" fillId="5" borderId="3" xfId="0" applyFont="1" applyFill="1" applyBorder="1" applyAlignment="1">
      <alignment horizontal="left"/>
    </xf>
    <xf numFmtId="0" fontId="2" fillId="0" borderId="0" xfId="0" applyNumberFormat="1" applyFont="1" applyFill="1" applyAlignment="1">
      <alignment horizontal="right"/>
    </xf>
    <xf numFmtId="0" fontId="0" fillId="2" borderId="1" xfId="0" applyFill="1" applyBorder="1" applyAlignment="1">
      <alignment horizontal="center"/>
    </xf>
    <xf numFmtId="0" fontId="0" fillId="2" borderId="5" xfId="0" applyFill="1" applyBorder="1"/>
    <xf numFmtId="0" fontId="0" fillId="0" borderId="0" xfId="0" applyAlignment="1">
      <alignment horizontal="center"/>
    </xf>
    <xf numFmtId="0" fontId="0" fillId="0" borderId="6" xfId="0" applyFont="1" applyBorder="1"/>
    <xf numFmtId="0" fontId="0" fillId="0" borderId="5" xfId="0" applyFont="1" applyBorder="1" applyAlignment="1"/>
    <xf numFmtId="0" fontId="0" fillId="0" borderId="1" xfId="0" applyFont="1" applyBorder="1"/>
    <xf numFmtId="0" fontId="0" fillId="0" borderId="1" xfId="0" applyFill="1" applyBorder="1"/>
    <xf numFmtId="0" fontId="0" fillId="0" borderId="5" xfId="0" applyFill="1" applyBorder="1"/>
    <xf numFmtId="0" fontId="0" fillId="0" borderId="0" xfId="0" applyAlignment="1">
      <alignment horizontal="center"/>
    </xf>
    <xf numFmtId="0" fontId="14" fillId="0" borderId="0" xfId="0" applyFont="1"/>
    <xf numFmtId="0" fontId="0" fillId="0" borderId="5" xfId="0" applyFont="1" applyBorder="1" applyAlignment="1">
      <alignment horizontal="left" vertical="center"/>
    </xf>
    <xf numFmtId="0" fontId="0" fillId="2" borderId="5" xfId="0" applyFill="1" applyBorder="1" applyAlignment="1"/>
    <xf numFmtId="0" fontId="0" fillId="2" borderId="1" xfId="0" applyFill="1" applyBorder="1" applyAlignment="1"/>
    <xf numFmtId="0" fontId="6" fillId="2" borderId="7" xfId="0" applyFont="1" applyFill="1" applyBorder="1" applyAlignment="1"/>
    <xf numFmtId="0" fontId="6" fillId="2" borderId="1" xfId="0" applyFont="1" applyFill="1" applyBorder="1"/>
    <xf numFmtId="0" fontId="2" fillId="5" borderId="1" xfId="0" applyFont="1" applyFill="1" applyBorder="1" applyAlignment="1">
      <alignment horizontal="left"/>
    </xf>
    <xf numFmtId="0" fontId="0" fillId="0" borderId="1" xfId="0" applyFont="1" applyBorder="1" applyAlignment="1">
      <alignment horizontal="left" vertical="center"/>
    </xf>
    <xf numFmtId="0" fontId="0" fillId="2" borderId="5" xfId="0" applyFill="1" applyBorder="1" applyAlignment="1">
      <alignment horizontal="center"/>
    </xf>
    <xf numFmtId="0" fontId="0" fillId="0" borderId="9" xfId="0" applyBorder="1"/>
    <xf numFmtId="0" fontId="0" fillId="0" borderId="1" xfId="0" applyFont="1" applyBorder="1" applyAlignment="1">
      <alignment vertical="center"/>
    </xf>
    <xf numFmtId="0" fontId="6" fillId="0" borderId="9" xfId="0" applyFont="1" applyBorder="1"/>
    <xf numFmtId="0" fontId="0" fillId="6" borderId="1" xfId="0" applyFill="1" applyBorder="1"/>
    <xf numFmtId="14" fontId="8" fillId="0" borderId="1" xfId="1" applyNumberFormat="1" applyFont="1" applyBorder="1" applyAlignment="1">
      <alignment horizontal="center"/>
    </xf>
    <xf numFmtId="0" fontId="6" fillId="0" borderId="0" xfId="0" applyFont="1"/>
    <xf numFmtId="0" fontId="8" fillId="0" borderId="1" xfId="1" applyFont="1" applyBorder="1" applyAlignment="1">
      <alignment wrapText="1"/>
    </xf>
    <xf numFmtId="0" fontId="0" fillId="0" borderId="1" xfId="0" applyBorder="1" applyAlignment="1">
      <alignment horizontal="center"/>
    </xf>
    <xf numFmtId="0" fontId="8" fillId="7" borderId="1" xfId="1" applyFont="1" applyFill="1" applyBorder="1" applyAlignment="1">
      <alignment horizontal="center" vertical="center"/>
    </xf>
    <xf numFmtId="0" fontId="13" fillId="7" borderId="1" xfId="1" applyFont="1" applyFill="1" applyBorder="1" applyAlignment="1">
      <alignment horizontal="center" vertical="center"/>
    </xf>
    <xf numFmtId="0" fontId="8" fillId="7" borderId="1" xfId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left" vertical="center" wrapText="1"/>
    </xf>
    <xf numFmtId="0" fontId="0" fillId="2" borderId="1" xfId="0" applyFill="1" applyBorder="1" applyAlignment="1">
      <alignment horizontal="center" vertical="center"/>
    </xf>
    <xf numFmtId="0" fontId="15" fillId="0" borderId="0" xfId="0" applyFont="1" applyAlignment="1"/>
    <xf numFmtId="0" fontId="6" fillId="0" borderId="0" xfId="0" applyFont="1" applyAlignment="1"/>
    <xf numFmtId="0" fontId="16" fillId="0" borderId="1" xfId="0" applyFont="1" applyBorder="1" applyAlignment="1"/>
    <xf numFmtId="0" fontId="0" fillId="0" borderId="1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6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left"/>
    </xf>
    <xf numFmtId="0" fontId="12" fillId="2" borderId="10" xfId="2" applyFont="1" applyFill="1" applyBorder="1"/>
    <xf numFmtId="0" fontId="16" fillId="0" borderId="1" xfId="1" applyFont="1" applyBorder="1" applyAlignment="1">
      <alignment horizontal="center"/>
    </xf>
    <xf numFmtId="0" fontId="16" fillId="0" borderId="5" xfId="1" applyFont="1" applyBorder="1" applyAlignment="1">
      <alignment horizontal="center"/>
    </xf>
    <xf numFmtId="0" fontId="17" fillId="0" borderId="1" xfId="1" applyFont="1" applyBorder="1" applyAlignment="1">
      <alignment horizontal="center"/>
    </xf>
    <xf numFmtId="0" fontId="2" fillId="5" borderId="11" xfId="0" applyFont="1" applyFill="1" applyBorder="1" applyAlignment="1">
      <alignment horizontal="left"/>
    </xf>
    <xf numFmtId="0" fontId="18" fillId="5" borderId="1" xfId="0" applyFont="1" applyFill="1" applyBorder="1" applyAlignment="1">
      <alignment horizontal="left"/>
    </xf>
    <xf numFmtId="0" fontId="19" fillId="2" borderId="2" xfId="2" applyFont="1" applyFill="1" applyBorder="1"/>
    <xf numFmtId="0" fontId="18" fillId="5" borderId="3" xfId="0" applyFont="1" applyFill="1" applyBorder="1" applyAlignment="1">
      <alignment horizontal="left"/>
    </xf>
    <xf numFmtId="0" fontId="6" fillId="2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14" fontId="0" fillId="0" borderId="0" xfId="0" applyNumberFormat="1"/>
    <xf numFmtId="14" fontId="8" fillId="0" borderId="12" xfId="1" applyNumberFormat="1" applyFont="1" applyBorder="1" applyAlignment="1">
      <alignment horizontal="center"/>
    </xf>
    <xf numFmtId="0" fontId="6" fillId="8" borderId="7" xfId="0" applyFont="1" applyFill="1" applyBorder="1" applyAlignment="1">
      <alignment horizontal="center"/>
    </xf>
    <xf numFmtId="0" fontId="6" fillId="8" borderId="1" xfId="0" applyFont="1" applyFill="1" applyBorder="1" applyAlignment="1">
      <alignment horizontal="center"/>
    </xf>
    <xf numFmtId="0" fontId="0" fillId="8" borderId="0" xfId="0" applyFill="1"/>
    <xf numFmtId="0" fontId="14" fillId="8" borderId="0" xfId="0" applyFont="1" applyFill="1"/>
    <xf numFmtId="0" fontId="7" fillId="9" borderId="1" xfId="0" applyFont="1" applyFill="1" applyBorder="1"/>
    <xf numFmtId="0" fontId="0" fillId="9" borderId="1" xfId="0" applyFill="1" applyBorder="1" applyAlignment="1">
      <alignment horizontal="center"/>
    </xf>
    <xf numFmtId="0" fontId="5" fillId="0" borderId="1" xfId="1" applyFont="1" applyBorder="1" applyAlignment="1">
      <alignment horizontal="center" vertical="center" wrapText="1"/>
    </xf>
    <xf numFmtId="0" fontId="8" fillId="0" borderId="5" xfId="1" applyFont="1" applyBorder="1"/>
    <xf numFmtId="0" fontId="0" fillId="10" borderId="1" xfId="0" applyFont="1" applyFill="1" applyBorder="1"/>
    <xf numFmtId="0" fontId="0" fillId="10" borderId="7" xfId="0" applyFill="1" applyBorder="1"/>
    <xf numFmtId="0" fontId="0" fillId="10" borderId="1" xfId="0" applyFill="1" applyBorder="1"/>
    <xf numFmtId="0" fontId="6" fillId="10" borderId="1" xfId="0" applyFont="1" applyFill="1" applyBorder="1"/>
    <xf numFmtId="0" fontId="0" fillId="0" borderId="0" xfId="0" applyAlignment="1">
      <alignment horizontal="center"/>
    </xf>
  </cellXfs>
  <cellStyles count="3">
    <cellStyle name="Normal" xfId="0" builtinId="0"/>
    <cellStyle name="Normal_Feuil1" xfId="2"/>
    <cellStyle name="Texte explicatif" xfId="1" builtinId="53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304800</xdr:colOff>
          <xdr:row>1</xdr:row>
          <xdr:rowOff>0</xdr:rowOff>
        </xdr:from>
        <xdr:to>
          <xdr:col>3</xdr:col>
          <xdr:colOff>1495425</xdr:colOff>
          <xdr:row>3</xdr:row>
          <xdr:rowOff>28575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TDC-CAEN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304800</xdr:colOff>
          <xdr:row>6</xdr:row>
          <xdr:rowOff>161925</xdr:rowOff>
        </xdr:from>
        <xdr:to>
          <xdr:col>3</xdr:col>
          <xdr:colOff>1476375</xdr:colOff>
          <xdr:row>9</xdr:row>
          <xdr:rowOff>9525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TDC-HAVRE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59"/>
  <sheetViews>
    <sheetView topLeftCell="A25" zoomScale="75" zoomScaleNormal="75" workbookViewId="0">
      <selection activeCell="F18" sqref="F18"/>
    </sheetView>
  </sheetViews>
  <sheetFormatPr baseColWidth="10" defaultRowHeight="15" customHeight="1" outlineLevelRow="1" x14ac:dyDescent="0.25"/>
  <cols>
    <col min="1" max="1" width="19.85546875" customWidth="1"/>
    <col min="2" max="2" width="19.42578125" customWidth="1"/>
    <col min="3" max="3" width="19.7109375" customWidth="1"/>
    <col min="4" max="4" width="31.140625" customWidth="1"/>
    <col min="5" max="5" width="20" customWidth="1"/>
    <col min="6" max="6" width="19.7109375" customWidth="1"/>
    <col min="7" max="7" width="18.85546875" customWidth="1"/>
    <col min="8" max="8" width="21.7109375" customWidth="1"/>
    <col min="9" max="9" width="20.7109375" customWidth="1"/>
    <col min="10" max="10" width="19.28515625" customWidth="1"/>
    <col min="11" max="11" width="33.85546875" customWidth="1"/>
  </cols>
  <sheetData>
    <row r="1" spans="1:14" x14ac:dyDescent="0.25">
      <c r="D1" s="8"/>
    </row>
    <row r="2" spans="1:14" x14ac:dyDescent="0.25">
      <c r="A2" s="89" t="s">
        <v>326</v>
      </c>
      <c r="B2" s="90" t="s">
        <v>330</v>
      </c>
      <c r="C2" s="91" t="s">
        <v>331</v>
      </c>
      <c r="D2" s="8"/>
      <c r="E2" s="89" t="s">
        <v>329</v>
      </c>
      <c r="F2" s="90" t="s">
        <v>330</v>
      </c>
      <c r="G2" s="91" t="s">
        <v>331</v>
      </c>
    </row>
    <row r="3" spans="1:14" x14ac:dyDescent="0.25">
      <c r="A3" s="32" t="s">
        <v>327</v>
      </c>
      <c r="B3" s="29">
        <f>SUM(COUNTA('HAVRE-Lot 1'!B3:B500))</f>
        <v>60</v>
      </c>
      <c r="C3" s="29" t="e">
        <f>SUM('HAVRE-Lot 1'!E3:E56)</f>
        <v>#N/A</v>
      </c>
      <c r="D3" s="8"/>
      <c r="E3" s="32" t="s">
        <v>327</v>
      </c>
      <c r="F3" s="41"/>
      <c r="G3" s="26"/>
    </row>
    <row r="4" spans="1:14" ht="15.75" thickBot="1" x14ac:dyDescent="0.3">
      <c r="A4" s="33" t="s">
        <v>328</v>
      </c>
      <c r="B4" s="40"/>
      <c r="C4" s="30"/>
      <c r="D4" s="8"/>
      <c r="E4" s="33" t="s">
        <v>328</v>
      </c>
      <c r="F4" s="40"/>
      <c r="G4" s="30"/>
    </row>
    <row r="5" spans="1:14" ht="15.75" thickBot="1" x14ac:dyDescent="0.3">
      <c r="A5" s="49" t="s">
        <v>332</v>
      </c>
      <c r="B5" s="81">
        <f>SUM(B3:B4)</f>
        <v>60</v>
      </c>
      <c r="C5" s="82" t="e">
        <f>SUM(C3:C4)</f>
        <v>#N/A</v>
      </c>
      <c r="D5" s="58"/>
      <c r="E5" s="47" t="s">
        <v>332</v>
      </c>
      <c r="F5" s="42"/>
      <c r="G5" s="43"/>
    </row>
    <row r="6" spans="1:14" s="18" customFormat="1" x14ac:dyDescent="0.25">
      <c r="A6" s="58"/>
      <c r="B6" s="58"/>
      <c r="C6" s="58"/>
      <c r="D6" s="58"/>
      <c r="E6"/>
      <c r="F6"/>
      <c r="G6"/>
      <c r="H6"/>
      <c r="I6"/>
      <c r="J6"/>
      <c r="K6"/>
      <c r="L6"/>
      <c r="M6"/>
    </row>
    <row r="7" spans="1:14" x14ac:dyDescent="0.25">
      <c r="A7" s="48" t="s">
        <v>23</v>
      </c>
      <c r="B7" s="65">
        <f>SUM(COUNTA('CAEN-Lot 1'!B3:B8))</f>
        <v>6</v>
      </c>
      <c r="C7" s="65" t="e">
        <f>SUM('CAEN-Lot 1'!E3:E8)</f>
        <v>#N/A</v>
      </c>
      <c r="D7" s="31"/>
      <c r="E7" s="45" t="s">
        <v>23</v>
      </c>
      <c r="F7" s="46"/>
      <c r="G7" s="46"/>
    </row>
    <row r="8" spans="1:14" ht="14.25" customHeight="1" thickBot="1" x14ac:dyDescent="0.3">
      <c r="A8" s="39" t="s">
        <v>667</v>
      </c>
      <c r="B8" s="60">
        <f>SUM(COUNTA('ST-Contest'!B3:B169))</f>
        <v>167</v>
      </c>
      <c r="C8" s="60" t="e">
        <f>SUM('ST-Contest'!E3:E138)</f>
        <v>#N/A</v>
      </c>
      <c r="D8" s="37"/>
      <c r="E8" s="39" t="s">
        <v>670</v>
      </c>
      <c r="F8" s="29"/>
      <c r="G8" s="29"/>
    </row>
    <row r="9" spans="1:14" ht="15.75" thickBot="1" x14ac:dyDescent="0.3">
      <c r="A9" s="49" t="s">
        <v>332</v>
      </c>
      <c r="B9" s="81">
        <f>SUM(B7:B8)</f>
        <v>173</v>
      </c>
      <c r="C9" s="82" t="e">
        <f>SUM(C7:C8)</f>
        <v>#N/A</v>
      </c>
      <c r="D9" s="8"/>
      <c r="E9" s="47" t="s">
        <v>332</v>
      </c>
      <c r="F9" s="81">
        <f>SUM(F3:F7)</f>
        <v>0</v>
      </c>
      <c r="G9" s="82">
        <f>SUM(G3:G7)</f>
        <v>0</v>
      </c>
    </row>
    <row r="10" spans="1:14" s="93" customFormat="1" x14ac:dyDescent="0.25"/>
    <row r="11" spans="1:14" s="93" customFormat="1" x14ac:dyDescent="0.25"/>
    <row r="15" spans="1:14" s="18" customFormat="1" ht="15" customHeight="1" x14ac:dyDescent="0.25">
      <c r="A15"/>
      <c r="B15"/>
      <c r="C15"/>
      <c r="D15"/>
      <c r="E15"/>
      <c r="F15"/>
      <c r="G15"/>
      <c r="H15"/>
      <c r="I15"/>
      <c r="J15"/>
      <c r="K15"/>
      <c r="L15"/>
      <c r="M15"/>
      <c r="N15"/>
    </row>
    <row r="16" spans="1:14" ht="15" customHeight="1" outlineLevel="1" x14ac:dyDescent="0.25"/>
    <row r="17" spans="1:11" outlineLevel="1" x14ac:dyDescent="0.25">
      <c r="A17" s="92" t="s">
        <v>668</v>
      </c>
      <c r="B17" s="90" t="s">
        <v>330</v>
      </c>
      <c r="C17" s="91" t="s">
        <v>331</v>
      </c>
      <c r="D17" s="78"/>
      <c r="H17" s="92" t="s">
        <v>669</v>
      </c>
      <c r="I17" s="90" t="s">
        <v>330</v>
      </c>
      <c r="J17" s="91" t="s">
        <v>331</v>
      </c>
      <c r="K17" s="58"/>
    </row>
    <row r="18" spans="1:11" outlineLevel="1" x14ac:dyDescent="0.25">
      <c r="A18" s="16" t="s">
        <v>6</v>
      </c>
      <c r="B18" s="54">
        <f>COUNTIF('CAEN-Lot 1'!$C:$C,$A18)</f>
        <v>0</v>
      </c>
      <c r="C18" s="54">
        <f>SUMIF('CAEN-Lot 1'!C:C,A18,'CAEN-Lot 1'!$E:$E)</f>
        <v>0</v>
      </c>
      <c r="D18" s="59" t="s">
        <v>683</v>
      </c>
      <c r="H18" s="16" t="s">
        <v>6</v>
      </c>
      <c r="I18" s="54">
        <f>COUNTIF('HAVRE-Lot 1'!$C:$C,$H18)</f>
        <v>0</v>
      </c>
      <c r="J18" s="54">
        <f>SUMIF('HAVRE-Lot 1'!C:C,H18,'HAVRE-Lot 1'!$E:$E)</f>
        <v>0</v>
      </c>
      <c r="K18" s="59" t="s">
        <v>683</v>
      </c>
    </row>
    <row r="19" spans="1:11" outlineLevel="1" x14ac:dyDescent="0.25">
      <c r="A19" s="10" t="s">
        <v>7</v>
      </c>
      <c r="B19" s="54">
        <f>COUNTIF('CAEN-Lot 1'!$C:$C,$A19)</f>
        <v>0</v>
      </c>
      <c r="C19" s="54">
        <f>SUMIF('CAEN-Lot 1'!C:C,A19,'CAEN-Lot 1'!$E:$E)</f>
        <v>0</v>
      </c>
      <c r="D19" s="59" t="s">
        <v>684</v>
      </c>
      <c r="H19" s="10" t="s">
        <v>7</v>
      </c>
      <c r="I19" s="54">
        <f>COUNTIF('HAVRE-Lot 1'!$C:$C,$H19)</f>
        <v>0</v>
      </c>
      <c r="J19" s="54">
        <f>SUMIF('HAVRE-Lot 1'!C:C,H19,'HAVRE-Lot 1'!$E:$E)</f>
        <v>0</v>
      </c>
      <c r="K19" s="59" t="s">
        <v>684</v>
      </c>
    </row>
    <row r="20" spans="1:11" outlineLevel="1" x14ac:dyDescent="0.25">
      <c r="A20" s="10" t="s">
        <v>10</v>
      </c>
      <c r="B20" s="54">
        <f>COUNTIF('CAEN-Lot 1'!$C:$C,$A20)</f>
        <v>0</v>
      </c>
      <c r="C20" s="54">
        <f>SUMIF('CAEN-Lot 1'!C:C,A20,'CAEN-Lot 1'!$E:$E)</f>
        <v>0</v>
      </c>
      <c r="D20" s="59" t="s">
        <v>685</v>
      </c>
      <c r="H20" s="10" t="s">
        <v>10</v>
      </c>
      <c r="I20" s="54">
        <f>COUNTIF('HAVRE-Lot 1'!$C:$C,$H20)</f>
        <v>0</v>
      </c>
      <c r="J20" s="54">
        <f>SUMIF('HAVRE-Lot 1'!C:C,H20,'HAVRE-Lot 1'!$E:$E)</f>
        <v>0</v>
      </c>
      <c r="K20" s="59" t="s">
        <v>685</v>
      </c>
    </row>
    <row r="21" spans="1:11" ht="15.75" customHeight="1" outlineLevel="1" x14ac:dyDescent="0.25">
      <c r="A21" s="9" t="s">
        <v>64</v>
      </c>
      <c r="B21" s="54">
        <f>COUNTIF('CAEN-Lot 1'!$C:$C,$A21)</f>
        <v>0</v>
      </c>
      <c r="C21" s="54">
        <f>SUMIF('CAEN-Lot 1'!C:C,A21,'CAEN-Lot 1'!$E:$E)</f>
        <v>0</v>
      </c>
      <c r="D21" s="59" t="s">
        <v>689</v>
      </c>
      <c r="H21" s="9" t="s">
        <v>64</v>
      </c>
      <c r="I21" s="54">
        <f>COUNTIF('HAVRE-Lot 1'!$C:$C,$H21)</f>
        <v>1</v>
      </c>
      <c r="J21" s="54" t="e">
        <f>SUMIF('HAVRE-Lot 1'!C:C,H21,'HAVRE-Lot 1'!$E:$E)</f>
        <v>#N/A</v>
      </c>
      <c r="K21" s="59" t="s">
        <v>689</v>
      </c>
    </row>
    <row r="22" spans="1:11" ht="15" customHeight="1" outlineLevel="1" x14ac:dyDescent="0.25">
      <c r="A22" s="9" t="s">
        <v>11</v>
      </c>
      <c r="B22" s="54">
        <f>COUNTIF('CAEN-Lot 1'!$C:$C,$A22)</f>
        <v>2</v>
      </c>
      <c r="C22" s="54">
        <f>SUMIF('CAEN-Lot 1'!C:C,A22,'CAEN-Lot 1'!$E:$E)</f>
        <v>42</v>
      </c>
      <c r="D22" s="66" t="s">
        <v>672</v>
      </c>
      <c r="H22" s="9" t="s">
        <v>11</v>
      </c>
      <c r="I22" s="54">
        <f>COUNTIF('HAVRE-Lot 1'!$C:$C,$H22)</f>
        <v>0</v>
      </c>
      <c r="J22" s="54">
        <f>SUMIF('HAVRE-Lot 1'!C:C,H22,'HAVRE-Lot 1'!$E:$E)</f>
        <v>0</v>
      </c>
      <c r="K22" s="66" t="s">
        <v>672</v>
      </c>
    </row>
    <row r="23" spans="1:11" outlineLevel="1" x14ac:dyDescent="0.25">
      <c r="A23" s="9" t="s">
        <v>567</v>
      </c>
      <c r="B23" s="54">
        <f>COUNTIF('CAEN-Lot 1'!$C:$C,$A23)</f>
        <v>0</v>
      </c>
      <c r="C23" s="54">
        <f>SUMIF('CAEN-Lot 1'!C:C,A23,'CAEN-Lot 1'!$E:$E)</f>
        <v>0</v>
      </c>
      <c r="D23" s="59" t="s">
        <v>687</v>
      </c>
      <c r="H23" s="9" t="s">
        <v>567</v>
      </c>
      <c r="I23" s="54">
        <f>COUNTIF('HAVRE-Lot 1'!$C:$C,$H23)</f>
        <v>0</v>
      </c>
      <c r="J23" s="54">
        <f>SUMIF('HAVRE-Lot 1'!C:C,H23,'HAVRE-Lot 1'!$E:$E)</f>
        <v>0</v>
      </c>
      <c r="K23" s="59" t="s">
        <v>687</v>
      </c>
    </row>
    <row r="24" spans="1:11" ht="27" customHeight="1" outlineLevel="1" x14ac:dyDescent="0.25">
      <c r="A24" s="9" t="s">
        <v>14</v>
      </c>
      <c r="B24" s="54">
        <f>COUNTIF('CAEN-Lot 1'!$C:$C,$A24)</f>
        <v>2</v>
      </c>
      <c r="C24" s="54">
        <f>SUMIF('CAEN-Lot 1'!C:C,A24,'CAEN-Lot 1'!$E:$E)</f>
        <v>51</v>
      </c>
      <c r="D24" s="59" t="s">
        <v>671</v>
      </c>
      <c r="H24" s="9" t="s">
        <v>14</v>
      </c>
      <c r="I24" s="54">
        <f>COUNTIF('HAVRE-Lot 1'!$C:$C,$H24)</f>
        <v>0</v>
      </c>
      <c r="J24" s="54">
        <f>SUMIF('HAVRE-Lot 1'!C:C,H24,'HAVRE-Lot 1'!$E:$E)</f>
        <v>0</v>
      </c>
      <c r="K24" s="59" t="s">
        <v>671</v>
      </c>
    </row>
    <row r="25" spans="1:11" ht="27" customHeight="1" outlineLevel="1" x14ac:dyDescent="0.25">
      <c r="A25" s="9" t="s">
        <v>184</v>
      </c>
      <c r="B25" s="54">
        <f>COUNTIF('CAEN-Lot 1'!$C:$C,$A25)</f>
        <v>0</v>
      </c>
      <c r="C25" s="54">
        <f>SUMIF('CAEN-Lot 1'!C:C,A25,'CAEN-Lot 1'!$E:$E)</f>
        <v>0</v>
      </c>
      <c r="D25" s="54"/>
      <c r="H25" s="9" t="s">
        <v>184</v>
      </c>
      <c r="I25" s="54">
        <f>COUNTIF('HAVRE-Lot 1'!$C:$C,$H25)</f>
        <v>0</v>
      </c>
      <c r="J25" s="54">
        <f>SUMIF('HAVRE-Lot 1'!C:C,H25,'HAVRE-Lot 1'!$E:$E)</f>
        <v>0</v>
      </c>
      <c r="K25" s="54"/>
    </row>
    <row r="26" spans="1:11" ht="27.75" customHeight="1" outlineLevel="1" x14ac:dyDescent="0.25">
      <c r="A26" s="9" t="s">
        <v>560</v>
      </c>
      <c r="B26" s="54">
        <f>COUNTIF('CAEN-Lot 1'!$C:$C,$A26)</f>
        <v>1</v>
      </c>
      <c r="C26" s="54">
        <f>SUMIF('CAEN-Lot 1'!C:C,A26,'CAEN-Lot 1'!$E:$E)</f>
        <v>24</v>
      </c>
      <c r="D26" s="77" t="s">
        <v>686</v>
      </c>
      <c r="H26" s="9" t="s">
        <v>560</v>
      </c>
      <c r="I26" s="54">
        <f>COUNTIF('HAVRE-Lot 1'!$C:$C,$H26)</f>
        <v>0</v>
      </c>
      <c r="J26" s="54">
        <f>SUMIF('HAVRE-Lot 1'!C:C,H26,'HAVRE-Lot 1'!$E:$E)</f>
        <v>0</v>
      </c>
      <c r="K26" s="59" t="s">
        <v>686</v>
      </c>
    </row>
    <row r="27" spans="1:11" ht="27.75" customHeight="1" outlineLevel="1" x14ac:dyDescent="0.25">
      <c r="A27" s="9" t="s">
        <v>665</v>
      </c>
      <c r="B27" s="54">
        <f>COUNTIF('CAEN-Lot 1'!$C:$C,$A27)</f>
        <v>0</v>
      </c>
      <c r="C27" s="54">
        <f>SUMIF('CAEN-Lot 1'!C:C,A27,'CAEN-Lot 1'!$E:$E)</f>
        <v>0</v>
      </c>
      <c r="D27" s="77"/>
      <c r="H27" s="9" t="s">
        <v>665</v>
      </c>
      <c r="I27" s="54">
        <f>COUNTIF('HAVRE-Lot 1'!$C:$C,$H27)</f>
        <v>0</v>
      </c>
      <c r="J27" s="54">
        <f>SUMIF('HAVRE-Lot 1'!C:C,H27,'HAVRE-Lot 1'!$E:$E)</f>
        <v>0</v>
      </c>
      <c r="K27" s="59"/>
    </row>
    <row r="28" spans="1:11" outlineLevel="1" x14ac:dyDescent="0.25">
      <c r="A28" s="9" t="s">
        <v>660</v>
      </c>
      <c r="B28" s="54">
        <f>COUNTIF('CAEN-Lot 1'!$C:$C,$A28)</f>
        <v>0</v>
      </c>
      <c r="C28" s="54">
        <f>SUMIF('CAEN-Lot 1'!C:C,A28,'CAEN-Lot 1'!$E:$E)</f>
        <v>0</v>
      </c>
      <c r="D28" s="59" t="s">
        <v>690</v>
      </c>
      <c r="H28" s="9" t="s">
        <v>660</v>
      </c>
      <c r="I28" s="54">
        <f>COUNTIF('HAVRE-Lot 1'!$C:$C,$H28)</f>
        <v>0</v>
      </c>
      <c r="J28" s="54">
        <f>SUMIF('HAVRE-Lot 1'!C:C,H28,'HAVRE-Lot 1'!$E:$E)</f>
        <v>0</v>
      </c>
      <c r="K28" s="59" t="s">
        <v>690</v>
      </c>
    </row>
    <row r="29" spans="1:11" outlineLevel="1" x14ac:dyDescent="0.25">
      <c r="A29" s="35" t="s">
        <v>9</v>
      </c>
      <c r="B29" s="54">
        <f>COUNTIF('CAEN-Lot 1'!$C:$C,$A29)</f>
        <v>0</v>
      </c>
      <c r="C29" s="54">
        <f>SUMIF('CAEN-Lot 1'!C:C,A29,'CAEN-Lot 1'!$E:$E)</f>
        <v>0</v>
      </c>
      <c r="D29" s="59" t="s">
        <v>691</v>
      </c>
      <c r="H29" s="35" t="s">
        <v>9</v>
      </c>
      <c r="I29" s="54">
        <f>COUNTIF('HAVRE-Lot 1'!$C:$C,$H29)</f>
        <v>1</v>
      </c>
      <c r="J29" s="54" t="e">
        <f>SUMIF('HAVRE-Lot 1'!C:C,H29,'HAVRE-Lot 1'!$E:$E)</f>
        <v>#N/A</v>
      </c>
      <c r="K29" s="67" t="s">
        <v>691</v>
      </c>
    </row>
    <row r="30" spans="1:11" ht="30" outlineLevel="1" x14ac:dyDescent="0.25">
      <c r="A30" s="35" t="s">
        <v>324</v>
      </c>
      <c r="B30" s="54">
        <f>COUNTIF('CAEN-Lot 1'!$C:$C,$A30)</f>
        <v>0</v>
      </c>
      <c r="C30" s="54">
        <f>SUMIF('CAEN-Lot 1'!C:C,A30,'CAEN-Lot 1'!$E:$E)</f>
        <v>0</v>
      </c>
      <c r="D30" s="59" t="s">
        <v>692</v>
      </c>
      <c r="H30" s="35" t="s">
        <v>569</v>
      </c>
      <c r="I30" s="54">
        <f>COUNTIF('HAVRE-Lot 1'!$C:$C,$H30)</f>
        <v>1</v>
      </c>
      <c r="J30" s="54" t="e">
        <f>SUMIF('HAVRE-Lot 1'!C:C,H30,'HAVRE-Lot 1'!$E:$E)</f>
        <v>#N/A</v>
      </c>
      <c r="K30" s="67" t="s">
        <v>693</v>
      </c>
    </row>
    <row r="31" spans="1:11" outlineLevel="1" x14ac:dyDescent="0.25">
      <c r="A31" s="35" t="s">
        <v>25</v>
      </c>
      <c r="B31" s="54">
        <f>COUNTIF('CAEN-Lot 1'!$C:$C,$A31)</f>
        <v>0</v>
      </c>
      <c r="C31" s="54">
        <f>SUMIF('CAEN-Lot 1'!C:C,A31,'CAEN-Lot 1'!$E:$E)</f>
        <v>0</v>
      </c>
      <c r="D31" s="59" t="s">
        <v>674</v>
      </c>
      <c r="E31" s="52"/>
      <c r="H31" s="35" t="s">
        <v>659</v>
      </c>
      <c r="I31" s="54">
        <f>COUNTIF('HAVRE-Lot 1'!$C:$C,$H31)</f>
        <v>1</v>
      </c>
      <c r="J31" s="54" t="e">
        <f>SUMIF('HAVRE-Lot 1'!C:C,H31,'HAVRE-Lot 1'!$E:$E)</f>
        <v>#N/A</v>
      </c>
      <c r="K31" s="59" t="s">
        <v>688</v>
      </c>
    </row>
    <row r="32" spans="1:11" ht="30" outlineLevel="1" x14ac:dyDescent="0.25">
      <c r="A32" s="35" t="s">
        <v>569</v>
      </c>
      <c r="B32" s="54">
        <f>COUNTIF('CAEN-Lot 1'!$C:$C,$A32)</f>
        <v>0</v>
      </c>
      <c r="C32" s="54">
        <f>SUMIF('CAEN-Lot 1'!C:C,A32,'CAEN-Lot 1'!$E:$E)</f>
        <v>0</v>
      </c>
      <c r="D32" s="59" t="s">
        <v>693</v>
      </c>
      <c r="E32" s="62"/>
      <c r="H32" s="35" t="s">
        <v>324</v>
      </c>
      <c r="I32" s="54">
        <f>COUNTIF('HAVRE-Lot 1'!$C:$C,$H32)</f>
        <v>0</v>
      </c>
      <c r="J32" s="54">
        <f>SUMIF('HAVRE-Lot 1'!C:C,H32,'HAVRE-Lot 1'!$E:$E)</f>
        <v>0</v>
      </c>
      <c r="K32" s="59" t="s">
        <v>692</v>
      </c>
    </row>
    <row r="33" spans="1:11" outlineLevel="1" x14ac:dyDescent="0.25">
      <c r="A33" s="35" t="s">
        <v>659</v>
      </c>
      <c r="B33" s="6">
        <f>COUNTIF('CAEN-Lot 1'!$C:$C,$A33)</f>
        <v>0</v>
      </c>
      <c r="C33" s="6">
        <f>SUMIF('CAEN-Lot 1'!C:C,A33,'CAEN-Lot 1'!$E:$E)</f>
        <v>0</v>
      </c>
      <c r="D33" s="59" t="s">
        <v>688</v>
      </c>
      <c r="H33" s="35" t="s">
        <v>25</v>
      </c>
      <c r="I33" s="54">
        <f>COUNTIF('HAVRE-Lot 1'!$C:$C,$H33)</f>
        <v>0</v>
      </c>
      <c r="J33" s="54">
        <f>SUMIF('HAVRE-Lot 1'!C:C,H33,'HAVRE-Lot 1'!$E:$E)</f>
        <v>0</v>
      </c>
      <c r="K33" s="59" t="s">
        <v>674</v>
      </c>
    </row>
    <row r="34" spans="1:11" ht="19.5" customHeight="1" outlineLevel="1" x14ac:dyDescent="0.25">
      <c r="A34" s="35" t="s">
        <v>27</v>
      </c>
      <c r="B34" s="6">
        <f>COUNTIF('CAEN-Lot 1'!$C:$C,$A34)</f>
        <v>0</v>
      </c>
      <c r="C34" s="6">
        <f>SUMIF('CAEN-Lot 1'!C:C,A34,'CAEN-Lot 1'!$E:$E)</f>
        <v>0</v>
      </c>
      <c r="D34" s="64" t="s">
        <v>673</v>
      </c>
      <c r="H34" s="35" t="s">
        <v>27</v>
      </c>
      <c r="I34" s="54">
        <f>COUNTIF('HAVRE-Lot 1'!$C:$C,$H34)</f>
        <v>0</v>
      </c>
      <c r="J34" s="54">
        <f>SUMIF('HAVRE-Lot 1'!C:C,H34,'HAVRE-Lot 1'!$E:$E)</f>
        <v>0</v>
      </c>
      <c r="K34" s="64" t="s">
        <v>673</v>
      </c>
    </row>
    <row r="35" spans="1:11" outlineLevel="1" x14ac:dyDescent="0.25">
      <c r="A35" s="36" t="s">
        <v>34</v>
      </c>
      <c r="B35" s="6">
        <f>COUNTIF('CAEN-Lot 1'!$C:$C,$A35)</f>
        <v>0</v>
      </c>
      <c r="C35" s="6">
        <f>SUMIF('CAEN-Lot 1'!C:C,A35,'CAEN-Lot 1'!$E:$E)</f>
        <v>0</v>
      </c>
      <c r="D35" s="64" t="s">
        <v>673</v>
      </c>
      <c r="H35" s="36" t="s">
        <v>34</v>
      </c>
      <c r="I35" s="54">
        <f>COUNTIF('HAVRE-Lot 1'!$C:$C,$H35)</f>
        <v>2</v>
      </c>
      <c r="J35" s="54" t="e">
        <f>SUMIF('HAVRE-Lot 1'!C:C,H35,'HAVRE-Lot 1'!$E:$E)</f>
        <v>#N/A</v>
      </c>
      <c r="K35" s="68" t="s">
        <v>673</v>
      </c>
    </row>
    <row r="36" spans="1:11" outlineLevel="1" x14ac:dyDescent="0.25">
      <c r="A36" s="36" t="s">
        <v>575</v>
      </c>
      <c r="B36" s="6">
        <f>COUNTIF('CAEN-Lot 1'!$C:$C,$A36)</f>
        <v>0</v>
      </c>
      <c r="C36" s="6">
        <f>SUMIF('CAEN-Lot 1'!C:C,A36,'CAEN-Lot 1'!$E:$E)</f>
        <v>0</v>
      </c>
      <c r="D36" s="64" t="s">
        <v>673</v>
      </c>
      <c r="G36" s="15"/>
      <c r="H36" s="36" t="s">
        <v>575</v>
      </c>
      <c r="I36" s="54">
        <f>COUNTIF('HAVRE-Lot 1'!$C:$C,$H36)</f>
        <v>0</v>
      </c>
      <c r="J36" s="54">
        <f>SUMIF('HAVRE-Lot 1'!C:C,H36,'HAVRE-Lot 1'!$E:$E)</f>
        <v>0</v>
      </c>
      <c r="K36" s="64" t="s">
        <v>673</v>
      </c>
    </row>
    <row r="37" spans="1:11" ht="15" customHeight="1" outlineLevel="1" x14ac:dyDescent="0.25">
      <c r="A37" s="36" t="s">
        <v>320</v>
      </c>
      <c r="B37" s="6">
        <f>COUNTIF('CAEN-Lot 1'!$C:$C,$A37)</f>
        <v>0</v>
      </c>
      <c r="C37" s="6">
        <f>SUMIF('CAEN-Lot 1'!C:C,A37,'CAEN-Lot 1'!$E:$E)</f>
        <v>0</v>
      </c>
      <c r="D37" s="63" t="s">
        <v>673</v>
      </c>
      <c r="H37" s="36" t="s">
        <v>320</v>
      </c>
      <c r="I37" s="54">
        <f>COUNTIF('HAVRE-Lot 1'!$C:$C,$H37)</f>
        <v>1</v>
      </c>
      <c r="J37" s="54" t="e">
        <f>SUMIF('HAVRE-Lot 1'!C:C,H37,'HAVRE-Lot 1'!$E:$E)</f>
        <v>#N/A</v>
      </c>
      <c r="K37" s="63" t="s">
        <v>673</v>
      </c>
    </row>
    <row r="38" spans="1:11" ht="15.75" outlineLevel="1" thickBot="1" x14ac:dyDescent="0.3">
      <c r="A38" s="36" t="s">
        <v>12</v>
      </c>
      <c r="B38" s="6">
        <f>COUNTIF('CAEN-Lot 1'!$C:$C,$A38)</f>
        <v>0</v>
      </c>
      <c r="C38" s="6">
        <f>SUMIF('CAEN-Lot 1'!C:C,A38,'CAEN-Lot 1'!$E:$E)</f>
        <v>0</v>
      </c>
      <c r="D38" s="59" t="s">
        <v>694</v>
      </c>
      <c r="G38" s="17"/>
      <c r="H38" s="36" t="s">
        <v>12</v>
      </c>
      <c r="I38" s="54">
        <f>COUNTIF('HAVRE-Lot 1'!$C:$C,$H38)</f>
        <v>6</v>
      </c>
      <c r="J38" s="54" t="e">
        <f>SUMIF('HAVRE-Lot 1'!C:C,H38,'HAVRE-Lot 1'!$E:$E)</f>
        <v>#N/A</v>
      </c>
      <c r="K38" s="67" t="s">
        <v>694</v>
      </c>
    </row>
    <row r="39" spans="1:11" ht="15" customHeight="1" outlineLevel="1" thickBot="1" x14ac:dyDescent="0.3">
      <c r="A39" s="49" t="s">
        <v>332</v>
      </c>
      <c r="B39" s="81">
        <f>SUM(B18:B38)</f>
        <v>5</v>
      </c>
      <c r="C39" s="82">
        <f>SUM(C18:C38)</f>
        <v>117</v>
      </c>
      <c r="D39" s="8"/>
      <c r="H39" s="49" t="s">
        <v>332</v>
      </c>
      <c r="I39" s="81">
        <f>SUM(I18:I38)</f>
        <v>13</v>
      </c>
      <c r="J39" s="82" t="e">
        <f>SUM(J18:J38)</f>
        <v>#N/A</v>
      </c>
      <c r="K39" s="8"/>
    </row>
    <row r="40" spans="1:11" ht="15" customHeight="1" outlineLevel="1" x14ac:dyDescent="0.25"/>
    <row r="42" spans="1:11" ht="17.25" customHeight="1" x14ac:dyDescent="0.25"/>
    <row r="50" spans="5:5" ht="30" customHeight="1" x14ac:dyDescent="0.25"/>
    <row r="54" spans="5:5" ht="18.75" customHeight="1" x14ac:dyDescent="0.25"/>
    <row r="56" spans="5:5" x14ac:dyDescent="0.25">
      <c r="E56" s="62"/>
    </row>
    <row r="57" spans="5:5" ht="21" customHeight="1" x14ac:dyDescent="0.25">
      <c r="E57" s="61"/>
    </row>
    <row r="59" spans="5:5" ht="31.5" customHeight="1" x14ac:dyDescent="0.25"/>
  </sheetData>
  <mergeCells count="1">
    <mergeCell ref="A10:XFD1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 macro="[0]!CreerTCD">
                <anchor moveWithCells="1" sizeWithCells="1">
                  <from>
                    <xdr:col>3</xdr:col>
                    <xdr:colOff>304800</xdr:colOff>
                    <xdr:row>1</xdr:row>
                    <xdr:rowOff>0</xdr:rowOff>
                  </from>
                  <to>
                    <xdr:col>3</xdr:col>
                    <xdr:colOff>1495425</xdr:colOff>
                    <xdr:row>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5" name="Button 7">
              <controlPr defaultSize="0" print="0" autoFill="0" autoPict="0" macro="[0]!CreerTCDH">
                <anchor moveWithCells="1" sizeWithCells="1">
                  <from>
                    <xdr:col>3</xdr:col>
                    <xdr:colOff>304800</xdr:colOff>
                    <xdr:row>6</xdr:row>
                    <xdr:rowOff>161925</xdr:rowOff>
                  </from>
                  <to>
                    <xdr:col>3</xdr:col>
                    <xdr:colOff>1476375</xdr:colOff>
                    <xdr:row>9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15"/>
  <sheetViews>
    <sheetView zoomScale="84" zoomScaleNormal="84" workbookViewId="0">
      <pane ySplit="1" topLeftCell="A2" activePane="bottomLeft" state="frozen"/>
      <selection pane="bottomLeft" activeCell="A2" sqref="A2"/>
    </sheetView>
  </sheetViews>
  <sheetFormatPr baseColWidth="10" defaultRowHeight="15" customHeight="1" outlineLevelCol="1" x14ac:dyDescent="0.25"/>
  <cols>
    <col min="1" max="1" width="18.85546875" customWidth="1"/>
    <col min="2" max="2" width="18.28515625" customWidth="1"/>
    <col min="3" max="3" width="12.7109375" customWidth="1"/>
    <col min="4" max="4" width="15" customWidth="1"/>
    <col min="6" max="6" width="14.85546875" customWidth="1"/>
    <col min="7" max="7" width="11.42578125" customWidth="1" outlineLevel="1"/>
    <col min="8" max="8" width="9.5703125" customWidth="1" outlineLevel="1"/>
    <col min="9" max="9" width="11.42578125" customWidth="1" outlineLevel="1"/>
    <col min="10" max="10" width="28.140625" customWidth="1" outlineLevel="1"/>
  </cols>
  <sheetData>
    <row r="1" spans="1:10" ht="15" customHeight="1" x14ac:dyDescent="0.25">
      <c r="A1" s="83"/>
      <c r="B1" s="83"/>
      <c r="C1" s="83"/>
      <c r="D1" s="83"/>
      <c r="E1" s="83"/>
      <c r="F1" s="83"/>
      <c r="G1" s="83"/>
      <c r="H1" s="83"/>
      <c r="I1" s="83"/>
      <c r="J1" s="83"/>
    </row>
    <row r="2" spans="1:10" ht="21.75" customHeight="1" x14ac:dyDescent="0.25">
      <c r="A2" s="55" t="s">
        <v>719</v>
      </c>
      <c r="B2" s="55" t="s">
        <v>0</v>
      </c>
      <c r="C2" s="55" t="s">
        <v>325</v>
      </c>
      <c r="D2" s="55" t="s">
        <v>22</v>
      </c>
      <c r="E2" s="57" t="s">
        <v>1</v>
      </c>
      <c r="F2" s="57" t="s">
        <v>18</v>
      </c>
      <c r="G2" s="57" t="s">
        <v>2</v>
      </c>
      <c r="H2" s="57" t="s">
        <v>3</v>
      </c>
      <c r="I2" s="57" t="s">
        <v>4</v>
      </c>
      <c r="J2" s="57" t="s">
        <v>5</v>
      </c>
    </row>
    <row r="3" spans="1:10" ht="40.5" customHeight="1" x14ac:dyDescent="0.25">
      <c r="A3" s="12"/>
      <c r="B3" s="74" t="s">
        <v>358</v>
      </c>
      <c r="C3" s="72" t="str">
        <f>IFERROR(VLOOKUP(B3,'Données DTER'!$B$2:$D$2793,3,FALSE),"")</f>
        <v/>
      </c>
      <c r="D3" s="35" t="s">
        <v>549</v>
      </c>
      <c r="E3" s="13">
        <v>37</v>
      </c>
      <c r="F3" s="80" t="e">
        <f>VLOOKUP(B3,'Données DTER'!B3:G2794,2,FALSE)</f>
        <v>#N/A</v>
      </c>
      <c r="G3" s="4" t="str">
        <f t="shared" ref="G3:G4" si="0">IF(C3="A032","           X  ",IF(C3="A033","           X",IF(C3="A045","           X",IF(C3="A043","           X"," "))))</f>
        <v xml:space="preserve"> </v>
      </c>
      <c r="H3" s="14" t="str">
        <f t="shared" ref="H3:H4" si="1">IF(C3="AO25","           X  ",IF(C3="AO26","           X  ",IF(C3="A013","           X  ",IF(C3="A03A","           X",IF(C3="A03D","           X",IF(C3="A011","           X"," "))))))</f>
        <v xml:space="preserve"> </v>
      </c>
      <c r="I3" s="14" t="str">
        <f t="shared" ref="I3:I4" si="2">IF(C3="A021","           X",IF(C3="A029","           X ",IF(C3="AO15","           X ",IF(C3="AO4A","           X ",IF(C3="A014","           X",IF(C3="AO4D","           X ",IF(C3="AO4J","           X ",IF(C3="AO2A","           X ",IF(C3="AO2M","           X ",IF(C3="AO4G","           X ",IF(C3="A031","           X ",IF(C3="A044","           X ",IF(C3="AO2C","           X ",IF(C3="AO4S","           X "," "))))))))))))))</f>
        <v xml:space="preserve"> </v>
      </c>
      <c r="J3" s="53"/>
    </row>
    <row r="4" spans="1:10" x14ac:dyDescent="0.25">
      <c r="A4" s="12"/>
      <c r="B4" s="74" t="s">
        <v>360</v>
      </c>
      <c r="C4" s="72" t="s">
        <v>14</v>
      </c>
      <c r="D4" s="35" t="s">
        <v>551</v>
      </c>
      <c r="E4" s="13">
        <v>50</v>
      </c>
      <c r="F4" s="80" t="e">
        <f>VLOOKUP(B4,'Données DTER'!B5:G2796,2,FALSE)</f>
        <v>#N/A</v>
      </c>
      <c r="G4" s="4" t="str">
        <f t="shared" si="0"/>
        <v xml:space="preserve"> </v>
      </c>
      <c r="H4" s="14" t="str">
        <f t="shared" si="1"/>
        <v xml:space="preserve"> </v>
      </c>
      <c r="I4" s="14" t="str">
        <f t="shared" si="2"/>
        <v xml:space="preserve">           X</v>
      </c>
      <c r="J4" s="14" t="s">
        <v>679</v>
      </c>
    </row>
    <row r="5" spans="1:10" x14ac:dyDescent="0.25">
      <c r="A5" s="12"/>
      <c r="B5" s="74" t="s">
        <v>359</v>
      </c>
      <c r="C5" s="72" t="str">
        <f>IFERROR(VLOOKUP(B5,'Données DTER'!$B$2:$D$2793,3,FALSE),"")</f>
        <v/>
      </c>
      <c r="D5" s="35" t="s">
        <v>550</v>
      </c>
      <c r="E5" s="13">
        <v>75</v>
      </c>
      <c r="F5" s="80" t="e">
        <f>VLOOKUP(B5,'Données DTER'!B6:G2797,2,FALSE)</f>
        <v>#N/A</v>
      </c>
      <c r="G5" s="4" t="str">
        <f t="shared" ref="G5" si="3">IF(C5="A032","           X  ",IF(C5="A033","           X",IF(C5="A045","           X",IF(C5="A043","           X"," "))))</f>
        <v xml:space="preserve"> </v>
      </c>
      <c r="H5" s="14" t="str">
        <f t="shared" ref="H5" si="4">IF(C5="AO25","           X  ",IF(C5="AO26","           X  ",IF(C5="A013","           X  ",IF(C5="A03A","           X",IF(C5="A03D","           X",IF(C5="A011","           X"," "))))))</f>
        <v xml:space="preserve"> </v>
      </c>
      <c r="I5" s="14" t="str">
        <f t="shared" ref="I5" si="5">IF(C5="A021","           X",IF(C5="A029","           X ",IF(C5="AO15","           X ",IF(C5="AO4A","           X ",IF(C5="A014","           X",IF(C5="AO4D","           X ",IF(C5="AO4J","           X ",IF(C5="AO2A","           X ",IF(C5="AO2M","           X ",IF(C5="AO4G","           X ",IF(C5="A031","           X ",IF(C5="A044","           X ",IF(C5="AO2C","           X ",IF(C5="AO4S","           X "," "))))))))))))))</f>
        <v xml:space="preserve"> </v>
      </c>
      <c r="J5" s="53" t="s">
        <v>701</v>
      </c>
    </row>
    <row r="6" spans="1:10" ht="37.5" customHeight="1" x14ac:dyDescent="0.25">
      <c r="A6" s="12"/>
      <c r="B6" s="76" t="s">
        <v>321</v>
      </c>
      <c r="C6" s="72" t="str">
        <f>IFERROR(VLOOKUP(B6,'Données DTER'!$B$2:$D$2793,3,FALSE),"")</f>
        <v/>
      </c>
      <c r="D6" s="35" t="s">
        <v>322</v>
      </c>
      <c r="E6" s="13" t="e">
        <f>VLOOKUP(B6,'Données DTER'!B10:G2801,4,FALSE)</f>
        <v>#N/A</v>
      </c>
      <c r="F6" s="51" t="e">
        <f>VLOOKUP(B6,'Données DTER'!B10:G2801,2,FALSE)</f>
        <v>#N/A</v>
      </c>
      <c r="G6" s="4" t="str">
        <f t="shared" ref="G6" si="6">IF(C6="A032","           X  ",IF(C6="A033","           X",IF(C6="A045","           X",IF(C6="A043","           X"," "))))</f>
        <v xml:space="preserve"> </v>
      </c>
      <c r="H6" s="14" t="str">
        <f t="shared" ref="H6" si="7">IF(C6="AO25","           X  ",IF(C6="AO26","           X  ",IF(C6="A013","           X  ",IF(C6="A03A","           X",IF(C6="A03D","           X",IF(C6="A011","           X"," "))))))</f>
        <v xml:space="preserve"> </v>
      </c>
      <c r="I6" s="14" t="str">
        <f t="shared" ref="I6" si="8">IF(C6="A021","           X",IF(C6="A029","           X ",IF(C6="AO15","           X ",IF(C6="AO4A","           X ",IF(C6="A014","           X",IF(C6="AO4D","           X ",IF(C6="AO4J","           X ",IF(C6="AO2A","           X ",IF(C6="AO2M","           X ",IF(C6="AO4G","           X ",IF(C6="A031","           X ",IF(C6="A044","           X ",IF(C6="AO2C","           X ",IF(C6="AO4S","           X "," "))))))))))))))</f>
        <v xml:space="preserve"> </v>
      </c>
      <c r="J6" s="53" t="s">
        <v>705</v>
      </c>
    </row>
    <row r="7" spans="1:10" ht="15" customHeight="1" x14ac:dyDescent="0.25">
      <c r="A7" s="12"/>
      <c r="B7" s="75" t="s">
        <v>93</v>
      </c>
      <c r="C7" s="72" t="str">
        <f>IFERROR(VLOOKUP(B7,'Données DTER'!$B$2:$D$2793,3,FALSE),"")</f>
        <v>A021</v>
      </c>
      <c r="D7" s="35" t="s">
        <v>94</v>
      </c>
      <c r="E7" s="13">
        <f>VLOOKUP(B7,'Données DTER'!B11:G2802,4,FALSE)</f>
        <v>1</v>
      </c>
      <c r="F7" s="51">
        <f>VLOOKUP(B7,'Données DTER'!B11:G2802,2,FALSE)</f>
        <v>41856</v>
      </c>
      <c r="G7" s="4" t="str">
        <f t="shared" ref="G7:G8" si="9">IF(C7="A032","           X  ",IF(C7="A033","           X",IF(C7="A045","           X",IF(C7="A043","           X"," "))))</f>
        <v xml:space="preserve"> </v>
      </c>
      <c r="H7" s="14" t="str">
        <f t="shared" ref="H7:H8" si="10">IF(C7="AO25","           X  ",IF(C7="AO26","           X  ",IF(C7="A013","           X  ",IF(C7="A03A","           X",IF(C7="A03D","           X",IF(C7="A011","           X"," "))))))</f>
        <v xml:space="preserve"> </v>
      </c>
      <c r="I7" s="14" t="str">
        <f t="shared" ref="I7:I8" si="11">IF(C7="A021","           X",IF(C7="A029","           X ",IF(C7="AO15","           X ",IF(C7="AO4A","           X ",IF(C7="A014","           X",IF(C7="AO4D","           X ",IF(C7="AO4J","           X ",IF(C7="AO2A","           X ",IF(C7="AO2M","           X ",IF(C7="AO4G","           X ",IF(C7="A031","           X ",IF(C7="A044","           X ",IF(C7="AO2C","           X ",IF(C7="AO4S","           X "," "))))))))))))))</f>
        <v xml:space="preserve">           X</v>
      </c>
      <c r="J7" s="14" t="s">
        <v>679</v>
      </c>
    </row>
    <row r="8" spans="1:10" ht="38.25" customHeight="1" x14ac:dyDescent="0.25">
      <c r="A8" s="12"/>
      <c r="B8" s="74" t="s">
        <v>653</v>
      </c>
      <c r="C8" s="72" t="str">
        <f>IFERROR(VLOOKUP(B8,'Données DTER'!$B$2:$D$2793,3,FALSE),"")</f>
        <v>A029</v>
      </c>
      <c r="D8" s="35" t="s">
        <v>303</v>
      </c>
      <c r="E8" s="13">
        <f>VLOOKUP(B8,'Données DTER'!B14:G2805,4,FALSE)</f>
        <v>24</v>
      </c>
      <c r="F8" s="51">
        <f>VLOOKUP(B8,'Données DTER'!B14:G2805,2,FALSE)</f>
        <v>41810</v>
      </c>
      <c r="G8" s="4" t="str">
        <f t="shared" si="9"/>
        <v xml:space="preserve"> </v>
      </c>
      <c r="H8" s="14" t="str">
        <f t="shared" si="10"/>
        <v xml:space="preserve"> </v>
      </c>
      <c r="I8" s="14" t="str">
        <f t="shared" si="11"/>
        <v xml:space="preserve">           X </v>
      </c>
      <c r="J8" s="53" t="s">
        <v>704</v>
      </c>
    </row>
    <row r="9" spans="1:10" ht="15" customHeight="1" x14ac:dyDescent="0.25">
      <c r="A9" s="12"/>
      <c r="B9" s="74" t="s">
        <v>703</v>
      </c>
      <c r="C9" s="72" t="s">
        <v>11</v>
      </c>
      <c r="D9" s="35" t="s">
        <v>49</v>
      </c>
      <c r="E9" s="13">
        <v>1</v>
      </c>
      <c r="F9" s="51">
        <v>41855</v>
      </c>
      <c r="G9" s="4" t="str">
        <f t="shared" ref="G9:G10" si="12">IF(C9="A032","           X  ",IF(C9="A033","           X",IF(C9="A045","           X",IF(C9="A043","           X"," "))))</f>
        <v xml:space="preserve"> </v>
      </c>
      <c r="H9" s="14" t="str">
        <f t="shared" ref="H9:H10" si="13">IF(C9="AO25","           X  ",IF(C9="AO26","           X  ",IF(C9="A013","           X  ",IF(C9="A03A","           X",IF(C9="A03D","           X",IF(C9="A011","           X"," "))))))</f>
        <v xml:space="preserve">           X  </v>
      </c>
      <c r="I9" s="14" t="str">
        <f t="shared" ref="I9:I10" si="14">IF(C9="A021","           X",IF(C9="A029","           X ",IF(C9="AO15","           X ",IF(C9="AO4A","           X ",IF(C9="A014","           X",IF(C9="AO4D","           X ",IF(C9="AO4J","           X ",IF(C9="AO2A","           X ",IF(C9="AO2M","           X ",IF(C9="AO4G","           X ",IF(C9="A031","           X ",IF(C9="A044","           X ",IF(C9="AO2C","           X ",IF(C9="AO4S","           X "," "))))))))))))))</f>
        <v xml:space="preserve"> </v>
      </c>
      <c r="J9" s="14" t="s">
        <v>702</v>
      </c>
    </row>
    <row r="10" spans="1:10" ht="15" customHeight="1" x14ac:dyDescent="0.25">
      <c r="A10" s="12"/>
      <c r="B10" s="74" t="s">
        <v>51</v>
      </c>
      <c r="C10" s="72" t="s">
        <v>11</v>
      </c>
      <c r="D10" s="35" t="s">
        <v>49</v>
      </c>
      <c r="E10" s="13">
        <v>41</v>
      </c>
      <c r="F10" s="51">
        <v>41856</v>
      </c>
      <c r="G10" s="4" t="str">
        <f t="shared" si="12"/>
        <v xml:space="preserve"> </v>
      </c>
      <c r="H10" s="14" t="str">
        <f t="shared" si="13"/>
        <v xml:space="preserve">           X  </v>
      </c>
      <c r="I10" s="14" t="str">
        <f t="shared" si="14"/>
        <v xml:space="preserve"> </v>
      </c>
      <c r="J10" s="14" t="s">
        <v>706</v>
      </c>
    </row>
    <row r="15" spans="1:10" ht="15" customHeight="1" x14ac:dyDescent="0.25">
      <c r="C15" s="6" t="s">
        <v>332</v>
      </c>
      <c r="D15" s="86" t="e">
        <f>SUM(E3:E11)</f>
        <v>#N/A</v>
      </c>
    </row>
  </sheetData>
  <conditionalFormatting sqref="B1:B1048576">
    <cfRule type="duplicateValues" dxfId="0" priority="1"/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68"/>
  <sheetViews>
    <sheetView zoomScale="86" zoomScaleNormal="86" workbookViewId="0">
      <selection activeCell="A13" sqref="A13"/>
    </sheetView>
  </sheetViews>
  <sheetFormatPr baseColWidth="10" defaultRowHeight="15" customHeight="1" outlineLevelCol="1" x14ac:dyDescent="0.25"/>
  <cols>
    <col min="1" max="1" width="21.42578125" customWidth="1"/>
    <col min="2" max="2" width="19" style="38" customWidth="1"/>
    <col min="3" max="3" width="18" customWidth="1"/>
    <col min="4" max="4" width="15.140625" customWidth="1"/>
    <col min="6" max="6" width="20.140625" customWidth="1"/>
    <col min="7" max="7" width="11.42578125" customWidth="1" outlineLevel="1"/>
    <col min="8" max="8" width="10.5703125" customWidth="1" outlineLevel="1"/>
    <col min="9" max="9" width="11.42578125" customWidth="1" outlineLevel="1"/>
    <col min="10" max="10" width="16.7109375" customWidth="1" outlineLevel="1"/>
    <col min="11" max="11" width="56" customWidth="1" outlineLevel="1"/>
  </cols>
  <sheetData>
    <row r="1" spans="1:11" ht="15" customHeight="1" x14ac:dyDescent="0.25">
      <c r="A1" s="83"/>
      <c r="B1" s="84"/>
      <c r="C1" s="83"/>
      <c r="D1" s="83"/>
      <c r="E1" s="83"/>
      <c r="F1" s="83"/>
      <c r="G1" s="83"/>
      <c r="H1" s="83"/>
      <c r="I1" s="83"/>
      <c r="J1" s="83"/>
      <c r="K1" s="83"/>
    </row>
    <row r="2" spans="1:11" ht="27.75" customHeight="1" x14ac:dyDescent="0.25">
      <c r="A2" s="55" t="s">
        <v>719</v>
      </c>
      <c r="B2" s="56" t="s">
        <v>0</v>
      </c>
      <c r="C2" s="55" t="s">
        <v>325</v>
      </c>
      <c r="D2" s="55" t="s">
        <v>22</v>
      </c>
      <c r="E2" s="57" t="s">
        <v>1</v>
      </c>
      <c r="F2" s="55" t="s">
        <v>18</v>
      </c>
      <c r="G2" s="57" t="s">
        <v>2</v>
      </c>
      <c r="H2" s="57" t="s">
        <v>3</v>
      </c>
      <c r="I2" s="57" t="s">
        <v>4</v>
      </c>
      <c r="J2" s="57" t="s">
        <v>333</v>
      </c>
      <c r="K2" s="57" t="s">
        <v>5</v>
      </c>
    </row>
    <row r="3" spans="1:11" x14ac:dyDescent="0.25">
      <c r="A3" s="11"/>
      <c r="B3" s="19" t="s">
        <v>339</v>
      </c>
      <c r="C3" s="70" t="s">
        <v>12</v>
      </c>
      <c r="D3" s="35" t="s">
        <v>542</v>
      </c>
      <c r="E3" s="7" t="e">
        <f>VLOOKUP(B3,'Données DTER'!B2:G2793,4,FALSE)</f>
        <v>#N/A</v>
      </c>
      <c r="F3" s="5" t="e">
        <f>VLOOKUP(B3,'Données DTER'!B2:G2793,2,FALSE)</f>
        <v>#N/A</v>
      </c>
      <c r="G3" s="4" t="str">
        <f>IF(C3="A032","           X  ",IF(C3="A033","           X",IF(C3="A045","           X",IF(C3="A043","           X"," "))))</f>
        <v xml:space="preserve">           X</v>
      </c>
      <c r="H3" s="14" t="str">
        <f t="shared" ref="H3:H50" si="0">IF(C3="AO25","           X  ",IF(C3="AO26","           X  ",IF(C3="A013","           X  ",IF(C3="A03A","           X",IF(C3="A03D","           X",IF(C3="A011","           X"," "))))))</f>
        <v xml:space="preserve"> </v>
      </c>
      <c r="I3" s="14" t="str">
        <f t="shared" ref="I3:I51" si="1">IF(C3="A021","           X",IF(C3="A029","           X ",IF(C3="AO15","           X ",IF(C3="AO4A","           X ",IF(C3="A014","           X",IF(C3="AO4D","           X ",IF(C3="AO4J","           X ",IF(C3="AO2A","           X ",IF(C3="AO2M","           X ",IF(C3="AO4G","           X ",IF(C3="A031","           X ",IF(C3="A044","           X ",IF(C3="AO2C","           X ",IF(C3="AO4S","           X "," "))))))))))))))</f>
        <v xml:space="preserve"> </v>
      </c>
      <c r="J3" s="14" t="s">
        <v>717</v>
      </c>
      <c r="K3" s="87"/>
    </row>
    <row r="4" spans="1:11" x14ac:dyDescent="0.25">
      <c r="A4" s="11"/>
      <c r="B4" s="20" t="s">
        <v>537</v>
      </c>
      <c r="C4" s="70" t="str">
        <f>IFERROR(VLOOKUP(B4,'Données DTER'!$B$2:$D$2793,3,FALSE),"")</f>
        <v/>
      </c>
      <c r="D4" s="35" t="s">
        <v>542</v>
      </c>
      <c r="E4" s="7" t="e">
        <f>VLOOKUP(B4,'Données DTER'!B4:G2795,4,FALSE)</f>
        <v>#N/A</v>
      </c>
      <c r="F4" s="5" t="e">
        <f>VLOOKUP(B4,'Données DTER'!B4:G2795,2,FALSE)</f>
        <v>#N/A</v>
      </c>
      <c r="G4" s="4" t="str">
        <f t="shared" ref="G4:G51" si="2">IF(C4="A032","           X  ",IF(C4="A033","           X",IF(C4="A045","           X",IF(C4="A043","           X"," "))))</f>
        <v xml:space="preserve"> </v>
      </c>
      <c r="H4" s="14" t="str">
        <f t="shared" si="0"/>
        <v xml:space="preserve"> </v>
      </c>
      <c r="I4" s="14" t="str">
        <f t="shared" si="1"/>
        <v xml:space="preserve"> </v>
      </c>
      <c r="J4" s="14" t="s">
        <v>718</v>
      </c>
      <c r="K4" s="87"/>
    </row>
    <row r="5" spans="1:11" x14ac:dyDescent="0.25">
      <c r="A5" s="11"/>
      <c r="B5" s="20" t="s">
        <v>539</v>
      </c>
      <c r="C5" s="70" t="str">
        <f>IFERROR(VLOOKUP(B5,'Données DTER'!$B$2:$D$2793,3,FALSE),"")</f>
        <v/>
      </c>
      <c r="D5" s="35" t="s">
        <v>542</v>
      </c>
      <c r="E5" s="7" t="e">
        <f>VLOOKUP(B5,'Données DTER'!B5:G2796,4,FALSE)</f>
        <v>#N/A</v>
      </c>
      <c r="F5" s="5" t="e">
        <f>VLOOKUP(B5,'Données DTER'!B5:G2796,2,FALSE)</f>
        <v>#N/A</v>
      </c>
      <c r="G5" s="4" t="str">
        <f t="shared" si="2"/>
        <v xml:space="preserve"> </v>
      </c>
      <c r="H5" s="14" t="str">
        <f t="shared" si="0"/>
        <v xml:space="preserve"> </v>
      </c>
      <c r="I5" s="14" t="str">
        <f t="shared" si="1"/>
        <v xml:space="preserve"> </v>
      </c>
      <c r="J5" s="14"/>
      <c r="K5" s="87"/>
    </row>
    <row r="6" spans="1:11" x14ac:dyDescent="0.25">
      <c r="A6" s="11"/>
      <c r="B6" s="20" t="s">
        <v>538</v>
      </c>
      <c r="C6" s="70" t="str">
        <f>IFERROR(VLOOKUP(B6,'Données DTER'!$B$2:$D$2793,3,FALSE),"")</f>
        <v/>
      </c>
      <c r="D6" s="35" t="s">
        <v>542</v>
      </c>
      <c r="E6" s="7" t="e">
        <f>VLOOKUP(B6,'Données DTER'!B6:G2797,4,FALSE)</f>
        <v>#N/A</v>
      </c>
      <c r="F6" s="5" t="e">
        <f>VLOOKUP(B6,'Données DTER'!B6:G2797,2,FALSE)</f>
        <v>#N/A</v>
      </c>
      <c r="G6" s="4" t="str">
        <f t="shared" si="2"/>
        <v xml:space="preserve"> </v>
      </c>
      <c r="H6" s="14" t="str">
        <f t="shared" si="0"/>
        <v xml:space="preserve"> </v>
      </c>
      <c r="I6" s="14" t="str">
        <f t="shared" si="1"/>
        <v xml:space="preserve"> </v>
      </c>
      <c r="J6" s="14"/>
      <c r="K6" s="87"/>
    </row>
    <row r="7" spans="1:11" x14ac:dyDescent="0.25">
      <c r="A7" s="11"/>
      <c r="B7" s="19" t="s">
        <v>341</v>
      </c>
      <c r="C7" s="70" t="str">
        <f>IFERROR(VLOOKUP(B7,'Données DTER'!$B$2:$D$2793,3,FALSE),"")</f>
        <v/>
      </c>
      <c r="D7" s="35" t="s">
        <v>542</v>
      </c>
      <c r="E7" s="7" t="e">
        <f>VLOOKUP(B7,'Données DTER'!B7:G2798,4,FALSE)</f>
        <v>#N/A</v>
      </c>
      <c r="F7" s="5" t="e">
        <f>VLOOKUP(B7,'Données DTER'!B7:G2798,2,FALSE)</f>
        <v>#N/A</v>
      </c>
      <c r="G7" s="4" t="str">
        <f t="shared" si="2"/>
        <v xml:space="preserve"> </v>
      </c>
      <c r="H7" s="14" t="str">
        <f t="shared" si="0"/>
        <v xml:space="preserve"> </v>
      </c>
      <c r="I7" s="14" t="str">
        <f t="shared" si="1"/>
        <v xml:space="preserve"> </v>
      </c>
      <c r="J7" s="14"/>
      <c r="K7" s="87"/>
    </row>
    <row r="8" spans="1:11" x14ac:dyDescent="0.25">
      <c r="A8" s="11"/>
      <c r="B8" s="19" t="s">
        <v>373</v>
      </c>
      <c r="C8" s="70" t="str">
        <f>IFERROR(VLOOKUP(B8,'Données DTER'!$B$2:$D$2793,3,FALSE),"")</f>
        <v/>
      </c>
      <c r="D8" s="35" t="s">
        <v>542</v>
      </c>
      <c r="E8" s="7" t="e">
        <f>VLOOKUP(B8,'Données DTER'!B8:G2799,4,FALSE)</f>
        <v>#N/A</v>
      </c>
      <c r="F8" s="5" t="e">
        <f>VLOOKUP(B8,'Données DTER'!B8:G2799,2,FALSE)</f>
        <v>#N/A</v>
      </c>
      <c r="G8" s="4" t="str">
        <f t="shared" si="2"/>
        <v xml:space="preserve"> </v>
      </c>
      <c r="H8" s="14" t="str">
        <f t="shared" si="0"/>
        <v xml:space="preserve"> </v>
      </c>
      <c r="I8" s="14" t="str">
        <f t="shared" si="1"/>
        <v xml:space="preserve"> </v>
      </c>
      <c r="J8" s="14"/>
      <c r="K8" s="7"/>
    </row>
    <row r="9" spans="1:11" x14ac:dyDescent="0.25">
      <c r="A9" s="11"/>
      <c r="B9" s="19" t="s">
        <v>372</v>
      </c>
      <c r="C9" s="70" t="str">
        <f>IFERROR(VLOOKUP(B9,'Données DTER'!$B$2:$D$2793,3,FALSE),"")</f>
        <v/>
      </c>
      <c r="D9" s="35" t="s">
        <v>542</v>
      </c>
      <c r="E9" s="7" t="e">
        <f>VLOOKUP(B9,'Données DTER'!B9:G2800,4,FALSE)</f>
        <v>#N/A</v>
      </c>
      <c r="F9" s="5" t="e">
        <f>VLOOKUP(B9,'Données DTER'!B9:G2800,2,FALSE)</f>
        <v>#N/A</v>
      </c>
      <c r="G9" s="4" t="str">
        <f t="shared" si="2"/>
        <v xml:space="preserve"> </v>
      </c>
      <c r="H9" s="14" t="str">
        <f t="shared" si="0"/>
        <v xml:space="preserve"> </v>
      </c>
      <c r="I9" s="14" t="str">
        <f t="shared" si="1"/>
        <v xml:space="preserve"> </v>
      </c>
      <c r="J9" s="14"/>
      <c r="K9" s="87"/>
    </row>
    <row r="10" spans="1:11" x14ac:dyDescent="0.25">
      <c r="A10" s="11"/>
      <c r="B10" s="19" t="s">
        <v>371</v>
      </c>
      <c r="C10" s="70" t="str">
        <f>IFERROR(VLOOKUP(B10,'Données DTER'!$B$2:$D$2793,3,FALSE),"")</f>
        <v/>
      </c>
      <c r="D10" s="35" t="s">
        <v>542</v>
      </c>
      <c r="E10" s="7" t="e">
        <f>VLOOKUP(B10,'Données DTER'!B11:G2802,4,FALSE)</f>
        <v>#N/A</v>
      </c>
      <c r="F10" s="5" t="e">
        <f>VLOOKUP(B10,'Données DTER'!B11:G2802,2,FALSE)</f>
        <v>#N/A</v>
      </c>
      <c r="G10" s="4" t="str">
        <f t="shared" si="2"/>
        <v xml:space="preserve"> </v>
      </c>
      <c r="H10" s="14" t="str">
        <f t="shared" si="0"/>
        <v xml:space="preserve"> </v>
      </c>
      <c r="I10" s="14" t="str">
        <f t="shared" si="1"/>
        <v xml:space="preserve"> </v>
      </c>
      <c r="J10" s="14"/>
      <c r="K10" s="7"/>
    </row>
    <row r="11" spans="1:11" x14ac:dyDescent="0.25">
      <c r="A11" s="11"/>
      <c r="B11" s="19" t="s">
        <v>340</v>
      </c>
      <c r="C11" s="70" t="s">
        <v>320</v>
      </c>
      <c r="D11" s="35" t="s">
        <v>542</v>
      </c>
      <c r="E11" s="7" t="e">
        <f>VLOOKUP(B11,'Données DTER'!B12:G2803,4,FALSE)</f>
        <v>#N/A</v>
      </c>
      <c r="F11" s="5" t="e">
        <f>VLOOKUP(B11,'Données DTER'!B12:G2803,2,FALSE)</f>
        <v>#N/A</v>
      </c>
      <c r="G11" s="4" t="str">
        <f t="shared" si="2"/>
        <v xml:space="preserve">           X</v>
      </c>
      <c r="H11" s="14" t="str">
        <f t="shared" si="0"/>
        <v xml:space="preserve"> </v>
      </c>
      <c r="I11" s="14" t="str">
        <f t="shared" si="1"/>
        <v xml:space="preserve"> </v>
      </c>
      <c r="J11" s="14"/>
      <c r="K11" s="87"/>
    </row>
    <row r="12" spans="1:11" x14ac:dyDescent="0.25">
      <c r="A12" s="11"/>
      <c r="B12" s="19" t="s">
        <v>363</v>
      </c>
      <c r="C12" s="70" t="str">
        <f>IFERROR(VLOOKUP(B12,'Données DTER'!$B$2:$D$2793,3,FALSE),"")</f>
        <v/>
      </c>
      <c r="D12" s="35" t="s">
        <v>553</v>
      </c>
      <c r="E12" s="7" t="e">
        <f>VLOOKUP(B12,'Données DTER'!B13:G2804,4,FALSE)</f>
        <v>#N/A</v>
      </c>
      <c r="F12" s="5" t="e">
        <f>VLOOKUP(B12,'Données DTER'!B13:G2804,2,FALSE)</f>
        <v>#N/A</v>
      </c>
      <c r="G12" s="4" t="str">
        <f t="shared" si="2"/>
        <v xml:space="preserve"> </v>
      </c>
      <c r="H12" s="14" t="str">
        <f t="shared" si="0"/>
        <v xml:space="preserve"> </v>
      </c>
      <c r="I12" s="14" t="str">
        <f t="shared" si="1"/>
        <v xml:space="preserve"> </v>
      </c>
      <c r="J12" s="14"/>
      <c r="K12" s="4"/>
    </row>
    <row r="13" spans="1:11" x14ac:dyDescent="0.25">
      <c r="A13" s="11"/>
      <c r="B13" s="19" t="s">
        <v>364</v>
      </c>
      <c r="C13" s="70" t="str">
        <f>IFERROR(VLOOKUP(B13,'Données DTER'!$B$2:$D$2793,3,FALSE),"")</f>
        <v/>
      </c>
      <c r="D13" s="35" t="s">
        <v>546</v>
      </c>
      <c r="E13" s="7" t="e">
        <f>VLOOKUP(B13,'Données DTER'!B14:G2805,4,FALSE)</f>
        <v>#N/A</v>
      </c>
      <c r="F13" s="5" t="e">
        <f>VLOOKUP(B13,'Données DTER'!B14:G2805,2,FALSE)</f>
        <v>#N/A</v>
      </c>
      <c r="G13" s="4" t="str">
        <f t="shared" si="2"/>
        <v xml:space="preserve"> </v>
      </c>
      <c r="H13" s="14" t="str">
        <f t="shared" si="0"/>
        <v xml:space="preserve"> </v>
      </c>
      <c r="I13" s="14" t="str">
        <f t="shared" si="1"/>
        <v xml:space="preserve"> </v>
      </c>
      <c r="J13" s="14"/>
      <c r="K13" s="4"/>
    </row>
    <row r="14" spans="1:11" x14ac:dyDescent="0.25">
      <c r="A14" s="11"/>
      <c r="B14" s="19" t="s">
        <v>365</v>
      </c>
      <c r="C14" s="70" t="str">
        <f>IFERROR(VLOOKUP(B14,'Données DTER'!$B$2:$D$2793,3,FALSE),"")</f>
        <v/>
      </c>
      <c r="D14" s="35" t="s">
        <v>546</v>
      </c>
      <c r="E14" s="7" t="e">
        <f>VLOOKUP(B14,'Données DTER'!B15:G2806,4,FALSE)</f>
        <v>#N/A</v>
      </c>
      <c r="F14" s="5" t="e">
        <f>VLOOKUP(B14,'Données DTER'!B15:G2806,2,FALSE)</f>
        <v>#N/A</v>
      </c>
      <c r="G14" s="4" t="str">
        <f t="shared" si="2"/>
        <v xml:space="preserve"> </v>
      </c>
      <c r="H14" s="14" t="str">
        <f t="shared" si="0"/>
        <v xml:space="preserve"> </v>
      </c>
      <c r="I14" s="14" t="str">
        <f t="shared" si="1"/>
        <v xml:space="preserve"> </v>
      </c>
      <c r="J14" s="14"/>
      <c r="K14" s="4"/>
    </row>
    <row r="15" spans="1:11" x14ac:dyDescent="0.25">
      <c r="A15" s="11"/>
      <c r="B15" s="19" t="s">
        <v>362</v>
      </c>
      <c r="C15" s="70" t="str">
        <f>IFERROR(VLOOKUP(B15,'Données DTER'!$B$2:$D$2793,3,FALSE),"")</f>
        <v/>
      </c>
      <c r="D15" s="35" t="s">
        <v>552</v>
      </c>
      <c r="E15" s="7" t="e">
        <f>VLOOKUP(B15,'Données DTER'!B16:G2807,4,FALSE)</f>
        <v>#N/A</v>
      </c>
      <c r="F15" s="5" t="e">
        <f>VLOOKUP(B15,'Données DTER'!B16:G2807,2,FALSE)</f>
        <v>#N/A</v>
      </c>
      <c r="G15" s="4" t="str">
        <f t="shared" si="2"/>
        <v xml:space="preserve"> </v>
      </c>
      <c r="H15" s="14" t="str">
        <f t="shared" si="0"/>
        <v xml:space="preserve"> </v>
      </c>
      <c r="I15" s="14" t="str">
        <f t="shared" si="1"/>
        <v xml:space="preserve"> </v>
      </c>
      <c r="J15" s="14"/>
      <c r="K15" s="4"/>
    </row>
    <row r="16" spans="1:11" x14ac:dyDescent="0.25">
      <c r="A16" s="11"/>
      <c r="B16" s="19" t="s">
        <v>369</v>
      </c>
      <c r="C16" s="70" t="str">
        <f>IFERROR(VLOOKUP(B16,'Données DTER'!$B$2:$D$2793,3,FALSE),"")</f>
        <v/>
      </c>
      <c r="D16" s="35" t="s">
        <v>555</v>
      </c>
      <c r="E16" s="7" t="e">
        <f>VLOOKUP(B16,'Données DTER'!B17:G2808,4,FALSE)</f>
        <v>#N/A</v>
      </c>
      <c r="F16" s="5" t="e">
        <f>VLOOKUP(B16,'Données DTER'!B17:G2808,2,FALSE)</f>
        <v>#N/A</v>
      </c>
      <c r="G16" s="4" t="str">
        <f t="shared" si="2"/>
        <v xml:space="preserve"> </v>
      </c>
      <c r="H16" s="14" t="str">
        <f t="shared" si="0"/>
        <v xml:space="preserve"> </v>
      </c>
      <c r="I16" s="14" t="str">
        <f t="shared" si="1"/>
        <v xml:space="preserve"> </v>
      </c>
      <c r="J16" s="14"/>
      <c r="K16" s="4"/>
    </row>
    <row r="17" spans="1:11" x14ac:dyDescent="0.25">
      <c r="A17" s="11"/>
      <c r="B17" s="19" t="s">
        <v>370</v>
      </c>
      <c r="C17" s="70" t="str">
        <f>IFERROR(VLOOKUP(B17,'Données DTER'!$B$2:$D$2793,3,FALSE),"")</f>
        <v/>
      </c>
      <c r="D17" s="35" t="s">
        <v>556</v>
      </c>
      <c r="E17" s="7" t="e">
        <f>VLOOKUP(B17,'Données DTER'!B18:G2809,4,FALSE)</f>
        <v>#N/A</v>
      </c>
      <c r="F17" s="5" t="e">
        <f>VLOOKUP(B17,'Données DTER'!B18:G2809,2,FALSE)</f>
        <v>#N/A</v>
      </c>
      <c r="G17" s="4" t="str">
        <f t="shared" si="2"/>
        <v xml:space="preserve"> </v>
      </c>
      <c r="H17" s="14" t="str">
        <f t="shared" si="0"/>
        <v xml:space="preserve"> </v>
      </c>
      <c r="I17" s="14" t="str">
        <f t="shared" si="1"/>
        <v xml:space="preserve"> </v>
      </c>
      <c r="J17" s="14"/>
      <c r="K17" s="4"/>
    </row>
    <row r="18" spans="1:11" x14ac:dyDescent="0.25">
      <c r="A18" s="11"/>
      <c r="B18" s="19" t="s">
        <v>357</v>
      </c>
      <c r="C18" s="70" t="str">
        <f>IFERROR(VLOOKUP(B18,'Données DTER'!$B$2:$D$2793,3,FALSE),"")</f>
        <v/>
      </c>
      <c r="D18" s="35" t="s">
        <v>548</v>
      </c>
      <c r="E18" s="7" t="e">
        <f>VLOOKUP(B18,'Données DTER'!B19:G2810,4,FALSE)</f>
        <v>#N/A</v>
      </c>
      <c r="F18" s="5" t="e">
        <f>VLOOKUP(B18,'Données DTER'!B19:G2810,2,FALSE)</f>
        <v>#N/A</v>
      </c>
      <c r="G18" s="4" t="str">
        <f t="shared" si="2"/>
        <v xml:space="preserve"> </v>
      </c>
      <c r="H18" s="14" t="str">
        <f t="shared" si="0"/>
        <v xml:space="preserve"> </v>
      </c>
      <c r="I18" s="14" t="str">
        <f t="shared" si="1"/>
        <v xml:space="preserve"> </v>
      </c>
      <c r="J18" s="14"/>
      <c r="K18" s="4"/>
    </row>
    <row r="19" spans="1:11" x14ac:dyDescent="0.25">
      <c r="A19" s="11"/>
      <c r="B19" s="19" t="s">
        <v>346</v>
      </c>
      <c r="C19" s="70" t="str">
        <f>IFERROR(VLOOKUP(B19,'Données DTER'!$B$2:$D$2793,3,FALSE),"")</f>
        <v/>
      </c>
      <c r="D19" s="35" t="s">
        <v>547</v>
      </c>
      <c r="E19" s="7" t="e">
        <f>VLOOKUP(B19,'Données DTER'!B20:G2811,4,FALSE)</f>
        <v>#N/A</v>
      </c>
      <c r="F19" s="5" t="e">
        <f>VLOOKUP(B19,'Données DTER'!B20:G2811,2,FALSE)</f>
        <v>#N/A</v>
      </c>
      <c r="G19" s="4" t="str">
        <f t="shared" si="2"/>
        <v xml:space="preserve"> </v>
      </c>
      <c r="H19" s="14" t="str">
        <f t="shared" si="0"/>
        <v xml:space="preserve"> </v>
      </c>
      <c r="I19" s="14" t="str">
        <f t="shared" si="1"/>
        <v xml:space="preserve"> </v>
      </c>
      <c r="J19" s="14"/>
      <c r="K19" s="4"/>
    </row>
    <row r="20" spans="1:11" x14ac:dyDescent="0.25">
      <c r="A20" s="11"/>
      <c r="B20" s="19" t="s">
        <v>335</v>
      </c>
      <c r="C20" s="70" t="str">
        <f>IFERROR(VLOOKUP(B20,'Données DTER'!$B$2:$D$2793,3,FALSE),"")</f>
        <v/>
      </c>
      <c r="D20" s="35" t="s">
        <v>540</v>
      </c>
      <c r="E20" s="7" t="e">
        <f>VLOOKUP(B20,'Données DTER'!B21:G2812,4,FALSE)</f>
        <v>#N/A</v>
      </c>
      <c r="F20" s="5" t="e">
        <f>VLOOKUP(B20,'Données DTER'!B21:G2812,2,FALSE)</f>
        <v>#N/A</v>
      </c>
      <c r="G20" s="4" t="str">
        <f t="shared" si="2"/>
        <v xml:space="preserve"> </v>
      </c>
      <c r="H20" s="14" t="str">
        <f t="shared" si="0"/>
        <v xml:space="preserve"> </v>
      </c>
      <c r="I20" s="14" t="str">
        <f t="shared" si="1"/>
        <v xml:space="preserve"> </v>
      </c>
      <c r="J20" s="14"/>
      <c r="K20" s="4"/>
    </row>
    <row r="21" spans="1:11" x14ac:dyDescent="0.25">
      <c r="A21" s="11"/>
      <c r="B21" s="19" t="s">
        <v>338</v>
      </c>
      <c r="C21" s="70" t="str">
        <f>IFERROR(VLOOKUP(B21,'Données DTER'!$B$2:$D$2793,3,FALSE),"")</f>
        <v/>
      </c>
      <c r="D21" s="35" t="s">
        <v>546</v>
      </c>
      <c r="E21" s="7" t="e">
        <f>VLOOKUP(B21,'Données DTER'!B22:G2813,4,FALSE)</f>
        <v>#N/A</v>
      </c>
      <c r="F21" s="5" t="e">
        <f>VLOOKUP(B21,'Données DTER'!B22:G2813,2,FALSE)</f>
        <v>#N/A</v>
      </c>
      <c r="G21" s="4" t="str">
        <f t="shared" si="2"/>
        <v xml:space="preserve"> </v>
      </c>
      <c r="H21" s="14" t="str">
        <f t="shared" si="0"/>
        <v xml:space="preserve"> </v>
      </c>
      <c r="I21" s="14" t="str">
        <f t="shared" si="1"/>
        <v xml:space="preserve"> </v>
      </c>
      <c r="J21" s="14"/>
      <c r="K21" s="4"/>
    </row>
    <row r="22" spans="1:11" x14ac:dyDescent="0.25">
      <c r="A22" s="11"/>
      <c r="B22" s="19" t="s">
        <v>337</v>
      </c>
      <c r="C22" s="70" t="str">
        <f>IFERROR(VLOOKUP(B22,'Données DTER'!$B$2:$D$2793,3,FALSE),"")</f>
        <v/>
      </c>
      <c r="D22" s="35" t="s">
        <v>546</v>
      </c>
      <c r="E22" s="7" t="e">
        <f>VLOOKUP(B22,'Données DTER'!B23:G2814,4,FALSE)</f>
        <v>#N/A</v>
      </c>
      <c r="F22" s="5" t="e">
        <f>VLOOKUP(B22,'Données DTER'!B23:G2814,2,FALSE)</f>
        <v>#N/A</v>
      </c>
      <c r="G22" s="4" t="str">
        <f t="shared" si="2"/>
        <v xml:space="preserve"> </v>
      </c>
      <c r="H22" s="14" t="str">
        <f t="shared" si="0"/>
        <v xml:space="preserve"> </v>
      </c>
      <c r="I22" s="14" t="str">
        <f t="shared" si="1"/>
        <v xml:space="preserve"> </v>
      </c>
      <c r="J22" s="14"/>
      <c r="K22" s="4"/>
    </row>
    <row r="23" spans="1:11" x14ac:dyDescent="0.25">
      <c r="A23" s="11"/>
      <c r="B23" s="19" t="s">
        <v>336</v>
      </c>
      <c r="C23" s="70" t="str">
        <f>IFERROR(VLOOKUP(B23,'Données DTER'!$B$2:$D$2793,3,FALSE),"")</f>
        <v/>
      </c>
      <c r="D23" s="35" t="s">
        <v>540</v>
      </c>
      <c r="E23" s="7" t="e">
        <f>VLOOKUP(B23,'Données DTER'!B24:G2815,4,FALSE)</f>
        <v>#N/A</v>
      </c>
      <c r="F23" s="5" t="e">
        <f>VLOOKUP(B23,'Données DTER'!B24:G2815,2,FALSE)</f>
        <v>#N/A</v>
      </c>
      <c r="G23" s="4" t="str">
        <f t="shared" si="2"/>
        <v xml:space="preserve"> </v>
      </c>
      <c r="H23" s="14" t="str">
        <f t="shared" si="0"/>
        <v xml:space="preserve"> </v>
      </c>
      <c r="I23" s="14" t="str">
        <f t="shared" si="1"/>
        <v xml:space="preserve"> </v>
      </c>
      <c r="J23" s="14"/>
      <c r="K23" s="4"/>
    </row>
    <row r="24" spans="1:11" x14ac:dyDescent="0.25">
      <c r="A24" s="11"/>
      <c r="B24" s="19" t="s">
        <v>355</v>
      </c>
      <c r="C24" s="70" t="str">
        <f>IFERROR(VLOOKUP(B24,'Données DTER'!$B$2:$D$2793,3,FALSE),"")</f>
        <v/>
      </c>
      <c r="D24" s="35" t="s">
        <v>540</v>
      </c>
      <c r="E24" s="7" t="e">
        <f>VLOOKUP(B24,'Données DTER'!B25:G2816,4,FALSE)</f>
        <v>#N/A</v>
      </c>
      <c r="F24" s="5" t="e">
        <f>VLOOKUP(B24,'Données DTER'!B25:G2816,2,FALSE)</f>
        <v>#N/A</v>
      </c>
      <c r="G24" s="4" t="str">
        <f t="shared" si="2"/>
        <v xml:space="preserve"> </v>
      </c>
      <c r="H24" s="14" t="str">
        <f t="shared" si="0"/>
        <v xml:space="preserve"> </v>
      </c>
      <c r="I24" s="14" t="str">
        <f t="shared" si="1"/>
        <v xml:space="preserve"> </v>
      </c>
      <c r="J24" s="14"/>
      <c r="K24" s="4"/>
    </row>
    <row r="25" spans="1:11" x14ac:dyDescent="0.25">
      <c r="A25" s="11"/>
      <c r="B25" s="19" t="s">
        <v>353</v>
      </c>
      <c r="C25" s="70" t="str">
        <f>IFERROR(VLOOKUP(B25,'Données DTER'!$B$2:$D$2793,3,FALSE),"")</f>
        <v/>
      </c>
      <c r="D25" s="35" t="s">
        <v>540</v>
      </c>
      <c r="E25" s="7" t="e">
        <f>VLOOKUP(B25,'Données DTER'!B26:G2817,4,FALSE)</f>
        <v>#N/A</v>
      </c>
      <c r="F25" s="5" t="e">
        <f>VLOOKUP(B25,'Données DTER'!B26:G2817,2,FALSE)</f>
        <v>#N/A</v>
      </c>
      <c r="G25" s="4" t="str">
        <f t="shared" si="2"/>
        <v xml:space="preserve"> </v>
      </c>
      <c r="H25" s="14" t="str">
        <f t="shared" si="0"/>
        <v xml:space="preserve"> </v>
      </c>
      <c r="I25" s="14" t="str">
        <f t="shared" si="1"/>
        <v xml:space="preserve"> </v>
      </c>
      <c r="J25" s="14"/>
      <c r="K25" s="4"/>
    </row>
    <row r="26" spans="1:11" x14ac:dyDescent="0.25">
      <c r="A26" s="11"/>
      <c r="B26" s="19" t="s">
        <v>349</v>
      </c>
      <c r="C26" s="70" t="str">
        <f>IFERROR(VLOOKUP(B26,'Données DTER'!$B$2:$D$2793,3,FALSE),"")</f>
        <v/>
      </c>
      <c r="D26" s="35" t="s">
        <v>540</v>
      </c>
      <c r="E26" s="7" t="e">
        <f>VLOOKUP(B26,'Données DTER'!B27:G2818,4,FALSE)</f>
        <v>#N/A</v>
      </c>
      <c r="F26" s="5" t="e">
        <f>VLOOKUP(B26,'Données DTER'!B27:G2818,2,FALSE)</f>
        <v>#N/A</v>
      </c>
      <c r="G26" s="4" t="str">
        <f t="shared" si="2"/>
        <v xml:space="preserve"> </v>
      </c>
      <c r="H26" s="14" t="str">
        <f t="shared" si="0"/>
        <v xml:space="preserve"> </v>
      </c>
      <c r="I26" s="14" t="str">
        <f t="shared" si="1"/>
        <v xml:space="preserve"> </v>
      </c>
      <c r="J26" s="14"/>
      <c r="K26" s="4"/>
    </row>
    <row r="27" spans="1:11" x14ac:dyDescent="0.25">
      <c r="A27" s="11"/>
      <c r="B27" s="19" t="s">
        <v>335</v>
      </c>
      <c r="C27" s="70" t="str">
        <f>IFERROR(VLOOKUP(B27,'Données DTER'!$B$2:$D$2793,3,FALSE),"")</f>
        <v/>
      </c>
      <c r="D27" s="35" t="s">
        <v>540</v>
      </c>
      <c r="E27" s="7" t="e">
        <f>VLOOKUP(B27,'Données DTER'!B28:G2819,4,FALSE)</f>
        <v>#N/A</v>
      </c>
      <c r="F27" s="5" t="e">
        <f>VLOOKUP(B27,'Données DTER'!B28:G2819,2,FALSE)</f>
        <v>#N/A</v>
      </c>
      <c r="G27" s="4" t="str">
        <f t="shared" si="2"/>
        <v xml:space="preserve"> </v>
      </c>
      <c r="H27" s="14" t="str">
        <f t="shared" si="0"/>
        <v xml:space="preserve"> </v>
      </c>
      <c r="I27" s="14" t="str">
        <f t="shared" si="1"/>
        <v xml:space="preserve"> </v>
      </c>
      <c r="J27" s="14"/>
      <c r="K27" s="4"/>
    </row>
    <row r="28" spans="1:11" x14ac:dyDescent="0.25">
      <c r="A28" s="11"/>
      <c r="B28" s="19" t="s">
        <v>347</v>
      </c>
      <c r="C28" s="70" t="str">
        <f>IFERROR(VLOOKUP(B28,'Données DTER'!$B$2:$D$2793,3,FALSE),"")</f>
        <v/>
      </c>
      <c r="D28" s="35" t="s">
        <v>540</v>
      </c>
      <c r="E28" s="7" t="e">
        <f>VLOOKUP(B28,'Données DTER'!B29:G2820,4,FALSE)</f>
        <v>#N/A</v>
      </c>
      <c r="F28" s="5" t="e">
        <f>VLOOKUP(B28,'Données DTER'!B29:G2820,2,FALSE)</f>
        <v>#N/A</v>
      </c>
      <c r="G28" s="4" t="str">
        <f t="shared" si="2"/>
        <v xml:space="preserve"> </v>
      </c>
      <c r="H28" s="14" t="str">
        <f t="shared" si="0"/>
        <v xml:space="preserve"> </v>
      </c>
      <c r="I28" s="14" t="str">
        <f t="shared" si="1"/>
        <v xml:space="preserve"> </v>
      </c>
      <c r="J28" s="14"/>
      <c r="K28" s="4"/>
    </row>
    <row r="29" spans="1:11" x14ac:dyDescent="0.25">
      <c r="A29" s="11"/>
      <c r="B29" s="19" t="s">
        <v>350</v>
      </c>
      <c r="C29" s="70" t="str">
        <f>IFERROR(VLOOKUP(B29,'Données DTER'!$B$2:$D$2793,3,FALSE),"")</f>
        <v/>
      </c>
      <c r="D29" s="35" t="s">
        <v>540</v>
      </c>
      <c r="E29" s="7" t="e">
        <f>VLOOKUP(B29,'Données DTER'!B30:G2821,4,FALSE)</f>
        <v>#N/A</v>
      </c>
      <c r="F29" s="5" t="e">
        <f>VLOOKUP(B29,'Données DTER'!B30:G2821,2,FALSE)</f>
        <v>#N/A</v>
      </c>
      <c r="G29" s="4" t="str">
        <f t="shared" si="2"/>
        <v xml:space="preserve"> </v>
      </c>
      <c r="H29" s="14" t="str">
        <f t="shared" si="0"/>
        <v xml:space="preserve"> </v>
      </c>
      <c r="I29" s="14" t="str">
        <f t="shared" si="1"/>
        <v xml:space="preserve"> </v>
      </c>
      <c r="J29" s="14"/>
      <c r="K29" s="4"/>
    </row>
    <row r="30" spans="1:11" x14ac:dyDescent="0.25">
      <c r="A30" s="11"/>
      <c r="B30" s="19" t="s">
        <v>351</v>
      </c>
      <c r="C30" s="70" t="str">
        <f>IFERROR(VLOOKUP(B30,'Données DTER'!$B$2:$D$2793,3,FALSE),"")</f>
        <v/>
      </c>
      <c r="D30" s="35" t="s">
        <v>540</v>
      </c>
      <c r="E30" s="7" t="e">
        <f>VLOOKUP(B30,'Données DTER'!B31:G2822,4,FALSE)</f>
        <v>#N/A</v>
      </c>
      <c r="F30" s="5" t="e">
        <f>VLOOKUP(B30,'Données DTER'!B31:G2822,2,FALSE)</f>
        <v>#N/A</v>
      </c>
      <c r="G30" s="4" t="str">
        <f t="shared" si="2"/>
        <v xml:space="preserve"> </v>
      </c>
      <c r="H30" s="14" t="str">
        <f t="shared" si="0"/>
        <v xml:space="preserve"> </v>
      </c>
      <c r="I30" s="14" t="str">
        <f t="shared" si="1"/>
        <v xml:space="preserve"> </v>
      </c>
      <c r="J30" s="14"/>
      <c r="K30" s="4"/>
    </row>
    <row r="31" spans="1:11" x14ac:dyDescent="0.25">
      <c r="A31" s="11"/>
      <c r="B31" s="19" t="s">
        <v>354</v>
      </c>
      <c r="C31" s="70" t="str">
        <f>IFERROR(VLOOKUP(B31,'Données DTER'!$B$2:$D$2793,3,FALSE),"")</f>
        <v/>
      </c>
      <c r="D31" s="35" t="s">
        <v>540</v>
      </c>
      <c r="E31" s="7" t="e">
        <f>VLOOKUP(B31,'Données DTER'!B32:G2823,4,FALSE)</f>
        <v>#N/A</v>
      </c>
      <c r="F31" s="5" t="e">
        <f>VLOOKUP(B31,'Données DTER'!B32:G2823,2,FALSE)</f>
        <v>#N/A</v>
      </c>
      <c r="G31" s="4" t="str">
        <f t="shared" si="2"/>
        <v xml:space="preserve"> </v>
      </c>
      <c r="H31" s="14" t="str">
        <f t="shared" si="0"/>
        <v xml:space="preserve"> </v>
      </c>
      <c r="I31" s="14" t="str">
        <f t="shared" si="1"/>
        <v xml:space="preserve"> </v>
      </c>
      <c r="J31" s="14"/>
      <c r="K31" s="4"/>
    </row>
    <row r="32" spans="1:11" x14ac:dyDescent="0.25">
      <c r="A32" s="11"/>
      <c r="B32" s="19" t="s">
        <v>348</v>
      </c>
      <c r="C32" s="70" t="str">
        <f>IFERROR(VLOOKUP(B32,'Données DTER'!$B$2:$D$2793,3,FALSE),"")</f>
        <v/>
      </c>
      <c r="D32" s="35" t="s">
        <v>540</v>
      </c>
      <c r="E32" s="7" t="e">
        <f>VLOOKUP(B32,'Données DTER'!B33:G2824,4,FALSE)</f>
        <v>#N/A</v>
      </c>
      <c r="F32" s="5" t="e">
        <f>VLOOKUP(B32,'Données DTER'!B33:G2824,2,FALSE)</f>
        <v>#N/A</v>
      </c>
      <c r="G32" s="4" t="str">
        <f t="shared" si="2"/>
        <v xml:space="preserve"> </v>
      </c>
      <c r="H32" s="14" t="str">
        <f t="shared" si="0"/>
        <v xml:space="preserve"> </v>
      </c>
      <c r="I32" s="14" t="str">
        <f t="shared" si="1"/>
        <v xml:space="preserve"> </v>
      </c>
      <c r="J32" s="14"/>
      <c r="K32" s="4"/>
    </row>
    <row r="33" spans="1:11" x14ac:dyDescent="0.25">
      <c r="A33" s="11"/>
      <c r="B33" s="19" t="s">
        <v>352</v>
      </c>
      <c r="C33" s="70" t="str">
        <f>IFERROR(VLOOKUP(B33,'Données DTER'!$B$2:$D$2793,3,FALSE),"")</f>
        <v/>
      </c>
      <c r="D33" s="35" t="s">
        <v>540</v>
      </c>
      <c r="E33" s="7" t="e">
        <f>VLOOKUP(B33,'Données DTER'!B34:G2825,4,FALSE)</f>
        <v>#N/A</v>
      </c>
      <c r="F33" s="5" t="e">
        <f>VLOOKUP(B33,'Données DTER'!B34:G2825,2,FALSE)</f>
        <v>#N/A</v>
      </c>
      <c r="G33" s="4" t="str">
        <f t="shared" si="2"/>
        <v xml:space="preserve"> </v>
      </c>
      <c r="H33" s="14" t="str">
        <f t="shared" si="0"/>
        <v xml:space="preserve"> </v>
      </c>
      <c r="I33" s="14" t="str">
        <f t="shared" si="1"/>
        <v xml:space="preserve"> </v>
      </c>
      <c r="J33" s="14"/>
      <c r="K33" s="4"/>
    </row>
    <row r="34" spans="1:11" x14ac:dyDescent="0.25">
      <c r="A34" s="11"/>
      <c r="B34" s="19" t="s">
        <v>342</v>
      </c>
      <c r="C34" s="70" t="str">
        <f>IFERROR(VLOOKUP(B34,'Données DTER'!$B$2:$D$2793,3,FALSE),"")</f>
        <v/>
      </c>
      <c r="D34" s="35" t="s">
        <v>543</v>
      </c>
      <c r="E34" s="7" t="e">
        <f>VLOOKUP(B34,'Données DTER'!B35:G2826,4,FALSE)</f>
        <v>#N/A</v>
      </c>
      <c r="F34" s="5" t="e">
        <f>VLOOKUP(B34,'Données DTER'!B35:G2826,2,FALSE)</f>
        <v>#N/A</v>
      </c>
      <c r="G34" s="4" t="str">
        <f t="shared" si="2"/>
        <v xml:space="preserve"> </v>
      </c>
      <c r="H34" s="14" t="str">
        <f t="shared" si="0"/>
        <v xml:space="preserve"> </v>
      </c>
      <c r="I34" s="14" t="str">
        <f t="shared" si="1"/>
        <v xml:space="preserve"> </v>
      </c>
      <c r="J34" s="14"/>
      <c r="K34" s="4"/>
    </row>
    <row r="35" spans="1:11" x14ac:dyDescent="0.25">
      <c r="A35" s="11"/>
      <c r="B35" s="19" t="s">
        <v>536</v>
      </c>
      <c r="C35" s="70" t="s">
        <v>9</v>
      </c>
      <c r="D35" s="35" t="s">
        <v>541</v>
      </c>
      <c r="E35" s="7" t="e">
        <f>VLOOKUP(B35,'Données DTER'!B36:G2827,4,FALSE)</f>
        <v>#N/A</v>
      </c>
      <c r="F35" s="5" t="e">
        <f>VLOOKUP(B35,'Données DTER'!B36:G2827,2,FALSE)</f>
        <v>#N/A</v>
      </c>
      <c r="G35" s="4" t="str">
        <f t="shared" si="2"/>
        <v xml:space="preserve"> </v>
      </c>
      <c r="H35" s="14" t="str">
        <f t="shared" si="0"/>
        <v xml:space="preserve">           X</v>
      </c>
      <c r="I35" s="14" t="str">
        <f t="shared" si="1"/>
        <v xml:space="preserve"> </v>
      </c>
      <c r="J35" s="14"/>
      <c r="K35" s="4"/>
    </row>
    <row r="36" spans="1:11" x14ac:dyDescent="0.25">
      <c r="A36" s="11"/>
      <c r="B36" s="19" t="s">
        <v>366</v>
      </c>
      <c r="C36" s="70" t="s">
        <v>12</v>
      </c>
      <c r="D36" s="35" t="s">
        <v>554</v>
      </c>
      <c r="E36" s="7" t="e">
        <f>VLOOKUP(B36,'Données DTER'!B37:G2828,4,FALSE)</f>
        <v>#N/A</v>
      </c>
      <c r="F36" s="5" t="e">
        <f>VLOOKUP(B36,'Données DTER'!B37:G2828,2,FALSE)</f>
        <v>#N/A</v>
      </c>
      <c r="G36" s="4" t="str">
        <f t="shared" si="2"/>
        <v xml:space="preserve">           X</v>
      </c>
      <c r="H36" s="14" t="str">
        <f t="shared" si="0"/>
        <v xml:space="preserve"> </v>
      </c>
      <c r="I36" s="14" t="str">
        <f t="shared" si="1"/>
        <v xml:space="preserve"> </v>
      </c>
      <c r="J36" s="14"/>
      <c r="K36" s="4"/>
    </row>
    <row r="37" spans="1:11" x14ac:dyDescent="0.25">
      <c r="A37" s="11"/>
      <c r="B37" s="19" t="s">
        <v>356</v>
      </c>
      <c r="C37" s="70" t="str">
        <f>IFERROR(VLOOKUP(B37,'Données DTER'!$B$2:$D$2793,3,FALSE),"")</f>
        <v/>
      </c>
      <c r="D37" s="35" t="s">
        <v>544</v>
      </c>
      <c r="E37" s="7" t="e">
        <f>VLOOKUP(B37,'Données DTER'!B38:G2829,4,FALSE)</f>
        <v>#N/A</v>
      </c>
      <c r="F37" s="5" t="e">
        <f>VLOOKUP(B37,'Données DTER'!B38:G2829,2,FALSE)</f>
        <v>#N/A</v>
      </c>
      <c r="G37" s="4" t="str">
        <f t="shared" si="2"/>
        <v xml:space="preserve"> </v>
      </c>
      <c r="H37" s="14" t="str">
        <f t="shared" si="0"/>
        <v xml:space="preserve"> </v>
      </c>
      <c r="I37" s="14" t="str">
        <f t="shared" si="1"/>
        <v xml:space="preserve"> </v>
      </c>
      <c r="J37" s="14"/>
      <c r="K37" s="4"/>
    </row>
    <row r="38" spans="1:11" x14ac:dyDescent="0.25">
      <c r="A38" s="11"/>
      <c r="B38" s="20" t="s">
        <v>559</v>
      </c>
      <c r="C38" s="70" t="str">
        <f>IFERROR(VLOOKUP(B38,'Données DTER'!$B$2:$D$2793,3,FALSE),"")</f>
        <v/>
      </c>
      <c r="D38" s="35" t="s">
        <v>555</v>
      </c>
      <c r="E38" s="7" t="e">
        <f>VLOOKUP(B38,'Données DTER'!B39:G2830,4,FALSE)</f>
        <v>#N/A</v>
      </c>
      <c r="F38" s="5" t="e">
        <f>VLOOKUP(B38,'Données DTER'!B39:G2830,2,FALSE)</f>
        <v>#N/A</v>
      </c>
      <c r="G38" s="4" t="str">
        <f t="shared" si="2"/>
        <v xml:space="preserve"> </v>
      </c>
      <c r="H38" s="14" t="str">
        <f t="shared" si="0"/>
        <v xml:space="preserve"> </v>
      </c>
      <c r="I38" s="14" t="str">
        <f t="shared" si="1"/>
        <v xml:space="preserve"> </v>
      </c>
      <c r="J38" s="14"/>
      <c r="K38" s="4"/>
    </row>
    <row r="39" spans="1:11" x14ac:dyDescent="0.25">
      <c r="A39" s="11"/>
      <c r="B39" s="20" t="s">
        <v>561</v>
      </c>
      <c r="C39" s="70" t="str">
        <f>IFERROR(VLOOKUP(B39,'Données DTER'!$B$2:$D$2793,3,FALSE),"")</f>
        <v/>
      </c>
      <c r="D39" s="35" t="s">
        <v>555</v>
      </c>
      <c r="E39" s="7" t="e">
        <f>VLOOKUP(B39,'Données DTER'!B40:G2831,4,FALSE)</f>
        <v>#N/A</v>
      </c>
      <c r="F39" s="5" t="e">
        <f>VLOOKUP(B39,'Données DTER'!B40:G2831,2,FALSE)</f>
        <v>#N/A</v>
      </c>
      <c r="G39" s="4" t="str">
        <f t="shared" si="2"/>
        <v xml:space="preserve"> </v>
      </c>
      <c r="H39" s="14" t="str">
        <f t="shared" si="0"/>
        <v xml:space="preserve"> </v>
      </c>
      <c r="I39" s="14" t="str">
        <f t="shared" si="1"/>
        <v xml:space="preserve"> </v>
      </c>
      <c r="J39" s="14"/>
      <c r="K39" s="4"/>
    </row>
    <row r="40" spans="1:11" x14ac:dyDescent="0.25">
      <c r="A40" s="11"/>
      <c r="B40" s="20" t="s">
        <v>562</v>
      </c>
      <c r="C40" s="70" t="str">
        <f>IFERROR(VLOOKUP(B40,'Données DTER'!$B$2:$D$2793,3,FALSE),"")</f>
        <v/>
      </c>
      <c r="D40" s="35" t="s">
        <v>555</v>
      </c>
      <c r="E40" s="7" t="e">
        <f>VLOOKUP(B40,'Données DTER'!B41:G2832,4,FALSE)</f>
        <v>#N/A</v>
      </c>
      <c r="F40" s="5" t="e">
        <f>VLOOKUP(B40,'Données DTER'!B41:G2832,2,FALSE)</f>
        <v>#N/A</v>
      </c>
      <c r="G40" s="4" t="str">
        <f t="shared" si="2"/>
        <v xml:space="preserve"> </v>
      </c>
      <c r="H40" s="14" t="str">
        <f t="shared" si="0"/>
        <v xml:space="preserve"> </v>
      </c>
      <c r="I40" s="14" t="str">
        <f t="shared" si="1"/>
        <v xml:space="preserve"> </v>
      </c>
      <c r="J40" s="14"/>
      <c r="K40" s="4"/>
    </row>
    <row r="41" spans="1:11" x14ac:dyDescent="0.25">
      <c r="A41" s="11"/>
      <c r="B41" s="21" t="s">
        <v>563</v>
      </c>
      <c r="C41" s="71" t="str">
        <f>IFERROR(VLOOKUP(B41,'Données DTER'!$B$2:$D$2793,3,FALSE),"")</f>
        <v/>
      </c>
      <c r="D41" s="35" t="s">
        <v>555</v>
      </c>
      <c r="E41" s="22" t="e">
        <f>VLOOKUP(B41,'Données DTER'!B42:G2833,4,FALSE)</f>
        <v>#N/A</v>
      </c>
      <c r="F41" s="23" t="e">
        <f>VLOOKUP(B41,'Données DTER'!B42:G2833,2,FALSE)</f>
        <v>#N/A</v>
      </c>
      <c r="G41" s="4" t="str">
        <f t="shared" si="2"/>
        <v xml:space="preserve"> </v>
      </c>
      <c r="H41" s="14" t="str">
        <f t="shared" si="0"/>
        <v xml:space="preserve"> </v>
      </c>
      <c r="I41" s="14" t="str">
        <f t="shared" si="1"/>
        <v xml:space="preserve"> </v>
      </c>
      <c r="J41" s="88"/>
      <c r="K41" s="24"/>
    </row>
    <row r="42" spans="1:11" x14ac:dyDescent="0.25">
      <c r="A42" s="11"/>
      <c r="B42" s="20" t="s">
        <v>564</v>
      </c>
      <c r="C42" s="70" t="str">
        <f>IFERROR(VLOOKUP(B42,'Données DTER'!$B$2:$D$2793,3,FALSE),"")</f>
        <v/>
      </c>
      <c r="D42" s="35" t="s">
        <v>555</v>
      </c>
      <c r="E42" s="7" t="e">
        <f>VLOOKUP(B42,'Données DTER'!B43:G2834,4,FALSE)</f>
        <v>#N/A</v>
      </c>
      <c r="F42" s="25" t="e">
        <f>VLOOKUP(B42,'Données DTER'!B43:G2834,2,FALSE)</f>
        <v>#N/A</v>
      </c>
      <c r="G42" s="4" t="str">
        <f t="shared" si="2"/>
        <v xml:space="preserve"> </v>
      </c>
      <c r="H42" s="14" t="str">
        <f t="shared" si="0"/>
        <v xml:space="preserve"> </v>
      </c>
      <c r="I42" s="14" t="str">
        <f t="shared" si="1"/>
        <v xml:space="preserve"> </v>
      </c>
      <c r="J42" s="14"/>
      <c r="K42" s="4"/>
    </row>
    <row r="43" spans="1:11" x14ac:dyDescent="0.25">
      <c r="A43" s="11"/>
      <c r="B43" s="20" t="s">
        <v>565</v>
      </c>
      <c r="C43" s="70" t="str">
        <f>IFERROR(VLOOKUP(B43,'Données DTER'!$B$2:$D$2793,3,FALSE),"")</f>
        <v/>
      </c>
      <c r="D43" s="35" t="s">
        <v>555</v>
      </c>
      <c r="E43" s="7" t="e">
        <f>VLOOKUP(B43,'Données DTER'!B44:G2835,4,FALSE)</f>
        <v>#N/A</v>
      </c>
      <c r="F43" s="25" t="e">
        <f>VLOOKUP(B43,'Données DTER'!B44:G2835,2,FALSE)</f>
        <v>#N/A</v>
      </c>
      <c r="G43" s="4" t="str">
        <f t="shared" si="2"/>
        <v xml:space="preserve"> </v>
      </c>
      <c r="H43" s="14" t="str">
        <f t="shared" si="0"/>
        <v xml:space="preserve"> </v>
      </c>
      <c r="I43" s="14" t="str">
        <f t="shared" si="1"/>
        <v xml:space="preserve"> </v>
      </c>
      <c r="J43" s="14"/>
      <c r="K43" s="4"/>
    </row>
    <row r="44" spans="1:11" x14ac:dyDescent="0.25">
      <c r="A44" s="11"/>
      <c r="B44" s="20" t="s">
        <v>370</v>
      </c>
      <c r="C44" s="70" t="str">
        <f>IFERROR(VLOOKUP(B44,'Données DTER'!$B$2:$D$2793,3,FALSE),"")</f>
        <v/>
      </c>
      <c r="D44" s="35" t="s">
        <v>556</v>
      </c>
      <c r="E44" s="7" t="e">
        <f>VLOOKUP(B44,'Données DTER'!B45:G2836,4,FALSE)</f>
        <v>#N/A</v>
      </c>
      <c r="F44" s="25" t="e">
        <f>VLOOKUP(B44,'Données DTER'!B45:G2836,2,FALSE)</f>
        <v>#N/A</v>
      </c>
      <c r="G44" s="4" t="str">
        <f t="shared" si="2"/>
        <v xml:space="preserve"> </v>
      </c>
      <c r="H44" s="14" t="str">
        <f t="shared" si="0"/>
        <v xml:space="preserve"> </v>
      </c>
      <c r="I44" s="14" t="str">
        <f t="shared" si="1"/>
        <v xml:space="preserve"> </v>
      </c>
      <c r="J44" s="14"/>
      <c r="K44" s="4"/>
    </row>
    <row r="45" spans="1:11" x14ac:dyDescent="0.25">
      <c r="A45" s="11"/>
      <c r="B45" s="20" t="s">
        <v>566</v>
      </c>
      <c r="C45" s="70" t="str">
        <f>IFERROR(VLOOKUP(B45,'Données DTER'!$B$2:$D$2793,3,FALSE),"")</f>
        <v/>
      </c>
      <c r="D45" s="35" t="s">
        <v>548</v>
      </c>
      <c r="E45" s="7" t="e">
        <f>VLOOKUP(B45,'Données DTER'!B46:G2837,4,FALSE)</f>
        <v>#N/A</v>
      </c>
      <c r="F45" s="25" t="e">
        <f>VLOOKUP(B45,'Données DTER'!B46:G2837,2,FALSE)</f>
        <v>#N/A</v>
      </c>
      <c r="G45" s="4" t="str">
        <f t="shared" si="2"/>
        <v xml:space="preserve"> </v>
      </c>
      <c r="H45" s="14" t="str">
        <f t="shared" si="0"/>
        <v xml:space="preserve"> </v>
      </c>
      <c r="I45" s="14" t="str">
        <f t="shared" si="1"/>
        <v xml:space="preserve"> </v>
      </c>
      <c r="J45" s="14"/>
      <c r="K45" s="4"/>
    </row>
    <row r="46" spans="1:11" x14ac:dyDescent="0.25">
      <c r="A46" s="11"/>
      <c r="B46" s="20" t="s">
        <v>568</v>
      </c>
      <c r="C46" s="70" t="s">
        <v>569</v>
      </c>
      <c r="D46" s="35" t="s">
        <v>547</v>
      </c>
      <c r="E46" s="7" t="e">
        <f>VLOOKUP(B46,'Données DTER'!B47:G2838,4,FALSE)</f>
        <v>#N/A</v>
      </c>
      <c r="F46" s="25" t="e">
        <f>VLOOKUP(B46,'Données DTER'!B47:G2838,2,FALSE)</f>
        <v>#N/A</v>
      </c>
      <c r="G46" s="4" t="str">
        <f t="shared" si="2"/>
        <v xml:space="preserve"> </v>
      </c>
      <c r="H46" s="14" t="str">
        <f t="shared" si="0"/>
        <v xml:space="preserve"> </v>
      </c>
      <c r="I46" s="14" t="str">
        <f t="shared" si="1"/>
        <v xml:space="preserve">           X </v>
      </c>
      <c r="J46" s="14"/>
      <c r="K46" s="4"/>
    </row>
    <row r="47" spans="1:11" x14ac:dyDescent="0.25">
      <c r="A47" s="11"/>
      <c r="B47" s="20" t="s">
        <v>570</v>
      </c>
      <c r="C47" s="70" t="str">
        <f>IFERROR(VLOOKUP(B47,'Données DTER'!$B$2:$D$2793,3,FALSE),"")</f>
        <v/>
      </c>
      <c r="D47" s="2" t="s">
        <v>558</v>
      </c>
      <c r="E47" s="7" t="e">
        <f>VLOOKUP(B47,'Données DTER'!B48:G2839,4,FALSE)</f>
        <v>#N/A</v>
      </c>
      <c r="F47" s="25" t="e">
        <f>VLOOKUP(B47,'Données DTER'!B48:G2839,2,FALSE)</f>
        <v>#N/A</v>
      </c>
      <c r="G47" s="4" t="str">
        <f t="shared" si="2"/>
        <v xml:space="preserve"> </v>
      </c>
      <c r="H47" s="14" t="str">
        <f t="shared" si="0"/>
        <v xml:space="preserve"> </v>
      </c>
      <c r="I47" s="14" t="str">
        <f t="shared" si="1"/>
        <v xml:space="preserve"> </v>
      </c>
      <c r="J47" s="14"/>
      <c r="K47" s="4"/>
    </row>
    <row r="48" spans="1:11" x14ac:dyDescent="0.25">
      <c r="A48" s="11"/>
      <c r="B48" s="20" t="s">
        <v>571</v>
      </c>
      <c r="C48" s="70" t="s">
        <v>12</v>
      </c>
      <c r="D48" s="35" t="s">
        <v>547</v>
      </c>
      <c r="E48" s="7">
        <v>5</v>
      </c>
      <c r="F48" s="25" t="e">
        <f>VLOOKUP(B48,'Données DTER'!B49:G2840,2,FALSE)</f>
        <v>#N/A</v>
      </c>
      <c r="G48" s="4" t="str">
        <f t="shared" si="2"/>
        <v xml:space="preserve">           X</v>
      </c>
      <c r="H48" s="14" t="str">
        <f t="shared" si="0"/>
        <v xml:space="preserve"> </v>
      </c>
      <c r="I48" s="14" t="str">
        <f t="shared" si="1"/>
        <v xml:space="preserve"> </v>
      </c>
      <c r="J48" s="14"/>
      <c r="K48" s="4"/>
    </row>
    <row r="49" spans="1:11" x14ac:dyDescent="0.25">
      <c r="A49" s="11"/>
      <c r="B49" s="20" t="s">
        <v>572</v>
      </c>
      <c r="C49" s="70" t="s">
        <v>12</v>
      </c>
      <c r="D49" s="35" t="s">
        <v>557</v>
      </c>
      <c r="E49" s="7" t="e">
        <f>VLOOKUP(B49,'Données DTER'!B50:G2841,4,FALSE)</f>
        <v>#N/A</v>
      </c>
      <c r="F49" s="25" t="e">
        <f>VLOOKUP(B49,'Données DTER'!B50:G2841,2,FALSE)</f>
        <v>#N/A</v>
      </c>
      <c r="G49" s="4" t="str">
        <f t="shared" si="2"/>
        <v xml:space="preserve">           X</v>
      </c>
      <c r="H49" s="14" t="str">
        <f t="shared" si="0"/>
        <v xml:space="preserve"> </v>
      </c>
      <c r="I49" s="14" t="str">
        <f t="shared" si="1"/>
        <v xml:space="preserve"> </v>
      </c>
      <c r="J49" s="14"/>
      <c r="K49" s="4"/>
    </row>
    <row r="50" spans="1:11" x14ac:dyDescent="0.25">
      <c r="A50" s="11"/>
      <c r="B50" s="20" t="s">
        <v>573</v>
      </c>
      <c r="C50" s="70" t="s">
        <v>12</v>
      </c>
      <c r="D50" s="35" t="s">
        <v>557</v>
      </c>
      <c r="E50" s="7" t="e">
        <f>VLOOKUP(B50,'Données DTER'!B51:G2842,4,FALSE)</f>
        <v>#N/A</v>
      </c>
      <c r="F50" s="25" t="e">
        <f>VLOOKUP(B50,'Données DTER'!B51:G2842,2,FALSE)</f>
        <v>#N/A</v>
      </c>
      <c r="G50" s="4" t="str">
        <f t="shared" si="2"/>
        <v xml:space="preserve">           X</v>
      </c>
      <c r="H50" s="14" t="str">
        <f t="shared" si="0"/>
        <v xml:space="preserve"> </v>
      </c>
      <c r="I50" s="14" t="str">
        <f t="shared" si="1"/>
        <v xml:space="preserve"> </v>
      </c>
      <c r="J50" s="14"/>
      <c r="K50" s="4"/>
    </row>
    <row r="51" spans="1:11" x14ac:dyDescent="0.25">
      <c r="A51" s="11"/>
      <c r="B51" s="20" t="s">
        <v>574</v>
      </c>
      <c r="C51" s="70" t="s">
        <v>12</v>
      </c>
      <c r="D51" s="35" t="s">
        <v>557</v>
      </c>
      <c r="E51" s="7" t="e">
        <f>VLOOKUP(B51,'Données DTER'!B52:G2843,4,FALSE)</f>
        <v>#N/A</v>
      </c>
      <c r="F51" s="25" t="e">
        <f>VLOOKUP(B51,'Données DTER'!B52:G2843,2,FALSE)</f>
        <v>#N/A</v>
      </c>
      <c r="G51" s="4" t="str">
        <f t="shared" si="2"/>
        <v xml:space="preserve">           X</v>
      </c>
      <c r="H51" s="14" t="str">
        <f t="shared" ref="H51" si="3">IF(C51="AO25","           X  ",IF(C51="AO26","           X  ",IF(C51="A013","           X  ",IF(C51="A03A","           X",IF(C51="A03D","           X",IF(C51="A011","           X"," "))))))</f>
        <v xml:space="preserve"> </v>
      </c>
      <c r="I51" s="14" t="str">
        <f t="shared" si="1"/>
        <v xml:space="preserve"> </v>
      </c>
      <c r="J51" s="14"/>
      <c r="K51" s="4"/>
    </row>
    <row r="52" spans="1:11" x14ac:dyDescent="0.25">
      <c r="A52" s="11"/>
      <c r="B52" s="44" t="s">
        <v>367</v>
      </c>
      <c r="C52" s="70" t="s">
        <v>659</v>
      </c>
      <c r="D52" s="35" t="s">
        <v>695</v>
      </c>
      <c r="E52" s="7" t="e">
        <f>VLOOKUP(B52,'Données DTER'!B53:G2844,4,FALSE)</f>
        <v>#N/A</v>
      </c>
      <c r="F52" s="25" t="e">
        <f>VLOOKUP(B52,'Données DTER'!B53:G2844,2,FALSE)</f>
        <v>#N/A</v>
      </c>
      <c r="G52" s="4" t="str">
        <f t="shared" ref="G52" si="4">IF(C52="A032","           X  ",IF(C52="A033","           X",IF(C52="A045","           X",IF(C52="A043","           X"," "))))</f>
        <v xml:space="preserve"> </v>
      </c>
      <c r="H52" s="14" t="str">
        <f t="shared" ref="H52" si="5">IF(C52="AO25","           X  ",IF(C52="AO26","           X  ",IF(C52="A013","           X  ",IF(C52="A03A","           X",IF(C52="A03D","           X",IF(C52="A011","           X"," "))))))</f>
        <v xml:space="preserve"> </v>
      </c>
      <c r="I52" s="14" t="str">
        <f>IF(C52="A021","           X",IF(C52="A029","           X ",IF(C52="AO15","           X ",IF(C52="AO4A","           X ",IF(C52="A014","           X",IF(C52="AO4D","           X ",IF(C52="AO4J","           X ",IF(C52="AO2A","           X ",IF(C52="AO2M","           X ",IF(C52="AO4G","           X ",IF(C52="A031","           X ",IF(C52="A044","           X ",IF(C52="AO2C","           X ",IF(C52="AO4S","           X "," "))))))))))))))</f>
        <v xml:space="preserve"> </v>
      </c>
      <c r="J52" s="14"/>
      <c r="K52" s="4"/>
    </row>
    <row r="53" spans="1:11" x14ac:dyDescent="0.25">
      <c r="A53" s="11"/>
      <c r="B53" s="44" t="s">
        <v>675</v>
      </c>
      <c r="C53" s="70" t="str">
        <f>IFERROR(VLOOKUP(B53,'Données DTER'!$B$2:$D$2793,3,FALSE),"")</f>
        <v/>
      </c>
      <c r="D53" s="19" t="s">
        <v>545</v>
      </c>
      <c r="E53" s="7" t="e">
        <f>VLOOKUP(B53,'Données DTER'!B54:G2845,4,FALSE)</f>
        <v>#N/A</v>
      </c>
      <c r="F53" s="25" t="e">
        <f>VLOOKUP(B53,'Données DTER'!B54:G2845,2,FALSE)</f>
        <v>#N/A</v>
      </c>
      <c r="G53" s="4" t="str">
        <f t="shared" ref="G53" si="6">IF(C53="A032","           X  ",IF(C53="A033","           X",IF(C53="A045","           X",IF(C53="A043","           X"," "))))</f>
        <v xml:space="preserve"> </v>
      </c>
      <c r="H53" s="14" t="str">
        <f t="shared" ref="H53" si="7">IF(C53="AO25","           X  ",IF(C53="AO26","           X  ",IF(C53="A013","           X  ",IF(C53="A03A","           X",IF(C53="A03D","           X",IF(C53="A011","           X"," "))))))</f>
        <v xml:space="preserve"> </v>
      </c>
      <c r="I53" s="14" t="str">
        <f t="shared" ref="I53" si="8">IF(C53="A021","           X",IF(C53="A029","           X ",IF(C53="AO15","           X ",IF(C53="AO4A","           X ",IF(C53="A014","           X",IF(C53="AO4D","           X ",IF(C53="AO4J","           X ",IF(C53="AO2A","           X ",IF(C53="AO2M","           X ",IF(C53="AO4G","           X ",IF(C53="A031","           X ",IF(C53="A044","           X ",IF(C53="AO2C","           X ",IF(C53="AO4S","           X "," "))))))))))))))</f>
        <v xml:space="preserve"> </v>
      </c>
      <c r="J53" s="14"/>
      <c r="K53" s="4"/>
    </row>
    <row r="54" spans="1:11" ht="15" customHeight="1" x14ac:dyDescent="0.25">
      <c r="A54" s="11"/>
      <c r="B54" s="44" t="s">
        <v>334</v>
      </c>
      <c r="C54" s="70" t="str">
        <f>IFERROR(VLOOKUP(B54,'Données DTER'!$B$2:$D$2793,3,FALSE),"")</f>
        <v/>
      </c>
      <c r="D54" s="19" t="s">
        <v>545</v>
      </c>
      <c r="E54" s="7" t="e">
        <f>VLOOKUP(B54,'Données DTER'!B55:G2846,4,FALSE)</f>
        <v>#N/A</v>
      </c>
      <c r="F54" s="25" t="e">
        <f>VLOOKUP(B54,'Données DTER'!B55:G2846,2,FALSE)</f>
        <v>#N/A</v>
      </c>
      <c r="G54" s="4" t="str">
        <f t="shared" ref="G54:G56" si="9">IF(C54="A032","           X  ",IF(C54="A033","           X",IF(C54="A045","           X",IF(C54="A043","           X"," "))))</f>
        <v xml:space="preserve"> </v>
      </c>
      <c r="H54" s="14" t="str">
        <f t="shared" ref="H54:H56" si="10">IF(C54="AO25","           X  ",IF(C54="AO26","           X  ",IF(C54="A013","           X  ",IF(C54="A03A","           X",IF(C54="A03D","           X",IF(C54="A011","           X"," "))))))</f>
        <v xml:space="preserve"> </v>
      </c>
      <c r="I54" s="14" t="str">
        <f t="shared" ref="I54:I56" si="11">IF(C54="A021","           X",IF(C54="A029","           X ",IF(C54="AO15","           X ",IF(C54="AO4A","           X ",IF(C54="A014","           X",IF(C54="AO4D","           X ",IF(C54="AO4J","           X ",IF(C54="AO2A","           X ",IF(C54="AO2M","           X ",IF(C54="AO4G","           X ",IF(C54="A031","           X ",IF(C54="A044","           X ",IF(C54="AO2C","           X ",IF(C54="AO4S","           X "," "))))))))))))))</f>
        <v xml:space="preserve"> </v>
      </c>
      <c r="J54" s="14"/>
      <c r="K54" s="4"/>
    </row>
    <row r="55" spans="1:11" ht="15" customHeight="1" x14ac:dyDescent="0.25">
      <c r="A55" s="11"/>
      <c r="B55" s="73" t="s">
        <v>361</v>
      </c>
      <c r="C55" s="70" t="str">
        <f>IFERROR(VLOOKUP(B55,'Données DTER'!$B$2:$D$2793,3,FALSE),"")</f>
        <v/>
      </c>
      <c r="D55" s="19" t="s">
        <v>545</v>
      </c>
      <c r="E55" s="7" t="e">
        <f>VLOOKUP(B55,'Données DTER'!B56:G2847,4,FALSE)</f>
        <v>#N/A</v>
      </c>
      <c r="F55" s="25" t="e">
        <f>VLOOKUP(B55,'Données DTER'!B56:G2847,2,FALSE)</f>
        <v>#N/A</v>
      </c>
      <c r="G55" s="4" t="str">
        <f t="shared" si="9"/>
        <v xml:space="preserve"> </v>
      </c>
      <c r="H55" s="14" t="str">
        <f t="shared" si="10"/>
        <v xml:space="preserve"> </v>
      </c>
      <c r="I55" s="14" t="str">
        <f t="shared" si="11"/>
        <v xml:space="preserve"> </v>
      </c>
      <c r="J55" s="14"/>
      <c r="K55" s="4"/>
    </row>
    <row r="56" spans="1:11" ht="15" customHeight="1" x14ac:dyDescent="0.25">
      <c r="A56" s="11"/>
      <c r="B56" s="69" t="s">
        <v>344</v>
      </c>
      <c r="C56" s="70" t="str">
        <f>IFERROR(VLOOKUP(B56,'Données DTER'!$B$2:$D$2793,3,FALSE),"")</f>
        <v/>
      </c>
      <c r="D56" s="19"/>
      <c r="E56" s="7" t="e">
        <f>VLOOKUP(B56,'Données DTER'!B57:G2848,4,FALSE)</f>
        <v>#N/A</v>
      </c>
      <c r="F56" s="25" t="e">
        <f>VLOOKUP(B56,'Données DTER'!B57:G2848,2,FALSE)</f>
        <v>#N/A</v>
      </c>
      <c r="G56" s="4" t="str">
        <f t="shared" si="9"/>
        <v xml:space="preserve"> </v>
      </c>
      <c r="H56" s="14" t="str">
        <f t="shared" si="10"/>
        <v xml:space="preserve"> </v>
      </c>
      <c r="I56" s="14" t="str">
        <f t="shared" si="11"/>
        <v xml:space="preserve"> </v>
      </c>
      <c r="J56" s="14"/>
      <c r="K56" s="4"/>
    </row>
    <row r="57" spans="1:11" ht="15" customHeight="1" x14ac:dyDescent="0.25">
      <c r="A57" s="11"/>
      <c r="B57" s="69" t="s">
        <v>345</v>
      </c>
      <c r="C57" s="70" t="str">
        <f>IFERROR(VLOOKUP(B57,'Données DTER'!$B$2:$D$2793,3,FALSE),"")</f>
        <v/>
      </c>
      <c r="D57" s="19"/>
      <c r="E57" s="7" t="e">
        <f>VLOOKUP(B57,'Données DTER'!B58:G2849,4,FALSE)</f>
        <v>#N/A</v>
      </c>
      <c r="F57" s="25" t="e">
        <f>VLOOKUP(B57,'Données DTER'!B58:G2849,2,FALSE)</f>
        <v>#N/A</v>
      </c>
      <c r="G57" s="4" t="str">
        <f t="shared" ref="G57:G58" si="12">IF(C57="A032","           X  ",IF(C57="A033","           X",IF(C57="A045","           X",IF(C57="A043","           X"," "))))</f>
        <v xml:space="preserve"> </v>
      </c>
      <c r="H57" s="14" t="str">
        <f t="shared" ref="H57:H58" si="13">IF(C57="AO25","           X  ",IF(C57="AO26","           X  ",IF(C57="A013","           X  ",IF(C57="A03A","           X",IF(C57="A03D","           X",IF(C57="A011","           X"," "))))))</f>
        <v xml:space="preserve"> </v>
      </c>
      <c r="I57" s="14" t="str">
        <f t="shared" ref="I57:I58" si="14">IF(C57="A021","           X",IF(C57="A029","           X ",IF(C57="AO15","           X ",IF(C57="AO4A","           X ",IF(C57="A014","           X",IF(C57="AO4D","           X ",IF(C57="AO4J","           X ",IF(C57="AO2A","           X ",IF(C57="AO2M","           X ",IF(C57="AO4G","           X ",IF(C57="A031","           X ",IF(C57="A044","           X ",IF(C57="AO2C","           X ",IF(C57="AO4S","           X "," "))))))))))))))</f>
        <v xml:space="preserve"> </v>
      </c>
      <c r="J57" s="14"/>
      <c r="K57" s="4"/>
    </row>
    <row r="58" spans="1:11" ht="15" customHeight="1" x14ac:dyDescent="0.25">
      <c r="A58" s="11"/>
      <c r="B58" s="69" t="s">
        <v>343</v>
      </c>
      <c r="C58" s="70" t="str">
        <f>IFERROR(VLOOKUP(B58,'Données DTER'!$B$2:$D$2793,3,FALSE),"")</f>
        <v/>
      </c>
      <c r="D58" s="19"/>
      <c r="E58" s="7" t="e">
        <f>VLOOKUP(B58,'Données DTER'!B59:G2850,4,FALSE)</f>
        <v>#N/A</v>
      </c>
      <c r="F58" s="25" t="e">
        <f>VLOOKUP(B58,'Données DTER'!B59:G2850,2,FALSE)</f>
        <v>#N/A</v>
      </c>
      <c r="G58" s="4" t="str">
        <f t="shared" si="12"/>
        <v xml:space="preserve"> </v>
      </c>
      <c r="H58" s="14" t="str">
        <f t="shared" si="13"/>
        <v xml:space="preserve"> </v>
      </c>
      <c r="I58" s="14" t="str">
        <f t="shared" si="14"/>
        <v xml:space="preserve"> </v>
      </c>
      <c r="J58" s="14"/>
      <c r="K58" s="4"/>
    </row>
    <row r="59" spans="1:11" ht="15" customHeight="1" x14ac:dyDescent="0.25">
      <c r="A59" s="11"/>
      <c r="B59" s="69" t="s">
        <v>663</v>
      </c>
      <c r="C59" s="70" t="str">
        <f>IFERROR(VLOOKUP(B59,'Données DTER'!$B$2:$D$2793,3,FALSE),"")</f>
        <v/>
      </c>
      <c r="D59" s="19"/>
      <c r="E59" s="7" t="e">
        <f>VLOOKUP(B59,'Données DTER'!B60:G2851,4,FALSE)</f>
        <v>#N/A</v>
      </c>
      <c r="F59" s="25" t="e">
        <f>VLOOKUP(B59,'Données DTER'!B60:G2851,2,FALSE)</f>
        <v>#N/A</v>
      </c>
      <c r="G59" s="4" t="str">
        <f t="shared" ref="G59:G60" si="15">IF(C59="A032","           X  ",IF(C59="A033","           X",IF(C59="A045","           X",IF(C59="A043","           X"," "))))</f>
        <v xml:space="preserve"> </v>
      </c>
      <c r="H59" s="14" t="str">
        <f t="shared" ref="H59:H60" si="16">IF(C59="AO25","           X  ",IF(C59="AO26","           X  ",IF(C59="A013","           X  ",IF(C59="A03A","           X",IF(C59="A03D","           X",IF(C59="A011","           X"," "))))))</f>
        <v xml:space="preserve"> </v>
      </c>
      <c r="I59" s="14" t="str">
        <f t="shared" ref="I59:I60" si="17">IF(C59="A021","           X",IF(C59="A029","           X ",IF(C59="AO15","           X ",IF(C59="AO4A","           X ",IF(C59="A014","           X",IF(C59="AO4D","           X ",IF(C59="AO4J","           X ",IF(C59="AO2A","           X ",IF(C59="AO2M","           X ",IF(C59="AO4G","           X ",IF(C59="A031","           X ",IF(C59="A044","           X ",IF(C59="AO2C","           X ",IF(C59="AO4S","           X "," "))))))))))))))</f>
        <v xml:space="preserve"> </v>
      </c>
      <c r="J59" s="14"/>
      <c r="K59" s="4"/>
    </row>
    <row r="60" spans="1:11" ht="15" customHeight="1" x14ac:dyDescent="0.25">
      <c r="A60" s="11"/>
      <c r="B60" s="69" t="s">
        <v>676</v>
      </c>
      <c r="C60" s="70" t="s">
        <v>34</v>
      </c>
      <c r="D60" s="19"/>
      <c r="E60" s="7" t="e">
        <f>VLOOKUP(B60,'Données DTER'!B61:G2852,4,FALSE)</f>
        <v>#N/A</v>
      </c>
      <c r="F60" s="25" t="e">
        <f>VLOOKUP(B60,'Données DTER'!B61:G2852,2,FALSE)</f>
        <v>#N/A</v>
      </c>
      <c r="G60" s="4" t="str">
        <f t="shared" si="15"/>
        <v xml:space="preserve">           X</v>
      </c>
      <c r="H60" s="14" t="str">
        <f t="shared" si="16"/>
        <v xml:space="preserve"> </v>
      </c>
      <c r="I60" s="14" t="str">
        <f t="shared" si="17"/>
        <v xml:space="preserve"> </v>
      </c>
      <c r="J60" s="14"/>
      <c r="K60" s="4"/>
    </row>
    <row r="61" spans="1:11" ht="15" customHeight="1" x14ac:dyDescent="0.25">
      <c r="A61" s="11"/>
      <c r="B61" s="69" t="s">
        <v>677</v>
      </c>
      <c r="C61" s="70" t="s">
        <v>34</v>
      </c>
      <c r="D61" s="19"/>
      <c r="E61" s="7" t="e">
        <f>VLOOKUP(B61,'Données DTER'!B62:G2853,4,FALSE)</f>
        <v>#N/A</v>
      </c>
      <c r="F61" s="25" t="e">
        <f>VLOOKUP(B61,'Données DTER'!B62:G2853,2,FALSE)</f>
        <v>#N/A</v>
      </c>
      <c r="G61" s="4" t="str">
        <f t="shared" ref="G61:G62" si="18">IF(C61="A032","           X  ",IF(C61="A033","           X",IF(C61="A045","           X",IF(C61="A043","           X"," "))))</f>
        <v xml:space="preserve">           X</v>
      </c>
      <c r="H61" s="14" t="str">
        <f t="shared" ref="H61:H62" si="19">IF(C61="AO25","           X  ",IF(C61="AO26","           X  ",IF(C61="A013","           X  ",IF(C61="A03A","           X",IF(C61="A03D","           X",IF(C61="A011","           X"," "))))))</f>
        <v xml:space="preserve"> </v>
      </c>
      <c r="I61" s="14" t="str">
        <f t="shared" ref="I61:I62" si="20">IF(C61="A021","           X",IF(C61="A029","           X ",IF(C61="AO15","           X ",IF(C61="AO4A","           X ",IF(C61="A014","           X",IF(C61="AO4D","           X ",IF(C61="AO4J","           X ",IF(C61="AO2A","           X ",IF(C61="AO2M","           X ",IF(C61="AO4G","           X ",IF(C61="A031","           X ",IF(C61="A044","           X ",IF(C61="AO2C","           X ",IF(C61="AO4S","           X "," "))))))))))))))</f>
        <v xml:space="preserve"> </v>
      </c>
      <c r="J61" s="14"/>
      <c r="K61" s="4"/>
    </row>
    <row r="62" spans="1:11" ht="15" customHeight="1" x14ac:dyDescent="0.25">
      <c r="A62" s="11"/>
      <c r="B62" s="69" t="s">
        <v>368</v>
      </c>
      <c r="C62" s="70" t="s">
        <v>64</v>
      </c>
      <c r="D62" s="19"/>
      <c r="E62" s="7" t="e">
        <f>VLOOKUP(B62,'Données DTER'!B63:G2854,4,FALSE)</f>
        <v>#N/A</v>
      </c>
      <c r="F62" s="25" t="e">
        <f>VLOOKUP(B62,'Données DTER'!B63:G2854,2,FALSE)</f>
        <v>#N/A</v>
      </c>
      <c r="G62" s="4" t="str">
        <f t="shared" si="18"/>
        <v xml:space="preserve"> </v>
      </c>
      <c r="H62" s="14" t="str">
        <f t="shared" si="19"/>
        <v xml:space="preserve">           X</v>
      </c>
      <c r="I62" s="14" t="str">
        <f t="shared" si="20"/>
        <v xml:space="preserve"> </v>
      </c>
      <c r="J62" s="14"/>
      <c r="K62" s="4"/>
    </row>
    <row r="68" spans="3:4" ht="15" customHeight="1" x14ac:dyDescent="0.25">
      <c r="C68" s="34" t="s">
        <v>332</v>
      </c>
      <c r="D68" s="85" t="e">
        <f>SUM(E3:E56)</f>
        <v>#N/A</v>
      </c>
    </row>
  </sheetData>
  <autoFilter ref="A2:K56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J175"/>
  <sheetViews>
    <sheetView zoomScaleNormal="100" workbookViewId="0">
      <selection activeCell="A2" sqref="A2"/>
    </sheetView>
  </sheetViews>
  <sheetFormatPr baseColWidth="10" defaultRowHeight="15" customHeight="1" outlineLevelCol="1" x14ac:dyDescent="0.25"/>
  <cols>
    <col min="1" max="1" width="17.85546875" customWidth="1"/>
    <col min="2" max="2" width="17.28515625" customWidth="1"/>
    <col min="4" max="4" width="18.7109375" customWidth="1"/>
    <col min="6" max="6" width="17.7109375" customWidth="1"/>
    <col min="7" max="7" width="11.42578125" outlineLevel="1"/>
    <col min="8" max="8" width="16.28515625" customWidth="1" outlineLevel="1"/>
    <col min="9" max="9" width="11.42578125" outlineLevel="1"/>
    <col min="10" max="10" width="15.28515625" customWidth="1" outlineLevel="1"/>
  </cols>
  <sheetData>
    <row r="1" spans="1:10" s="83" customFormat="1" ht="15" customHeight="1" x14ac:dyDescent="0.25"/>
    <row r="2" spans="1:10" ht="19.5" customHeight="1" x14ac:dyDescent="0.25">
      <c r="A2" s="55" t="s">
        <v>719</v>
      </c>
      <c r="B2" s="55" t="s">
        <v>0</v>
      </c>
      <c r="C2" s="55" t="s">
        <v>325</v>
      </c>
      <c r="D2" s="55" t="s">
        <v>22</v>
      </c>
      <c r="E2" s="57" t="s">
        <v>1</v>
      </c>
      <c r="F2" s="57" t="s">
        <v>18</v>
      </c>
      <c r="G2" s="57" t="s">
        <v>2</v>
      </c>
      <c r="H2" s="57" t="s">
        <v>3</v>
      </c>
      <c r="I2" s="57" t="s">
        <v>4</v>
      </c>
      <c r="J2" s="57" t="s">
        <v>5</v>
      </c>
    </row>
    <row r="3" spans="1:10" x14ac:dyDescent="0.25">
      <c r="A3" s="12"/>
      <c r="B3" s="44" t="s">
        <v>359</v>
      </c>
      <c r="C3" s="13" t="str">
        <f>IFERROR(VLOOKUP(B3,'Données DTER'!$B$2:$D$2793,3,FALSE),"")</f>
        <v/>
      </c>
      <c r="D3" s="35" t="s">
        <v>550</v>
      </c>
      <c r="E3" s="13" t="e">
        <f>VLOOKUP(B3,'Données DTER'!B2:G2793,4,FALSE)</f>
        <v>#N/A</v>
      </c>
      <c r="F3" s="51" t="e">
        <f>VLOOKUP(B3,'Données DTER'!B2:G2793,2,FALSE)</f>
        <v>#N/A</v>
      </c>
      <c r="G3" s="4" t="str">
        <f>IF(C3="A032","           X  ",IF(C3="A033","           X",IF(C3="A045","           X",IF(C3="A043","           X"," "))))</f>
        <v xml:space="preserve"> </v>
      </c>
      <c r="H3" s="14" t="str">
        <f t="shared" ref="H3:H7" si="0">IF(C3="AO25","           X  ",IF(C3="AO26","           X  ",IF(C3="A013","           X  ",IF(C3="A03A","           X",IF(C3="A03D","           X",IF(C3="A011","           X"," "))))))</f>
        <v xml:space="preserve"> </v>
      </c>
      <c r="I3" s="14" t="str">
        <f>IF(C3="A021","           X",IF(C3="A029","           X ",IF(C3="AO15","           X ",IF(C3="AO4A","           X ",IF(C3="A014","           X",IF(C3="AO4D","           X ",IF(C3="AO4J","           X ",IF(C3="AO2A","           X ",IF(C3="AO2M","           X ",IF(C3="AO4G","           X ",IF(C3="A031","           X ",IF(C3="A044","           X ",IF(C3="AO2C","           X "," ")))))))))))))</f>
        <v xml:space="preserve"> </v>
      </c>
      <c r="J3" s="14"/>
    </row>
    <row r="4" spans="1:10" x14ac:dyDescent="0.25">
      <c r="A4" s="12"/>
      <c r="B4" s="44" t="s">
        <v>385</v>
      </c>
      <c r="C4" s="13" t="str">
        <f>IFERROR(VLOOKUP(B4,'Données DTER'!$B$2:$D$2793,3,FALSE),"")</f>
        <v/>
      </c>
      <c r="D4" s="35" t="s">
        <v>550</v>
      </c>
      <c r="E4" s="13" t="e">
        <f>VLOOKUP(B4,'Données DTER'!B4:G2795,4,FALSE)</f>
        <v>#N/A</v>
      </c>
      <c r="F4" s="51" t="e">
        <f>VLOOKUP(B4,'Données DTER'!B4:G2795,2,FALSE)</f>
        <v>#N/A</v>
      </c>
      <c r="G4" s="4" t="str">
        <f t="shared" ref="G4:G7" si="1">IF(C4="A032","           X  ",IF(C4="A033","           X",IF(C4="A045","           X",IF(C4="A043","           X"," "))))</f>
        <v xml:space="preserve"> </v>
      </c>
      <c r="H4" s="14" t="str">
        <f t="shared" si="0"/>
        <v xml:space="preserve"> </v>
      </c>
      <c r="I4" s="14" t="str">
        <f t="shared" ref="I4:I67" si="2">IF(C4="A021","           X",IF(C4="A029","           X ",IF(C4="AO15","           X ",IF(C4="AO4A","           X ",IF(C4="A014","           X",IF(C4="AO4D","           X ",IF(C4="AO4J","           X ",IF(C4="AO2A","           X ",IF(C4="AO2M","           X ",IF(C4="AO4G","           X ",IF(C4="A031","           X ",IF(C4="A044","           X ",IF(C4="AO2C","           X "," ")))))))))))))</f>
        <v xml:space="preserve"> </v>
      </c>
      <c r="J4" s="14"/>
    </row>
    <row r="5" spans="1:10" x14ac:dyDescent="0.25">
      <c r="A5" s="12"/>
      <c r="B5" s="44" t="s">
        <v>386</v>
      </c>
      <c r="C5" s="13" t="str">
        <f>IFERROR(VLOOKUP(B5,'Données DTER'!$B$2:$D$2793,3,FALSE),"")</f>
        <v/>
      </c>
      <c r="D5" s="35" t="s">
        <v>550</v>
      </c>
      <c r="E5" s="13" t="e">
        <f>VLOOKUP(B5,'Données DTER'!B6:G2797,4,FALSE)</f>
        <v>#N/A</v>
      </c>
      <c r="F5" s="51" t="e">
        <f>VLOOKUP(B5,'Données DTER'!B6:G2797,2,FALSE)</f>
        <v>#N/A</v>
      </c>
      <c r="G5" s="4" t="str">
        <f t="shared" si="1"/>
        <v xml:space="preserve"> </v>
      </c>
      <c r="H5" s="14" t="str">
        <f t="shared" si="0"/>
        <v xml:space="preserve"> </v>
      </c>
      <c r="I5" s="14" t="str">
        <f t="shared" si="2"/>
        <v xml:space="preserve"> </v>
      </c>
      <c r="J5" s="14"/>
    </row>
    <row r="6" spans="1:10" x14ac:dyDescent="0.25">
      <c r="A6" s="12"/>
      <c r="B6" s="44" t="s">
        <v>387</v>
      </c>
      <c r="C6" s="13" t="str">
        <f>IFERROR(VLOOKUP(B6,'Données DTER'!$B$2:$D$2793,3,FALSE),"")</f>
        <v/>
      </c>
      <c r="D6" s="35" t="s">
        <v>550</v>
      </c>
      <c r="E6" s="13" t="e">
        <f>VLOOKUP(B6,'Données DTER'!B8:G2799,4,FALSE)</f>
        <v>#N/A</v>
      </c>
      <c r="F6" s="51" t="e">
        <f>VLOOKUP(B6,'Données DTER'!B8:G2799,2,FALSE)</f>
        <v>#N/A</v>
      </c>
      <c r="G6" s="4" t="str">
        <f t="shared" si="1"/>
        <v xml:space="preserve"> </v>
      </c>
      <c r="H6" s="14" t="str">
        <f t="shared" si="0"/>
        <v xml:space="preserve"> </v>
      </c>
      <c r="I6" s="14" t="str">
        <f t="shared" si="2"/>
        <v xml:space="preserve"> </v>
      </c>
      <c r="J6" s="14"/>
    </row>
    <row r="7" spans="1:10" x14ac:dyDescent="0.25">
      <c r="A7" s="12"/>
      <c r="B7" s="44" t="s">
        <v>388</v>
      </c>
      <c r="C7" s="13" t="str">
        <f>IFERROR(VLOOKUP(B7,'Données DTER'!$B$2:$D$2793,3,FALSE),"")</f>
        <v/>
      </c>
      <c r="D7" s="35" t="s">
        <v>550</v>
      </c>
      <c r="E7" s="13" t="e">
        <f>VLOOKUP(B7,'Données DTER'!B40:G2831,4,FALSE)</f>
        <v>#N/A</v>
      </c>
      <c r="F7" s="51" t="e">
        <f>VLOOKUP(B7,'Données DTER'!B40:G2831,2,FALSE)</f>
        <v>#N/A</v>
      </c>
      <c r="G7" s="4" t="str">
        <f t="shared" si="1"/>
        <v xml:space="preserve"> </v>
      </c>
      <c r="H7" s="14" t="str">
        <f t="shared" si="0"/>
        <v xml:space="preserve"> </v>
      </c>
      <c r="I7" s="14" t="str">
        <f t="shared" si="2"/>
        <v xml:space="preserve"> </v>
      </c>
      <c r="J7" s="14"/>
    </row>
    <row r="8" spans="1:10" ht="15" customHeight="1" x14ac:dyDescent="0.25">
      <c r="A8" s="12"/>
      <c r="B8" s="44" t="s">
        <v>389</v>
      </c>
      <c r="C8" s="13" t="str">
        <f>IFERROR(VLOOKUP(B8,'Données DTER'!$B$2:$D$2793,3,FALSE),"")</f>
        <v/>
      </c>
      <c r="D8" s="35" t="s">
        <v>550</v>
      </c>
      <c r="E8" s="13" t="e">
        <f>VLOOKUP(B8,'Données DTER'!B95:G2886,4,FALSE)</f>
        <v>#N/A</v>
      </c>
      <c r="F8" s="51" t="e">
        <f>VLOOKUP(B8,'Données DTER'!B95:G2886,2,FALSE)</f>
        <v>#N/A</v>
      </c>
      <c r="G8" s="4" t="str">
        <f t="shared" ref="G8:G40" si="3">IF(C8="A032","           X  ",IF(C8="A033","           X",IF(C8="A045","           X",IF(C8="A043","           X"," "))))</f>
        <v xml:space="preserve"> </v>
      </c>
      <c r="H8" s="14" t="str">
        <f t="shared" ref="H8:H40" si="4">IF(C8="AO25","           X  ",IF(C8="AO26","           X  ",IF(C8="A013","           X  ",IF(C8="A03A","           X",IF(C8="A03D","           X",IF(C8="A011","           X"," "))))))</f>
        <v xml:space="preserve"> </v>
      </c>
      <c r="I8" s="14" t="str">
        <f t="shared" si="2"/>
        <v xml:space="preserve"> </v>
      </c>
      <c r="J8" s="14"/>
    </row>
    <row r="9" spans="1:10" ht="15" customHeight="1" x14ac:dyDescent="0.25">
      <c r="A9" s="12"/>
      <c r="B9" s="44" t="s">
        <v>390</v>
      </c>
      <c r="C9" s="13" t="str">
        <f>IFERROR(VLOOKUP(B9,'Données DTER'!$B$2:$D$2793,3,FALSE),"")</f>
        <v/>
      </c>
      <c r="D9" s="35" t="s">
        <v>550</v>
      </c>
      <c r="E9" s="13" t="e">
        <f>VLOOKUP(B9,'Données DTER'!B96:G2887,4,FALSE)</f>
        <v>#N/A</v>
      </c>
      <c r="F9" s="51" t="e">
        <f>VLOOKUP(B9,'Données DTER'!B96:G2887,2,FALSE)</f>
        <v>#N/A</v>
      </c>
      <c r="G9" s="4" t="str">
        <f t="shared" si="3"/>
        <v xml:space="preserve"> </v>
      </c>
      <c r="H9" s="14" t="str">
        <f t="shared" si="4"/>
        <v xml:space="preserve"> </v>
      </c>
      <c r="I9" s="14" t="str">
        <f t="shared" si="2"/>
        <v xml:space="preserve"> </v>
      </c>
      <c r="J9" s="14"/>
    </row>
    <row r="10" spans="1:10" ht="15" customHeight="1" x14ac:dyDescent="0.25">
      <c r="A10" s="12"/>
      <c r="B10" s="44" t="s">
        <v>391</v>
      </c>
      <c r="C10" s="13" t="str">
        <f>IFERROR(VLOOKUP(B10,'Données DTER'!$B$2:$D$2793,3,FALSE),"")</f>
        <v/>
      </c>
      <c r="D10" s="35" t="s">
        <v>550</v>
      </c>
      <c r="E10" s="13" t="e">
        <f>VLOOKUP(B10,'Données DTER'!B99:G2890,4,FALSE)</f>
        <v>#N/A</v>
      </c>
      <c r="F10" s="51" t="e">
        <f>VLOOKUP(B10,'Données DTER'!B99:G2890,2,FALSE)</f>
        <v>#N/A</v>
      </c>
      <c r="G10" s="4" t="str">
        <f t="shared" si="3"/>
        <v xml:space="preserve"> </v>
      </c>
      <c r="H10" s="14" t="str">
        <f t="shared" si="4"/>
        <v xml:space="preserve"> </v>
      </c>
      <c r="I10" s="14" t="str">
        <f t="shared" si="2"/>
        <v xml:space="preserve"> </v>
      </c>
      <c r="J10" s="14"/>
    </row>
    <row r="11" spans="1:10" ht="15" customHeight="1" x14ac:dyDescent="0.25">
      <c r="A11" s="12"/>
      <c r="B11" s="44" t="s">
        <v>392</v>
      </c>
      <c r="C11" s="13" t="str">
        <f>IFERROR(VLOOKUP(B11,'Données DTER'!$B$2:$D$2793,3,FALSE),"")</f>
        <v/>
      </c>
      <c r="D11" s="35" t="s">
        <v>550</v>
      </c>
      <c r="E11" s="13" t="e">
        <f>VLOOKUP(B11,'Données DTER'!B101:G2892,4,FALSE)</f>
        <v>#N/A</v>
      </c>
      <c r="F11" s="51" t="e">
        <f>VLOOKUP(B11,'Données DTER'!B101:G2892,2,FALSE)</f>
        <v>#N/A</v>
      </c>
      <c r="G11" s="4" t="str">
        <f t="shared" si="3"/>
        <v xml:space="preserve"> </v>
      </c>
      <c r="H11" s="14" t="str">
        <f t="shared" si="4"/>
        <v xml:space="preserve"> </v>
      </c>
      <c r="I11" s="14" t="str">
        <f t="shared" si="2"/>
        <v xml:space="preserve"> </v>
      </c>
      <c r="J11" s="14"/>
    </row>
    <row r="12" spans="1:10" ht="15" customHeight="1" x14ac:dyDescent="0.25">
      <c r="A12" s="12"/>
      <c r="B12" s="44" t="s">
        <v>393</v>
      </c>
      <c r="C12" s="13" t="str">
        <f>IFERROR(VLOOKUP(B12,'Données DTER'!$B$2:$D$2793,3,FALSE),"")</f>
        <v/>
      </c>
      <c r="D12" s="35" t="s">
        <v>550</v>
      </c>
      <c r="E12" s="13" t="e">
        <f>VLOOKUP(B12,'Données DTER'!B102:G2893,4,FALSE)</f>
        <v>#N/A</v>
      </c>
      <c r="F12" s="51" t="e">
        <f>VLOOKUP(B12,'Données DTER'!B102:G2893,2,FALSE)</f>
        <v>#N/A</v>
      </c>
      <c r="G12" s="4" t="str">
        <f t="shared" si="3"/>
        <v xml:space="preserve"> </v>
      </c>
      <c r="H12" s="14" t="str">
        <f t="shared" si="4"/>
        <v xml:space="preserve"> </v>
      </c>
      <c r="I12" s="14" t="str">
        <f t="shared" si="2"/>
        <v xml:space="preserve"> </v>
      </c>
      <c r="J12" s="14"/>
    </row>
    <row r="13" spans="1:10" ht="15" customHeight="1" x14ac:dyDescent="0.25">
      <c r="A13" s="12"/>
      <c r="B13" s="44" t="s">
        <v>666</v>
      </c>
      <c r="C13" s="13" t="str">
        <f>IFERROR(VLOOKUP(B13,'Données DTER'!$B$2:$D$2793,3,FALSE),"")</f>
        <v/>
      </c>
      <c r="D13" s="35" t="s">
        <v>550</v>
      </c>
      <c r="E13" s="13" t="e">
        <f>VLOOKUP(B13,'Données DTER'!B104:G2895,4,FALSE)</f>
        <v>#N/A</v>
      </c>
      <c r="F13" s="51" t="e">
        <f>VLOOKUP(B13,'Données DTER'!B104:G2895,2,FALSE)</f>
        <v>#N/A</v>
      </c>
      <c r="G13" s="4" t="str">
        <f t="shared" si="3"/>
        <v xml:space="preserve"> </v>
      </c>
      <c r="H13" s="14" t="str">
        <f t="shared" si="4"/>
        <v xml:space="preserve"> </v>
      </c>
      <c r="I13" s="14" t="str">
        <f t="shared" si="2"/>
        <v xml:space="preserve"> </v>
      </c>
      <c r="J13" s="14"/>
    </row>
    <row r="14" spans="1:10" ht="15" customHeight="1" x14ac:dyDescent="0.25">
      <c r="A14" s="12"/>
      <c r="B14" s="44" t="s">
        <v>394</v>
      </c>
      <c r="C14" s="13" t="str">
        <f>IFERROR(VLOOKUP(B14,'Données DTER'!$B$2:$D$2793,3,FALSE),"")</f>
        <v/>
      </c>
      <c r="D14" s="35" t="s">
        <v>550</v>
      </c>
      <c r="E14" s="13" t="e">
        <f>VLOOKUP(B14,'Données DTER'!B106:G2897,4,FALSE)</f>
        <v>#N/A</v>
      </c>
      <c r="F14" s="51" t="e">
        <f>VLOOKUP(B14,'Données DTER'!B106:G2897,2,FALSE)</f>
        <v>#N/A</v>
      </c>
      <c r="G14" s="4" t="str">
        <f t="shared" si="3"/>
        <v xml:space="preserve"> </v>
      </c>
      <c r="H14" s="14" t="str">
        <f t="shared" si="4"/>
        <v xml:space="preserve"> </v>
      </c>
      <c r="I14" s="14" t="str">
        <f t="shared" si="2"/>
        <v xml:space="preserve"> </v>
      </c>
      <c r="J14" s="14"/>
    </row>
    <row r="15" spans="1:10" ht="15" customHeight="1" x14ac:dyDescent="0.25">
      <c r="A15" s="12"/>
      <c r="B15" s="44" t="s">
        <v>395</v>
      </c>
      <c r="C15" s="13" t="str">
        <f>IFERROR(VLOOKUP(B15,'Données DTER'!$B$2:$D$2793,3,FALSE),"")</f>
        <v/>
      </c>
      <c r="D15" s="35" t="s">
        <v>550</v>
      </c>
      <c r="E15" s="13" t="e">
        <f>VLOOKUP(B15,'Données DTER'!B108:G2899,4,FALSE)</f>
        <v>#N/A</v>
      </c>
      <c r="F15" s="51" t="e">
        <f>VLOOKUP(B15,'Données DTER'!B108:G2899,2,FALSE)</f>
        <v>#N/A</v>
      </c>
      <c r="G15" s="4" t="str">
        <f t="shared" si="3"/>
        <v xml:space="preserve"> </v>
      </c>
      <c r="H15" s="14" t="str">
        <f t="shared" si="4"/>
        <v xml:space="preserve"> </v>
      </c>
      <c r="I15" s="14" t="str">
        <f t="shared" si="2"/>
        <v xml:space="preserve"> </v>
      </c>
      <c r="J15" s="14"/>
    </row>
    <row r="16" spans="1:10" ht="15" customHeight="1" x14ac:dyDescent="0.25">
      <c r="A16" s="12"/>
      <c r="B16" s="44" t="s">
        <v>396</v>
      </c>
      <c r="C16" s="13" t="str">
        <f>IFERROR(VLOOKUP(B16,'Données DTER'!$B$2:$D$2793,3,FALSE),"")</f>
        <v/>
      </c>
      <c r="D16" s="35" t="s">
        <v>550</v>
      </c>
      <c r="E16" s="13" t="e">
        <f>VLOOKUP(B16,'Données DTER'!B111:G2902,4,FALSE)</f>
        <v>#N/A</v>
      </c>
      <c r="F16" s="51" t="e">
        <f>VLOOKUP(B16,'Données DTER'!B111:G2902,2,FALSE)</f>
        <v>#N/A</v>
      </c>
      <c r="G16" s="4" t="str">
        <f t="shared" si="3"/>
        <v xml:space="preserve"> </v>
      </c>
      <c r="H16" s="14" t="str">
        <f t="shared" si="4"/>
        <v xml:space="preserve"> </v>
      </c>
      <c r="I16" s="14" t="str">
        <f t="shared" si="2"/>
        <v xml:space="preserve"> </v>
      </c>
      <c r="J16" s="14"/>
    </row>
    <row r="17" spans="1:10" ht="15" customHeight="1" x14ac:dyDescent="0.25">
      <c r="A17" s="12"/>
      <c r="B17" s="44" t="s">
        <v>397</v>
      </c>
      <c r="C17" s="13" t="str">
        <f>IFERROR(VLOOKUP(B17,'Données DTER'!$B$2:$D$2793,3,FALSE),"")</f>
        <v/>
      </c>
      <c r="D17" s="35" t="s">
        <v>550</v>
      </c>
      <c r="E17" s="13" t="e">
        <f>VLOOKUP(B17,'Données DTER'!B112:G2903,4,FALSE)</f>
        <v>#N/A</v>
      </c>
      <c r="F17" s="51" t="e">
        <f>VLOOKUP(B17,'Données DTER'!B112:G2903,2,FALSE)</f>
        <v>#N/A</v>
      </c>
      <c r="G17" s="4" t="str">
        <f t="shared" si="3"/>
        <v xml:space="preserve"> </v>
      </c>
      <c r="H17" s="14" t="str">
        <f t="shared" si="4"/>
        <v xml:space="preserve"> </v>
      </c>
      <c r="I17" s="14" t="str">
        <f t="shared" si="2"/>
        <v xml:space="preserve"> </v>
      </c>
      <c r="J17" s="14"/>
    </row>
    <row r="18" spans="1:10" ht="15" customHeight="1" x14ac:dyDescent="0.25">
      <c r="A18" s="12"/>
      <c r="B18" s="44" t="s">
        <v>398</v>
      </c>
      <c r="C18" s="13" t="str">
        <f>IFERROR(VLOOKUP(B18,'Données DTER'!$B$2:$D$2793,3,FALSE),"")</f>
        <v/>
      </c>
      <c r="D18" s="35" t="s">
        <v>550</v>
      </c>
      <c r="E18" s="13" t="e">
        <f>VLOOKUP(B18,'Données DTER'!B115:G2906,4,FALSE)</f>
        <v>#N/A</v>
      </c>
      <c r="F18" s="51" t="e">
        <f>VLOOKUP(B18,'Données DTER'!B115:G2906,2,FALSE)</f>
        <v>#N/A</v>
      </c>
      <c r="G18" s="4" t="str">
        <f t="shared" si="3"/>
        <v xml:space="preserve"> </v>
      </c>
      <c r="H18" s="14" t="str">
        <f t="shared" si="4"/>
        <v xml:space="preserve"> </v>
      </c>
      <c r="I18" s="14" t="str">
        <f t="shared" si="2"/>
        <v xml:space="preserve"> </v>
      </c>
      <c r="J18" s="14"/>
    </row>
    <row r="19" spans="1:10" ht="15" customHeight="1" x14ac:dyDescent="0.25">
      <c r="A19" s="12"/>
      <c r="B19" s="44" t="s">
        <v>399</v>
      </c>
      <c r="C19" s="13" t="str">
        <f>IFERROR(VLOOKUP(B19,'Données DTER'!$B$2:$D$2793,3,FALSE),"")</f>
        <v/>
      </c>
      <c r="D19" s="35" t="s">
        <v>550</v>
      </c>
      <c r="E19" s="13" t="e">
        <f>VLOOKUP(B19,'Données DTER'!B117:G2908,4,FALSE)</f>
        <v>#N/A</v>
      </c>
      <c r="F19" s="51" t="e">
        <f>VLOOKUP(B19,'Données DTER'!B117:G2908,2,FALSE)</f>
        <v>#N/A</v>
      </c>
      <c r="G19" s="4" t="str">
        <f t="shared" si="3"/>
        <v xml:space="preserve"> </v>
      </c>
      <c r="H19" s="14" t="str">
        <f t="shared" si="4"/>
        <v xml:space="preserve"> </v>
      </c>
      <c r="I19" s="14" t="str">
        <f t="shared" si="2"/>
        <v xml:space="preserve"> </v>
      </c>
      <c r="J19" s="14"/>
    </row>
    <row r="20" spans="1:10" ht="15" customHeight="1" x14ac:dyDescent="0.25">
      <c r="A20" s="12"/>
      <c r="B20" s="44" t="s">
        <v>400</v>
      </c>
      <c r="C20" s="13" t="str">
        <f>IFERROR(VLOOKUP(B20,'Données DTER'!$B$2:$D$2793,3,FALSE),"")</f>
        <v/>
      </c>
      <c r="D20" s="35" t="s">
        <v>550</v>
      </c>
      <c r="E20" s="13" t="e">
        <f>VLOOKUP(B20,'Données DTER'!B118:G2909,4,FALSE)</f>
        <v>#N/A</v>
      </c>
      <c r="F20" s="51" t="e">
        <f>VLOOKUP(B20,'Données DTER'!B118:G2909,2,FALSE)</f>
        <v>#N/A</v>
      </c>
      <c r="G20" s="4" t="str">
        <f t="shared" si="3"/>
        <v xml:space="preserve"> </v>
      </c>
      <c r="H20" s="14" t="str">
        <f t="shared" si="4"/>
        <v xml:space="preserve"> </v>
      </c>
      <c r="I20" s="14" t="str">
        <f t="shared" si="2"/>
        <v xml:space="preserve"> </v>
      </c>
      <c r="J20" s="14"/>
    </row>
    <row r="21" spans="1:10" ht="15" customHeight="1" x14ac:dyDescent="0.25">
      <c r="A21" s="12"/>
      <c r="B21" s="44" t="s">
        <v>401</v>
      </c>
      <c r="C21" s="13" t="str">
        <f>IFERROR(VLOOKUP(B21,'Données DTER'!$B$2:$D$2793,3,FALSE),"")</f>
        <v/>
      </c>
      <c r="D21" s="35" t="s">
        <v>550</v>
      </c>
      <c r="E21" s="13" t="e">
        <f>VLOOKUP(B21,'Données DTER'!B119:G2910,4,FALSE)</f>
        <v>#N/A</v>
      </c>
      <c r="F21" s="51" t="e">
        <f>VLOOKUP(B21,'Données DTER'!B119:G2910,2,FALSE)</f>
        <v>#N/A</v>
      </c>
      <c r="G21" s="4" t="str">
        <f t="shared" si="3"/>
        <v xml:space="preserve"> </v>
      </c>
      <c r="H21" s="14" t="str">
        <f t="shared" si="4"/>
        <v xml:space="preserve"> </v>
      </c>
      <c r="I21" s="14" t="str">
        <f t="shared" si="2"/>
        <v xml:space="preserve"> </v>
      </c>
      <c r="J21" s="14"/>
    </row>
    <row r="22" spans="1:10" ht="15" customHeight="1" x14ac:dyDescent="0.25">
      <c r="A22" s="12"/>
      <c r="B22" s="44" t="s">
        <v>415</v>
      </c>
      <c r="C22" s="13" t="str">
        <f>IFERROR(VLOOKUP(B22,'Données DTER'!$B$2:$D$2793,3,FALSE),"")</f>
        <v/>
      </c>
      <c r="D22" s="35" t="s">
        <v>550</v>
      </c>
      <c r="E22" s="13" t="e">
        <f>VLOOKUP(B22,'Données DTER'!B120:G2911,4,FALSE)</f>
        <v>#N/A</v>
      </c>
      <c r="F22" s="51" t="e">
        <f>VLOOKUP(B22,'Données DTER'!B120:G2911,2,FALSE)</f>
        <v>#N/A</v>
      </c>
      <c r="G22" s="4" t="str">
        <f t="shared" si="3"/>
        <v xml:space="preserve"> </v>
      </c>
      <c r="H22" s="14" t="str">
        <f t="shared" si="4"/>
        <v xml:space="preserve"> </v>
      </c>
      <c r="I22" s="14" t="str">
        <f t="shared" si="2"/>
        <v xml:space="preserve"> </v>
      </c>
      <c r="J22" s="14"/>
    </row>
    <row r="23" spans="1:10" ht="15" customHeight="1" x14ac:dyDescent="0.25">
      <c r="A23" s="12"/>
      <c r="B23" s="44" t="s">
        <v>416</v>
      </c>
      <c r="C23" s="13" t="str">
        <f>IFERROR(VLOOKUP(B23,'Données DTER'!$B$2:$D$2793,3,FALSE),"")</f>
        <v/>
      </c>
      <c r="D23" s="35" t="s">
        <v>550</v>
      </c>
      <c r="E23" s="13" t="e">
        <f>VLOOKUP(B23,'Données DTER'!B122:G2913,4,FALSE)</f>
        <v>#N/A</v>
      </c>
      <c r="F23" s="51" t="e">
        <f>VLOOKUP(B23,'Données DTER'!B122:G2913,2,FALSE)</f>
        <v>#N/A</v>
      </c>
      <c r="G23" s="4" t="str">
        <f t="shared" si="3"/>
        <v xml:space="preserve"> </v>
      </c>
      <c r="H23" s="14" t="str">
        <f t="shared" si="4"/>
        <v xml:space="preserve"> </v>
      </c>
      <c r="I23" s="14" t="str">
        <f t="shared" si="2"/>
        <v xml:space="preserve"> </v>
      </c>
      <c r="J23" s="14"/>
    </row>
    <row r="24" spans="1:10" ht="15" customHeight="1" x14ac:dyDescent="0.25">
      <c r="A24" s="12"/>
      <c r="B24" s="44" t="s">
        <v>417</v>
      </c>
      <c r="C24" s="13" t="str">
        <f>IFERROR(VLOOKUP(B24,'Données DTER'!$B$2:$D$2793,3,FALSE),"")</f>
        <v/>
      </c>
      <c r="D24" s="35" t="s">
        <v>550</v>
      </c>
      <c r="E24" s="13" t="e">
        <f>VLOOKUP(B24,'Données DTER'!B124:G2915,4,FALSE)</f>
        <v>#N/A</v>
      </c>
      <c r="F24" s="51" t="e">
        <f>VLOOKUP(B24,'Données DTER'!B124:G2915,2,FALSE)</f>
        <v>#N/A</v>
      </c>
      <c r="G24" s="4" t="str">
        <f t="shared" si="3"/>
        <v xml:space="preserve"> </v>
      </c>
      <c r="H24" s="14" t="str">
        <f t="shared" si="4"/>
        <v xml:space="preserve"> </v>
      </c>
      <c r="I24" s="14" t="str">
        <f t="shared" si="2"/>
        <v xml:space="preserve"> </v>
      </c>
      <c r="J24" s="14"/>
    </row>
    <row r="25" spans="1:10" ht="15" customHeight="1" x14ac:dyDescent="0.25">
      <c r="A25" s="12"/>
      <c r="B25" s="44" t="s">
        <v>418</v>
      </c>
      <c r="C25" s="13" t="str">
        <f>IFERROR(VLOOKUP(B25,'Données DTER'!$B$2:$D$2793,3,FALSE),"")</f>
        <v/>
      </c>
      <c r="D25" s="35" t="s">
        <v>550</v>
      </c>
      <c r="E25" s="13" t="e">
        <f>VLOOKUP(B25,'Données DTER'!B126:G2917,4,FALSE)</f>
        <v>#N/A</v>
      </c>
      <c r="F25" s="51" t="e">
        <f>VLOOKUP(B25,'Données DTER'!B126:G2917,2,FALSE)</f>
        <v>#N/A</v>
      </c>
      <c r="G25" s="4" t="str">
        <f t="shared" si="3"/>
        <v xml:space="preserve"> </v>
      </c>
      <c r="H25" s="14" t="str">
        <f t="shared" si="4"/>
        <v xml:space="preserve"> </v>
      </c>
      <c r="I25" s="14" t="str">
        <f t="shared" si="2"/>
        <v xml:space="preserve"> </v>
      </c>
      <c r="J25" s="14"/>
    </row>
    <row r="26" spans="1:10" ht="15" customHeight="1" x14ac:dyDescent="0.25">
      <c r="A26" s="12"/>
      <c r="B26" s="44" t="s">
        <v>447</v>
      </c>
      <c r="C26" s="13" t="str">
        <f>IFERROR(VLOOKUP(B26,'Données DTER'!$B$2:$D$2793,3,FALSE),"")</f>
        <v/>
      </c>
      <c r="D26" s="35" t="s">
        <v>550</v>
      </c>
      <c r="E26" s="13" t="e">
        <f>VLOOKUP(B26,'Données DTER'!B129:G2920,4,FALSE)</f>
        <v>#N/A</v>
      </c>
      <c r="F26" s="51" t="e">
        <f>VLOOKUP(B26,'Données DTER'!B129:G2920,2,FALSE)</f>
        <v>#N/A</v>
      </c>
      <c r="G26" s="4" t="str">
        <f t="shared" si="3"/>
        <v xml:space="preserve"> </v>
      </c>
      <c r="H26" s="14" t="str">
        <f t="shared" si="4"/>
        <v xml:space="preserve"> </v>
      </c>
      <c r="I26" s="14" t="str">
        <f t="shared" si="2"/>
        <v xml:space="preserve"> </v>
      </c>
      <c r="J26" s="14"/>
    </row>
    <row r="27" spans="1:10" ht="15" customHeight="1" x14ac:dyDescent="0.25">
      <c r="A27" s="12"/>
      <c r="B27" s="44" t="s">
        <v>448</v>
      </c>
      <c r="C27" s="13" t="str">
        <f>IFERROR(VLOOKUP(B27,'Données DTER'!$B$2:$D$2793,3,FALSE),"")</f>
        <v/>
      </c>
      <c r="D27" s="35" t="s">
        <v>550</v>
      </c>
      <c r="E27" s="13" t="e">
        <f>VLOOKUP(B27,'Données DTER'!B130:G2921,4,FALSE)</f>
        <v>#N/A</v>
      </c>
      <c r="F27" s="51" t="e">
        <f>VLOOKUP(B27,'Données DTER'!B130:G2921,2,FALSE)</f>
        <v>#N/A</v>
      </c>
      <c r="G27" s="4" t="str">
        <f t="shared" si="3"/>
        <v xml:space="preserve"> </v>
      </c>
      <c r="H27" s="14" t="str">
        <f t="shared" si="4"/>
        <v xml:space="preserve"> </v>
      </c>
      <c r="I27" s="14" t="str">
        <f t="shared" si="2"/>
        <v xml:space="preserve"> </v>
      </c>
      <c r="J27" s="14"/>
    </row>
    <row r="28" spans="1:10" ht="15" customHeight="1" x14ac:dyDescent="0.25">
      <c r="A28" s="12"/>
      <c r="B28" s="44" t="s">
        <v>449</v>
      </c>
      <c r="C28" s="13" t="str">
        <f>IFERROR(VLOOKUP(B28,'Données DTER'!$B$2:$D$2793,3,FALSE),"")</f>
        <v/>
      </c>
      <c r="D28" s="35" t="s">
        <v>550</v>
      </c>
      <c r="E28" s="13" t="e">
        <f>VLOOKUP(B28,'Données DTER'!B132:G2923,4,FALSE)</f>
        <v>#N/A</v>
      </c>
      <c r="F28" s="51" t="e">
        <f>VLOOKUP(B28,'Données DTER'!B132:G2923,2,FALSE)</f>
        <v>#N/A</v>
      </c>
      <c r="G28" s="4" t="str">
        <f t="shared" si="3"/>
        <v xml:space="preserve"> </v>
      </c>
      <c r="H28" s="14" t="str">
        <f t="shared" si="4"/>
        <v xml:space="preserve"> </v>
      </c>
      <c r="I28" s="14" t="str">
        <f t="shared" si="2"/>
        <v xml:space="preserve"> </v>
      </c>
      <c r="J28" s="14"/>
    </row>
    <row r="29" spans="1:10" ht="15" customHeight="1" x14ac:dyDescent="0.25">
      <c r="A29" s="12"/>
      <c r="B29" s="44" t="s">
        <v>450</v>
      </c>
      <c r="C29" s="13" t="str">
        <f>IFERROR(VLOOKUP(B29,'Données DTER'!$B$2:$D$2793,3,FALSE),"")</f>
        <v/>
      </c>
      <c r="D29" s="35" t="s">
        <v>550</v>
      </c>
      <c r="E29" s="13" t="e">
        <f>VLOOKUP(B29,'Données DTER'!B134:G2925,4,FALSE)</f>
        <v>#N/A</v>
      </c>
      <c r="F29" s="51" t="e">
        <f>VLOOKUP(B29,'Données DTER'!B134:G2925,2,FALSE)</f>
        <v>#N/A</v>
      </c>
      <c r="G29" s="4" t="str">
        <f t="shared" si="3"/>
        <v xml:space="preserve"> </v>
      </c>
      <c r="H29" s="14" t="str">
        <f t="shared" si="4"/>
        <v xml:space="preserve"> </v>
      </c>
      <c r="I29" s="14" t="str">
        <f t="shared" si="2"/>
        <v xml:space="preserve"> </v>
      </c>
      <c r="J29" s="14"/>
    </row>
    <row r="30" spans="1:10" ht="15" customHeight="1" x14ac:dyDescent="0.25">
      <c r="A30" s="12"/>
      <c r="B30" s="44" t="s">
        <v>451</v>
      </c>
      <c r="C30" s="13" t="str">
        <f>IFERROR(VLOOKUP(B30,'Données DTER'!$B$2:$D$2793,3,FALSE),"")</f>
        <v/>
      </c>
      <c r="D30" s="35" t="s">
        <v>550</v>
      </c>
      <c r="E30" s="13" t="e">
        <f>VLOOKUP(B30,'Données DTER'!B136:G2927,4,FALSE)</f>
        <v>#N/A</v>
      </c>
      <c r="F30" s="51" t="e">
        <f>VLOOKUP(B30,'Données DTER'!B136:G2927,2,FALSE)</f>
        <v>#N/A</v>
      </c>
      <c r="G30" s="4" t="str">
        <f t="shared" si="3"/>
        <v xml:space="preserve"> </v>
      </c>
      <c r="H30" s="14" t="str">
        <f t="shared" si="4"/>
        <v xml:space="preserve"> </v>
      </c>
      <c r="I30" s="14" t="str">
        <f t="shared" si="2"/>
        <v xml:space="preserve"> </v>
      </c>
      <c r="J30" s="14"/>
    </row>
    <row r="31" spans="1:10" ht="15" customHeight="1" x14ac:dyDescent="0.25">
      <c r="A31" s="12"/>
      <c r="B31" s="44" t="s">
        <v>452</v>
      </c>
      <c r="C31" s="13" t="str">
        <f>IFERROR(VLOOKUP(B31,'Données DTER'!$B$2:$D$2793,3,FALSE),"")</f>
        <v/>
      </c>
      <c r="D31" s="35" t="s">
        <v>550</v>
      </c>
      <c r="E31" s="13" t="e">
        <f>VLOOKUP(B31,'Données DTER'!B138:G2929,4,FALSE)</f>
        <v>#N/A</v>
      </c>
      <c r="F31" s="51" t="e">
        <f>VLOOKUP(B31,'Données DTER'!B138:G2929,2,FALSE)</f>
        <v>#N/A</v>
      </c>
      <c r="G31" s="4" t="str">
        <f t="shared" si="3"/>
        <v xml:space="preserve"> </v>
      </c>
      <c r="H31" s="14" t="str">
        <f t="shared" si="4"/>
        <v xml:space="preserve"> </v>
      </c>
      <c r="I31" s="14" t="str">
        <f t="shared" si="2"/>
        <v xml:space="preserve"> </v>
      </c>
      <c r="J31" s="14"/>
    </row>
    <row r="32" spans="1:10" ht="15" customHeight="1" x14ac:dyDescent="0.25">
      <c r="A32" s="12"/>
      <c r="B32" s="44" t="s">
        <v>453</v>
      </c>
      <c r="C32" s="13" t="str">
        <f>IFERROR(VLOOKUP(B32,'Données DTER'!$B$2:$D$2793,3,FALSE),"")</f>
        <v/>
      </c>
      <c r="D32" s="35" t="s">
        <v>550</v>
      </c>
      <c r="E32" s="13" t="e">
        <f>VLOOKUP(B32,'Données DTER'!B140:G2931,4,FALSE)</f>
        <v>#N/A</v>
      </c>
      <c r="F32" s="51" t="e">
        <f>VLOOKUP(B32,'Données DTER'!B140:G2931,2,FALSE)</f>
        <v>#N/A</v>
      </c>
      <c r="G32" s="4" t="str">
        <f t="shared" si="3"/>
        <v xml:space="preserve"> </v>
      </c>
      <c r="H32" s="14" t="str">
        <f t="shared" si="4"/>
        <v xml:space="preserve"> </v>
      </c>
      <c r="I32" s="14" t="str">
        <f t="shared" si="2"/>
        <v xml:space="preserve"> </v>
      </c>
      <c r="J32" s="14"/>
    </row>
    <row r="33" spans="1:10" ht="15" customHeight="1" x14ac:dyDescent="0.25">
      <c r="A33" s="12"/>
      <c r="B33" s="44" t="s">
        <v>454</v>
      </c>
      <c r="C33" s="13" t="str">
        <f>IFERROR(VLOOKUP(B33,'Données DTER'!$B$2:$D$2793,3,FALSE),"")</f>
        <v/>
      </c>
      <c r="D33" s="35" t="s">
        <v>550</v>
      </c>
      <c r="E33" s="13" t="e">
        <f>VLOOKUP(B33,'Données DTER'!B142:G2933,4,FALSE)</f>
        <v>#N/A</v>
      </c>
      <c r="F33" s="51" t="e">
        <f>VLOOKUP(B33,'Données DTER'!B142:G2933,2,FALSE)</f>
        <v>#N/A</v>
      </c>
      <c r="G33" s="4" t="str">
        <f t="shared" si="3"/>
        <v xml:space="preserve"> </v>
      </c>
      <c r="H33" s="14" t="str">
        <f t="shared" si="4"/>
        <v xml:space="preserve"> </v>
      </c>
      <c r="I33" s="14" t="str">
        <f t="shared" si="2"/>
        <v xml:space="preserve"> </v>
      </c>
      <c r="J33" s="14"/>
    </row>
    <row r="34" spans="1:10" ht="15" customHeight="1" x14ac:dyDescent="0.25">
      <c r="A34" s="12"/>
      <c r="B34" s="44" t="s">
        <v>455</v>
      </c>
      <c r="C34" s="13" t="str">
        <f>IFERROR(VLOOKUP(B34,'Données DTER'!$B$2:$D$2793,3,FALSE),"")</f>
        <v/>
      </c>
      <c r="D34" s="35" t="s">
        <v>550</v>
      </c>
      <c r="E34" s="13" t="e">
        <f>VLOOKUP(B34,'Données DTER'!B144:G2935,4,FALSE)</f>
        <v>#N/A</v>
      </c>
      <c r="F34" s="51" t="e">
        <f>VLOOKUP(B34,'Données DTER'!B144:G2935,2,FALSE)</f>
        <v>#N/A</v>
      </c>
      <c r="G34" s="4" t="str">
        <f t="shared" si="3"/>
        <v xml:space="preserve"> </v>
      </c>
      <c r="H34" s="14" t="str">
        <f t="shared" si="4"/>
        <v xml:space="preserve"> </v>
      </c>
      <c r="I34" s="14" t="str">
        <f t="shared" si="2"/>
        <v xml:space="preserve"> </v>
      </c>
      <c r="J34" s="14"/>
    </row>
    <row r="35" spans="1:10" ht="15" customHeight="1" x14ac:dyDescent="0.25">
      <c r="A35" s="12"/>
      <c r="B35" s="44" t="s">
        <v>456</v>
      </c>
      <c r="C35" s="13" t="str">
        <f>IFERROR(VLOOKUP(B35,'Données DTER'!$B$2:$D$2793,3,FALSE),"")</f>
        <v/>
      </c>
      <c r="D35" s="35" t="s">
        <v>550</v>
      </c>
      <c r="E35" s="13" t="e">
        <f>VLOOKUP(B35,'Données DTER'!B146:G2937,4,FALSE)</f>
        <v>#N/A</v>
      </c>
      <c r="F35" s="51" t="e">
        <f>VLOOKUP(B35,'Données DTER'!B146:G2937,2,FALSE)</f>
        <v>#N/A</v>
      </c>
      <c r="G35" s="4" t="str">
        <f t="shared" si="3"/>
        <v xml:space="preserve"> </v>
      </c>
      <c r="H35" s="14" t="str">
        <f t="shared" si="4"/>
        <v xml:space="preserve"> </v>
      </c>
      <c r="I35" s="14" t="str">
        <f t="shared" si="2"/>
        <v xml:space="preserve"> </v>
      </c>
      <c r="J35" s="14"/>
    </row>
    <row r="36" spans="1:10" ht="15" customHeight="1" x14ac:dyDescent="0.25">
      <c r="A36" s="12"/>
      <c r="B36" s="44" t="s">
        <v>466</v>
      </c>
      <c r="C36" s="13" t="str">
        <f>IFERROR(VLOOKUP(B36,'Données DTER'!$B$2:$D$2793,3,FALSE),"")</f>
        <v/>
      </c>
      <c r="D36" s="35" t="s">
        <v>550</v>
      </c>
      <c r="E36" s="13" t="e">
        <f>VLOOKUP(B36,'Données DTER'!B148:G2939,4,FALSE)</f>
        <v>#N/A</v>
      </c>
      <c r="F36" s="51" t="e">
        <f>VLOOKUP(B36,'Données DTER'!B148:G2939,2,FALSE)</f>
        <v>#N/A</v>
      </c>
      <c r="G36" s="4" t="str">
        <f t="shared" si="3"/>
        <v xml:space="preserve"> </v>
      </c>
      <c r="H36" s="14" t="str">
        <f t="shared" si="4"/>
        <v xml:space="preserve"> </v>
      </c>
      <c r="I36" s="14" t="str">
        <f t="shared" si="2"/>
        <v xml:space="preserve"> </v>
      </c>
      <c r="J36" s="14"/>
    </row>
    <row r="37" spans="1:10" ht="15" customHeight="1" x14ac:dyDescent="0.25">
      <c r="A37" s="12"/>
      <c r="B37" s="44" t="s">
        <v>467</v>
      </c>
      <c r="C37" s="13" t="str">
        <f>IFERROR(VLOOKUP(B37,'Données DTER'!$B$2:$D$2793,3,FALSE),"")</f>
        <v/>
      </c>
      <c r="D37" s="35" t="s">
        <v>550</v>
      </c>
      <c r="E37" s="13" t="e">
        <f>VLOOKUP(B37,'Données DTER'!B150:G2941,4,FALSE)</f>
        <v>#N/A</v>
      </c>
      <c r="F37" s="51" t="e">
        <f>VLOOKUP(B37,'Données DTER'!B150:G2941,2,FALSE)</f>
        <v>#N/A</v>
      </c>
      <c r="G37" s="4" t="str">
        <f t="shared" si="3"/>
        <v xml:space="preserve"> </v>
      </c>
      <c r="H37" s="14" t="str">
        <f t="shared" si="4"/>
        <v xml:space="preserve"> </v>
      </c>
      <c r="I37" s="14" t="str">
        <f t="shared" si="2"/>
        <v xml:space="preserve"> </v>
      </c>
      <c r="J37" s="14"/>
    </row>
    <row r="38" spans="1:10" ht="15" customHeight="1" x14ac:dyDescent="0.25">
      <c r="A38" s="12"/>
      <c r="B38" s="44" t="s">
        <v>468</v>
      </c>
      <c r="C38" s="13" t="str">
        <f>IFERROR(VLOOKUP(B38,'Données DTER'!$B$2:$D$2793,3,FALSE),"")</f>
        <v/>
      </c>
      <c r="D38" s="35" t="s">
        <v>550</v>
      </c>
      <c r="E38" s="13" t="e">
        <f>VLOOKUP(B38,'Données DTER'!B152:G2943,4,FALSE)</f>
        <v>#N/A</v>
      </c>
      <c r="F38" s="51" t="e">
        <f>VLOOKUP(B38,'Données DTER'!B152:G2943,2,FALSE)</f>
        <v>#N/A</v>
      </c>
      <c r="G38" s="4" t="str">
        <f t="shared" si="3"/>
        <v xml:space="preserve"> </v>
      </c>
      <c r="H38" s="14" t="str">
        <f t="shared" si="4"/>
        <v xml:space="preserve"> </v>
      </c>
      <c r="I38" s="14" t="str">
        <f t="shared" si="2"/>
        <v xml:space="preserve"> </v>
      </c>
      <c r="J38" s="14"/>
    </row>
    <row r="39" spans="1:10" ht="15" customHeight="1" x14ac:dyDescent="0.25">
      <c r="A39" s="12"/>
      <c r="B39" s="44" t="s">
        <v>469</v>
      </c>
      <c r="C39" s="13" t="str">
        <f>IFERROR(VLOOKUP(B39,'Données DTER'!$B$2:$D$2793,3,FALSE),"")</f>
        <v/>
      </c>
      <c r="D39" s="35" t="s">
        <v>550</v>
      </c>
      <c r="E39" s="13" t="e">
        <f>VLOOKUP(B39,'Données DTER'!B155:G2946,4,FALSE)</f>
        <v>#N/A</v>
      </c>
      <c r="F39" s="51" t="e">
        <f>VLOOKUP(B39,'Données DTER'!B155:G2946,2,FALSE)</f>
        <v>#N/A</v>
      </c>
      <c r="G39" s="4" t="str">
        <f t="shared" si="3"/>
        <v xml:space="preserve"> </v>
      </c>
      <c r="H39" s="14" t="str">
        <f t="shared" si="4"/>
        <v xml:space="preserve"> </v>
      </c>
      <c r="I39" s="14" t="str">
        <f t="shared" si="2"/>
        <v xml:space="preserve"> </v>
      </c>
      <c r="J39" s="14"/>
    </row>
    <row r="40" spans="1:10" ht="15" customHeight="1" x14ac:dyDescent="0.25">
      <c r="A40" s="12"/>
      <c r="B40" s="44" t="s">
        <v>470</v>
      </c>
      <c r="C40" s="13" t="str">
        <f>IFERROR(VLOOKUP(B40,'Données DTER'!$B$2:$D$2793,3,FALSE),"")</f>
        <v/>
      </c>
      <c r="D40" s="35" t="s">
        <v>550</v>
      </c>
      <c r="E40" s="13" t="e">
        <f>VLOOKUP(B40,'Données DTER'!B156:G2947,4,FALSE)</f>
        <v>#N/A</v>
      </c>
      <c r="F40" s="51" t="e">
        <f>VLOOKUP(B40,'Données DTER'!B156:G2947,2,FALSE)</f>
        <v>#N/A</v>
      </c>
      <c r="G40" s="4" t="str">
        <f t="shared" si="3"/>
        <v xml:space="preserve"> </v>
      </c>
      <c r="H40" s="14" t="str">
        <f t="shared" si="4"/>
        <v xml:space="preserve"> </v>
      </c>
      <c r="I40" s="14" t="str">
        <f t="shared" si="2"/>
        <v xml:space="preserve"> </v>
      </c>
      <c r="J40" s="14"/>
    </row>
    <row r="41" spans="1:10" ht="15" customHeight="1" x14ac:dyDescent="0.25">
      <c r="A41" s="12"/>
      <c r="B41" s="44" t="s">
        <v>471</v>
      </c>
      <c r="C41" s="13" t="str">
        <f>IFERROR(VLOOKUP(B41,'Données DTER'!$B$2:$D$2793,3,FALSE),"")</f>
        <v/>
      </c>
      <c r="D41" s="35" t="s">
        <v>550</v>
      </c>
      <c r="E41" s="13" t="e">
        <f>VLOOKUP(B41,'Données DTER'!B159:G2950,4,FALSE)</f>
        <v>#N/A</v>
      </c>
      <c r="F41" s="51" t="e">
        <f>VLOOKUP(B41,'Données DTER'!B159:G2950,2,FALSE)</f>
        <v>#N/A</v>
      </c>
      <c r="G41" s="4" t="str">
        <f t="shared" ref="G41:G45" si="5">IF(C41="A032","           X  ",IF(C41="A033","           X",IF(C41="A045","           X",IF(C41="A043","           X"," "))))</f>
        <v xml:space="preserve"> </v>
      </c>
      <c r="H41" s="14" t="str">
        <f t="shared" ref="H41:H45" si="6">IF(C41="AO25","           X  ",IF(C41="AO26","           X  ",IF(C41="A013","           X  ",IF(C41="A03A","           X",IF(C41="A03D","           X",IF(C41="A011","           X"," "))))))</f>
        <v xml:space="preserve"> </v>
      </c>
      <c r="I41" s="14" t="str">
        <f t="shared" si="2"/>
        <v xml:space="preserve"> </v>
      </c>
      <c r="J41" s="14"/>
    </row>
    <row r="42" spans="1:10" ht="15" customHeight="1" x14ac:dyDescent="0.25">
      <c r="A42" s="12"/>
      <c r="B42" s="44" t="s">
        <v>472</v>
      </c>
      <c r="C42" s="13" t="str">
        <f>IFERROR(VLOOKUP(B42,'Données DTER'!$B$2:$D$2793,3,FALSE),"")</f>
        <v/>
      </c>
      <c r="D42" s="35" t="s">
        <v>550</v>
      </c>
      <c r="E42" s="13" t="e">
        <f>VLOOKUP(B42,'Données DTER'!B160:G2951,4,FALSE)</f>
        <v>#N/A</v>
      </c>
      <c r="F42" s="51" t="e">
        <f>VLOOKUP(B42,'Données DTER'!B160:G2951,2,FALSE)</f>
        <v>#N/A</v>
      </c>
      <c r="G42" s="4" t="str">
        <f t="shared" si="5"/>
        <v xml:space="preserve"> </v>
      </c>
      <c r="H42" s="14" t="str">
        <f t="shared" si="6"/>
        <v xml:space="preserve"> </v>
      </c>
      <c r="I42" s="14" t="str">
        <f t="shared" si="2"/>
        <v xml:space="preserve"> </v>
      </c>
      <c r="J42" s="14"/>
    </row>
    <row r="43" spans="1:10" ht="15" customHeight="1" x14ac:dyDescent="0.25">
      <c r="A43" s="12"/>
      <c r="B43" s="44" t="s">
        <v>473</v>
      </c>
      <c r="C43" s="13" t="str">
        <f>IFERROR(VLOOKUP(B43,'Données DTER'!$B$2:$D$2793,3,FALSE),"")</f>
        <v/>
      </c>
      <c r="D43" s="35" t="s">
        <v>550</v>
      </c>
      <c r="E43" s="13" t="e">
        <f>VLOOKUP(B43,'Données DTER'!B162:G2953,4,FALSE)</f>
        <v>#N/A</v>
      </c>
      <c r="F43" s="51" t="e">
        <f>VLOOKUP(B43,'Données DTER'!B162:G2953,2,FALSE)</f>
        <v>#N/A</v>
      </c>
      <c r="G43" s="4" t="str">
        <f t="shared" si="5"/>
        <v xml:space="preserve"> </v>
      </c>
      <c r="H43" s="14" t="str">
        <f t="shared" si="6"/>
        <v xml:space="preserve"> </v>
      </c>
      <c r="I43" s="14" t="str">
        <f t="shared" si="2"/>
        <v xml:space="preserve"> </v>
      </c>
      <c r="J43" s="14"/>
    </row>
    <row r="44" spans="1:10" ht="15" customHeight="1" x14ac:dyDescent="0.25">
      <c r="A44" s="12"/>
      <c r="B44" s="44" t="s">
        <v>474</v>
      </c>
      <c r="C44" s="13" t="str">
        <f>IFERROR(VLOOKUP(B44,'Données DTER'!$B$2:$D$2793,3,FALSE),"")</f>
        <v/>
      </c>
      <c r="D44" s="35" t="s">
        <v>550</v>
      </c>
      <c r="E44" s="13" t="e">
        <f>VLOOKUP(B44,'Données DTER'!B164:G2955,4,FALSE)</f>
        <v>#N/A</v>
      </c>
      <c r="F44" s="51" t="e">
        <f>VLOOKUP(B44,'Données DTER'!B164:G2955,2,FALSE)</f>
        <v>#N/A</v>
      </c>
      <c r="G44" s="4" t="str">
        <f t="shared" si="5"/>
        <v xml:space="preserve"> </v>
      </c>
      <c r="H44" s="14" t="str">
        <f t="shared" si="6"/>
        <v xml:space="preserve"> </v>
      </c>
      <c r="I44" s="14" t="str">
        <f t="shared" si="2"/>
        <v xml:space="preserve"> </v>
      </c>
      <c r="J44" s="14"/>
    </row>
    <row r="45" spans="1:10" ht="15" customHeight="1" x14ac:dyDescent="0.25">
      <c r="A45" s="12"/>
      <c r="B45" s="44" t="s">
        <v>475</v>
      </c>
      <c r="C45" s="13" t="str">
        <f>IFERROR(VLOOKUP(B45,'Données DTER'!$B$2:$D$2793,3,FALSE),"")</f>
        <v/>
      </c>
      <c r="D45" s="35" t="s">
        <v>550</v>
      </c>
      <c r="E45" s="13" t="e">
        <f>VLOOKUP(B45,'Données DTER'!B167:G2958,4,FALSE)</f>
        <v>#N/A</v>
      </c>
      <c r="F45" s="51" t="e">
        <f>VLOOKUP(B45,'Données DTER'!B167:G2958,2,FALSE)</f>
        <v>#N/A</v>
      </c>
      <c r="G45" s="4" t="str">
        <f t="shared" si="5"/>
        <v xml:space="preserve"> </v>
      </c>
      <c r="H45" s="14" t="str">
        <f t="shared" si="6"/>
        <v xml:space="preserve"> </v>
      </c>
      <c r="I45" s="14" t="str">
        <f t="shared" si="2"/>
        <v xml:space="preserve"> </v>
      </c>
      <c r="J45" s="14"/>
    </row>
    <row r="46" spans="1:10" ht="15" customHeight="1" x14ac:dyDescent="0.25">
      <c r="A46" s="12"/>
      <c r="B46" s="44" t="s">
        <v>476</v>
      </c>
      <c r="C46" s="13" t="str">
        <f>IFERROR(VLOOKUP(B46,'Données DTER'!$B$2:$D$2793,3,FALSE),"")</f>
        <v/>
      </c>
      <c r="D46" s="35" t="s">
        <v>550</v>
      </c>
      <c r="E46" s="13" t="e">
        <f>VLOOKUP(B46,'Données DTER'!B168:G2959,4,FALSE)</f>
        <v>#N/A</v>
      </c>
      <c r="F46" s="51" t="e">
        <f>VLOOKUP(B46,'Données DTER'!B168:G2959,2,FALSE)</f>
        <v>#N/A</v>
      </c>
      <c r="G46" s="4" t="str">
        <f t="shared" ref="G46:G83" si="7">IF(C46="A032","           X  ",IF(C46="A033","           X",IF(C46="A045","           X",IF(C46="A043","           X"," "))))</f>
        <v xml:space="preserve"> </v>
      </c>
      <c r="H46" s="14" t="str">
        <f t="shared" ref="H46:H83" si="8">IF(C46="AO25","           X  ",IF(C46="AO26","           X  ",IF(C46="A013","           X  ",IF(C46="A03A","           X",IF(C46="A03D","           X",IF(C46="A011","           X"," "))))))</f>
        <v xml:space="preserve"> </v>
      </c>
      <c r="I46" s="14" t="str">
        <f t="shared" si="2"/>
        <v xml:space="preserve"> </v>
      </c>
      <c r="J46" s="14"/>
    </row>
    <row r="47" spans="1:10" ht="15" customHeight="1" x14ac:dyDescent="0.25">
      <c r="A47" s="12"/>
      <c r="B47" s="44" t="s">
        <v>477</v>
      </c>
      <c r="C47" s="13" t="str">
        <f>IFERROR(VLOOKUP(B47,'Données DTER'!$B$2:$D$2793,3,FALSE),"")</f>
        <v/>
      </c>
      <c r="D47" s="35" t="s">
        <v>550</v>
      </c>
      <c r="E47" s="13" t="e">
        <f>VLOOKUP(B47,'Données DTER'!B170:G2961,4,FALSE)</f>
        <v>#N/A</v>
      </c>
      <c r="F47" s="51" t="e">
        <f>VLOOKUP(B47,'Données DTER'!B170:G2961,2,FALSE)</f>
        <v>#N/A</v>
      </c>
      <c r="G47" s="4" t="str">
        <f t="shared" si="7"/>
        <v xml:space="preserve"> </v>
      </c>
      <c r="H47" s="14" t="str">
        <f t="shared" si="8"/>
        <v xml:space="preserve"> </v>
      </c>
      <c r="I47" s="14" t="str">
        <f t="shared" si="2"/>
        <v xml:space="preserve"> </v>
      </c>
      <c r="J47" s="14"/>
    </row>
    <row r="48" spans="1:10" ht="15" customHeight="1" x14ac:dyDescent="0.25">
      <c r="A48" s="12"/>
      <c r="B48" s="44" t="s">
        <v>478</v>
      </c>
      <c r="C48" s="13" t="str">
        <f>IFERROR(VLOOKUP(B48,'Données DTER'!$B$2:$D$2793,3,FALSE),"")</f>
        <v/>
      </c>
      <c r="D48" s="35" t="s">
        <v>550</v>
      </c>
      <c r="E48" s="13" t="e">
        <f>VLOOKUP(B48,'Données DTER'!B174:G2965,4,FALSE)</f>
        <v>#N/A</v>
      </c>
      <c r="F48" s="51" t="e">
        <f>VLOOKUP(B48,'Données DTER'!B174:G2965,2,FALSE)</f>
        <v>#N/A</v>
      </c>
      <c r="G48" s="4" t="str">
        <f t="shared" si="7"/>
        <v xml:space="preserve"> </v>
      </c>
      <c r="H48" s="14" t="str">
        <f t="shared" si="8"/>
        <v xml:space="preserve"> </v>
      </c>
      <c r="I48" s="14" t="str">
        <f t="shared" si="2"/>
        <v xml:space="preserve"> </v>
      </c>
      <c r="J48" s="14"/>
    </row>
    <row r="49" spans="1:10" ht="15" customHeight="1" x14ac:dyDescent="0.25">
      <c r="A49" s="12"/>
      <c r="B49" s="44" t="s">
        <v>479</v>
      </c>
      <c r="C49" s="13" t="str">
        <f>IFERROR(VLOOKUP(B49,'Données DTER'!$B$2:$D$2793,3,FALSE),"")</f>
        <v/>
      </c>
      <c r="D49" s="35" t="s">
        <v>550</v>
      </c>
      <c r="E49" s="13" t="e">
        <f>VLOOKUP(B49,'Données DTER'!B175:G2966,4,FALSE)</f>
        <v>#N/A</v>
      </c>
      <c r="F49" s="51" t="e">
        <f>VLOOKUP(B49,'Données DTER'!B175:G2966,2,FALSE)</f>
        <v>#N/A</v>
      </c>
      <c r="G49" s="4" t="str">
        <f t="shared" si="7"/>
        <v xml:space="preserve"> </v>
      </c>
      <c r="H49" s="14" t="str">
        <f t="shared" si="8"/>
        <v xml:space="preserve"> </v>
      </c>
      <c r="I49" s="14" t="str">
        <f t="shared" si="2"/>
        <v xml:space="preserve"> </v>
      </c>
      <c r="J49" s="14"/>
    </row>
    <row r="50" spans="1:10" ht="15" customHeight="1" x14ac:dyDescent="0.25">
      <c r="A50" s="12"/>
      <c r="B50" s="44" t="s">
        <v>480</v>
      </c>
      <c r="C50" s="13" t="str">
        <f>IFERROR(VLOOKUP(B50,'Données DTER'!$B$2:$D$2793,3,FALSE),"")</f>
        <v/>
      </c>
      <c r="D50" s="35" t="s">
        <v>550</v>
      </c>
      <c r="E50" s="13" t="e">
        <f>VLOOKUP(B50,'Données DTER'!B177:G2968,4,FALSE)</f>
        <v>#N/A</v>
      </c>
      <c r="F50" s="51" t="e">
        <f>VLOOKUP(B50,'Données DTER'!B177:G2968,2,FALSE)</f>
        <v>#N/A</v>
      </c>
      <c r="G50" s="4" t="str">
        <f t="shared" si="7"/>
        <v xml:space="preserve"> </v>
      </c>
      <c r="H50" s="14" t="str">
        <f t="shared" si="8"/>
        <v xml:space="preserve"> </v>
      </c>
      <c r="I50" s="14" t="str">
        <f t="shared" si="2"/>
        <v xml:space="preserve"> </v>
      </c>
      <c r="J50" s="14"/>
    </row>
    <row r="51" spans="1:10" ht="15" customHeight="1" x14ac:dyDescent="0.25">
      <c r="A51" s="12"/>
      <c r="B51" s="44" t="s">
        <v>481</v>
      </c>
      <c r="C51" s="13" t="str">
        <f>IFERROR(VLOOKUP(B51,'Données DTER'!$B$2:$D$2793,3,FALSE),"")</f>
        <v/>
      </c>
      <c r="D51" s="35" t="s">
        <v>550</v>
      </c>
      <c r="E51" s="13" t="e">
        <f>VLOOKUP(B51,'Données DTER'!B178:G2969,4,FALSE)</f>
        <v>#N/A</v>
      </c>
      <c r="F51" s="51" t="e">
        <f>VLOOKUP(B51,'Données DTER'!B178:G2969,2,FALSE)</f>
        <v>#N/A</v>
      </c>
      <c r="G51" s="4" t="str">
        <f t="shared" si="7"/>
        <v xml:space="preserve"> </v>
      </c>
      <c r="H51" s="14" t="str">
        <f t="shared" si="8"/>
        <v xml:space="preserve"> </v>
      </c>
      <c r="I51" s="14" t="str">
        <f t="shared" si="2"/>
        <v xml:space="preserve"> </v>
      </c>
      <c r="J51" s="14"/>
    </row>
    <row r="52" spans="1:10" ht="15" customHeight="1" x14ac:dyDescent="0.25">
      <c r="A52" s="12"/>
      <c r="B52" s="44" t="s">
        <v>482</v>
      </c>
      <c r="C52" s="13" t="str">
        <f>IFERROR(VLOOKUP(B52,'Données DTER'!$B$2:$D$2793,3,FALSE),"")</f>
        <v/>
      </c>
      <c r="D52" s="35" t="s">
        <v>550</v>
      </c>
      <c r="E52" s="13" t="e">
        <f>VLOOKUP(B52,'Données DTER'!B179:G2970,4,FALSE)</f>
        <v>#N/A</v>
      </c>
      <c r="F52" s="51" t="e">
        <f>VLOOKUP(B52,'Données DTER'!B179:G2970,2,FALSE)</f>
        <v>#N/A</v>
      </c>
      <c r="G52" s="4" t="str">
        <f t="shared" si="7"/>
        <v xml:space="preserve"> </v>
      </c>
      <c r="H52" s="14" t="str">
        <f t="shared" si="8"/>
        <v xml:space="preserve"> </v>
      </c>
      <c r="I52" s="14" t="str">
        <f t="shared" si="2"/>
        <v xml:space="preserve"> </v>
      </c>
      <c r="J52" s="14"/>
    </row>
    <row r="53" spans="1:10" ht="15" customHeight="1" x14ac:dyDescent="0.25">
      <c r="A53" s="12"/>
      <c r="B53" s="44" t="s">
        <v>483</v>
      </c>
      <c r="C53" s="13" t="str">
        <f>IFERROR(VLOOKUP(B53,'Données DTER'!$B$2:$D$2793,3,FALSE),"")</f>
        <v/>
      </c>
      <c r="D53" s="35" t="s">
        <v>550</v>
      </c>
      <c r="E53" s="13" t="e">
        <f>VLOOKUP(B53,'Données DTER'!B180:G2971,4,FALSE)</f>
        <v>#N/A</v>
      </c>
      <c r="F53" s="51" t="e">
        <f>VLOOKUP(B53,'Données DTER'!B180:G2971,2,FALSE)</f>
        <v>#N/A</v>
      </c>
      <c r="G53" s="4" t="str">
        <f t="shared" si="7"/>
        <v xml:space="preserve"> </v>
      </c>
      <c r="H53" s="14" t="str">
        <f t="shared" si="8"/>
        <v xml:space="preserve"> </v>
      </c>
      <c r="I53" s="14" t="str">
        <f t="shared" si="2"/>
        <v xml:space="preserve"> </v>
      </c>
      <c r="J53" s="14"/>
    </row>
    <row r="54" spans="1:10" ht="15" customHeight="1" x14ac:dyDescent="0.25">
      <c r="A54" s="12"/>
      <c r="B54" s="44" t="s">
        <v>484</v>
      </c>
      <c r="C54" s="13" t="str">
        <f>IFERROR(VLOOKUP(B54,'Données DTER'!$B$2:$D$2793,3,FALSE),"")</f>
        <v/>
      </c>
      <c r="D54" s="35" t="s">
        <v>550</v>
      </c>
      <c r="E54" s="13" t="e">
        <f>VLOOKUP(B54,'Données DTER'!B181:G2972,4,FALSE)</f>
        <v>#N/A</v>
      </c>
      <c r="F54" s="51" t="e">
        <f>VLOOKUP(B54,'Données DTER'!B181:G2972,2,FALSE)</f>
        <v>#N/A</v>
      </c>
      <c r="G54" s="4" t="str">
        <f t="shared" si="7"/>
        <v xml:space="preserve"> </v>
      </c>
      <c r="H54" s="14" t="str">
        <f t="shared" si="8"/>
        <v xml:space="preserve"> </v>
      </c>
      <c r="I54" s="14" t="str">
        <f t="shared" si="2"/>
        <v xml:space="preserve"> </v>
      </c>
      <c r="J54" s="14"/>
    </row>
    <row r="55" spans="1:10" ht="15" customHeight="1" x14ac:dyDescent="0.25">
      <c r="A55" s="12"/>
      <c r="B55" s="44" t="s">
        <v>485</v>
      </c>
      <c r="C55" s="13" t="str">
        <f>IFERROR(VLOOKUP(B55,'Données DTER'!$B$2:$D$2793,3,FALSE),"")</f>
        <v/>
      </c>
      <c r="D55" s="35" t="s">
        <v>550</v>
      </c>
      <c r="E55" s="13" t="e">
        <f>VLOOKUP(B55,'Données DTER'!B182:G2973,4,FALSE)</f>
        <v>#N/A</v>
      </c>
      <c r="F55" s="51" t="e">
        <f>VLOOKUP(B55,'Données DTER'!B182:G2973,2,FALSE)</f>
        <v>#N/A</v>
      </c>
      <c r="G55" s="4" t="str">
        <f t="shared" si="7"/>
        <v xml:space="preserve"> </v>
      </c>
      <c r="H55" s="14" t="str">
        <f t="shared" si="8"/>
        <v xml:space="preserve"> </v>
      </c>
      <c r="I55" s="14" t="str">
        <f t="shared" si="2"/>
        <v xml:space="preserve"> </v>
      </c>
      <c r="J55" s="14"/>
    </row>
    <row r="56" spans="1:10" ht="15" customHeight="1" x14ac:dyDescent="0.25">
      <c r="A56" s="12"/>
      <c r="B56" s="44" t="s">
        <v>486</v>
      </c>
      <c r="C56" s="13" t="str">
        <f>IFERROR(VLOOKUP(B56,'Données DTER'!$B$2:$D$2793,3,FALSE),"")</f>
        <v/>
      </c>
      <c r="D56" s="35" t="s">
        <v>550</v>
      </c>
      <c r="E56" s="13" t="e">
        <f>VLOOKUP(B56,'Données DTER'!B183:G2974,4,FALSE)</f>
        <v>#N/A</v>
      </c>
      <c r="F56" s="51" t="e">
        <f>VLOOKUP(B56,'Données DTER'!B183:G2974,2,FALSE)</f>
        <v>#N/A</v>
      </c>
      <c r="G56" s="4" t="str">
        <f t="shared" si="7"/>
        <v xml:space="preserve"> </v>
      </c>
      <c r="H56" s="14" t="str">
        <f t="shared" si="8"/>
        <v xml:space="preserve"> </v>
      </c>
      <c r="I56" s="14" t="str">
        <f t="shared" si="2"/>
        <v xml:space="preserve"> </v>
      </c>
      <c r="J56" s="14"/>
    </row>
    <row r="57" spans="1:10" ht="15" customHeight="1" x14ac:dyDescent="0.25">
      <c r="A57" s="12"/>
      <c r="B57" s="44" t="s">
        <v>487</v>
      </c>
      <c r="C57" s="13" t="str">
        <f>IFERROR(VLOOKUP(B57,'Données DTER'!$B$2:$D$2793,3,FALSE),"")</f>
        <v/>
      </c>
      <c r="D57" s="35" t="s">
        <v>550</v>
      </c>
      <c r="E57" s="13" t="e">
        <f>VLOOKUP(B57,'Données DTER'!B184:G2975,4,FALSE)</f>
        <v>#N/A</v>
      </c>
      <c r="F57" s="51" t="e">
        <f>VLOOKUP(B57,'Données DTER'!B184:G2975,2,FALSE)</f>
        <v>#N/A</v>
      </c>
      <c r="G57" s="4" t="str">
        <f t="shared" si="7"/>
        <v xml:space="preserve"> </v>
      </c>
      <c r="H57" s="14" t="str">
        <f t="shared" si="8"/>
        <v xml:space="preserve"> </v>
      </c>
      <c r="I57" s="14" t="str">
        <f t="shared" si="2"/>
        <v xml:space="preserve"> </v>
      </c>
      <c r="J57" s="14"/>
    </row>
    <row r="58" spans="1:10" ht="15" customHeight="1" x14ac:dyDescent="0.25">
      <c r="A58" s="12"/>
      <c r="B58" s="44" t="s">
        <v>488</v>
      </c>
      <c r="C58" s="13" t="str">
        <f>IFERROR(VLOOKUP(B58,'Données DTER'!$B$2:$D$2793,3,FALSE),"")</f>
        <v/>
      </c>
      <c r="D58" s="35" t="s">
        <v>550</v>
      </c>
      <c r="E58" s="13" t="e">
        <f>VLOOKUP(B58,'Données DTER'!B185:G2976,4,FALSE)</f>
        <v>#N/A</v>
      </c>
      <c r="F58" s="51" t="e">
        <f>VLOOKUP(B58,'Données DTER'!B185:G2976,2,FALSE)</f>
        <v>#N/A</v>
      </c>
      <c r="G58" s="4" t="str">
        <f t="shared" si="7"/>
        <v xml:space="preserve"> </v>
      </c>
      <c r="H58" s="14" t="str">
        <f t="shared" si="8"/>
        <v xml:space="preserve"> </v>
      </c>
      <c r="I58" s="14" t="str">
        <f t="shared" si="2"/>
        <v xml:space="preserve"> </v>
      </c>
      <c r="J58" s="14"/>
    </row>
    <row r="59" spans="1:10" ht="15" customHeight="1" x14ac:dyDescent="0.25">
      <c r="A59" s="12"/>
      <c r="B59" s="44" t="s">
        <v>489</v>
      </c>
      <c r="C59" s="13" t="str">
        <f>IFERROR(VLOOKUP(B59,'Données DTER'!$B$2:$D$2793,3,FALSE),"")</f>
        <v/>
      </c>
      <c r="D59" s="35" t="s">
        <v>550</v>
      </c>
      <c r="E59" s="13" t="e">
        <f>VLOOKUP(B59,'Données DTER'!B186:G2977,4,FALSE)</f>
        <v>#N/A</v>
      </c>
      <c r="F59" s="51" t="e">
        <f>VLOOKUP(B59,'Données DTER'!B186:G2977,2,FALSE)</f>
        <v>#N/A</v>
      </c>
      <c r="G59" s="4" t="str">
        <f t="shared" si="7"/>
        <v xml:space="preserve"> </v>
      </c>
      <c r="H59" s="14" t="str">
        <f t="shared" si="8"/>
        <v xml:space="preserve"> </v>
      </c>
      <c r="I59" s="14" t="str">
        <f t="shared" si="2"/>
        <v xml:space="preserve"> </v>
      </c>
      <c r="J59" s="14"/>
    </row>
    <row r="60" spans="1:10" ht="15" customHeight="1" x14ac:dyDescent="0.25">
      <c r="A60" s="12"/>
      <c r="B60" s="44" t="s">
        <v>490</v>
      </c>
      <c r="C60" s="13" t="str">
        <f>IFERROR(VLOOKUP(B60,'Données DTER'!$B$2:$D$2793,3,FALSE),"")</f>
        <v/>
      </c>
      <c r="D60" s="35" t="s">
        <v>550</v>
      </c>
      <c r="E60" s="13" t="e">
        <f>VLOOKUP(B60,'Données DTER'!B187:G2978,4,FALSE)</f>
        <v>#N/A</v>
      </c>
      <c r="F60" s="51" t="e">
        <f>VLOOKUP(B60,'Données DTER'!B187:G2978,2,FALSE)</f>
        <v>#N/A</v>
      </c>
      <c r="G60" s="4" t="str">
        <f t="shared" si="7"/>
        <v xml:space="preserve"> </v>
      </c>
      <c r="H60" s="14" t="str">
        <f t="shared" si="8"/>
        <v xml:space="preserve"> </v>
      </c>
      <c r="I60" s="14" t="str">
        <f t="shared" si="2"/>
        <v xml:space="preserve"> </v>
      </c>
      <c r="J60" s="14"/>
    </row>
    <row r="61" spans="1:10" ht="15" customHeight="1" x14ac:dyDescent="0.25">
      <c r="A61" s="12"/>
      <c r="B61" s="44" t="s">
        <v>491</v>
      </c>
      <c r="C61" s="13" t="str">
        <f>IFERROR(VLOOKUP(B61,'Données DTER'!$B$2:$D$2793,3,FALSE),"")</f>
        <v/>
      </c>
      <c r="D61" s="35" t="s">
        <v>550</v>
      </c>
      <c r="E61" s="13" t="e">
        <f>VLOOKUP(B61,'Données DTER'!B188:G2979,4,FALSE)</f>
        <v>#N/A</v>
      </c>
      <c r="F61" s="51" t="e">
        <f>VLOOKUP(B61,'Données DTER'!B188:G2979,2,FALSE)</f>
        <v>#N/A</v>
      </c>
      <c r="G61" s="4" t="str">
        <f t="shared" si="7"/>
        <v xml:space="preserve"> </v>
      </c>
      <c r="H61" s="14" t="str">
        <f t="shared" si="8"/>
        <v xml:space="preserve"> </v>
      </c>
      <c r="I61" s="14" t="str">
        <f t="shared" si="2"/>
        <v xml:space="preserve"> </v>
      </c>
      <c r="J61" s="14"/>
    </row>
    <row r="62" spans="1:10" ht="15" customHeight="1" x14ac:dyDescent="0.25">
      <c r="A62" s="12"/>
      <c r="B62" s="44" t="s">
        <v>492</v>
      </c>
      <c r="C62" s="13" t="str">
        <f>IFERROR(VLOOKUP(B62,'Données DTER'!$B$2:$D$2793,3,FALSE),"")</f>
        <v/>
      </c>
      <c r="D62" s="35" t="s">
        <v>550</v>
      </c>
      <c r="E62" s="13" t="e">
        <f>VLOOKUP(B62,'Données DTER'!B191:G2982,4,FALSE)</f>
        <v>#N/A</v>
      </c>
      <c r="F62" s="51" t="e">
        <f>VLOOKUP(B62,'Données DTER'!B191:G2982,2,FALSE)</f>
        <v>#N/A</v>
      </c>
      <c r="G62" s="4" t="str">
        <f t="shared" si="7"/>
        <v xml:space="preserve"> </v>
      </c>
      <c r="H62" s="14" t="str">
        <f t="shared" si="8"/>
        <v xml:space="preserve"> </v>
      </c>
      <c r="I62" s="14" t="str">
        <f t="shared" si="2"/>
        <v xml:space="preserve"> </v>
      </c>
      <c r="J62" s="14"/>
    </row>
    <row r="63" spans="1:10" ht="15" customHeight="1" x14ac:dyDescent="0.25">
      <c r="A63" s="12"/>
      <c r="B63" s="44" t="s">
        <v>493</v>
      </c>
      <c r="C63" s="13" t="str">
        <f>IFERROR(VLOOKUP(B63,'Données DTER'!$B$2:$D$2793,3,FALSE),"")</f>
        <v/>
      </c>
      <c r="D63" s="35" t="s">
        <v>550</v>
      </c>
      <c r="E63" s="13" t="e">
        <f>VLOOKUP(B63,'Données DTER'!B192:G2983,4,FALSE)</f>
        <v>#N/A</v>
      </c>
      <c r="F63" s="51" t="e">
        <f>VLOOKUP(B63,'Données DTER'!B192:G2983,2,FALSE)</f>
        <v>#N/A</v>
      </c>
      <c r="G63" s="4" t="str">
        <f t="shared" si="7"/>
        <v xml:space="preserve"> </v>
      </c>
      <c r="H63" s="14" t="str">
        <f t="shared" si="8"/>
        <v xml:space="preserve"> </v>
      </c>
      <c r="I63" s="14" t="str">
        <f t="shared" si="2"/>
        <v xml:space="preserve"> </v>
      </c>
      <c r="J63" s="14"/>
    </row>
    <row r="64" spans="1:10" ht="15" customHeight="1" x14ac:dyDescent="0.25">
      <c r="A64" s="12"/>
      <c r="B64" s="44" t="s">
        <v>494</v>
      </c>
      <c r="C64" s="13" t="str">
        <f>IFERROR(VLOOKUP(B64,'Données DTER'!$B$2:$D$2793,3,FALSE),"")</f>
        <v/>
      </c>
      <c r="D64" s="35" t="s">
        <v>550</v>
      </c>
      <c r="E64" s="13" t="e">
        <f>VLOOKUP(B64,'Données DTER'!B194:G2985,4,FALSE)</f>
        <v>#N/A</v>
      </c>
      <c r="F64" s="51" t="e">
        <f>VLOOKUP(B64,'Données DTER'!B194:G2985,2,FALSE)</f>
        <v>#N/A</v>
      </c>
      <c r="G64" s="4" t="str">
        <f t="shared" si="7"/>
        <v xml:space="preserve"> </v>
      </c>
      <c r="H64" s="14" t="str">
        <f t="shared" si="8"/>
        <v xml:space="preserve"> </v>
      </c>
      <c r="I64" s="14" t="str">
        <f t="shared" si="2"/>
        <v xml:space="preserve"> </v>
      </c>
      <c r="J64" s="14"/>
    </row>
    <row r="65" spans="1:10" ht="15" customHeight="1" x14ac:dyDescent="0.25">
      <c r="A65" s="12"/>
      <c r="B65" s="44" t="s">
        <v>495</v>
      </c>
      <c r="C65" s="13" t="str">
        <f>IFERROR(VLOOKUP(B65,'Données DTER'!$B$2:$D$2793,3,FALSE),"")</f>
        <v/>
      </c>
      <c r="D65" s="35" t="s">
        <v>550</v>
      </c>
      <c r="E65" s="13" t="e">
        <f>VLOOKUP(B65,'Données DTER'!B196:G2987,4,FALSE)</f>
        <v>#N/A</v>
      </c>
      <c r="F65" s="51" t="e">
        <f>VLOOKUP(B65,'Données DTER'!B196:G2987,2,FALSE)</f>
        <v>#N/A</v>
      </c>
      <c r="G65" s="4" t="str">
        <f t="shared" si="7"/>
        <v xml:space="preserve"> </v>
      </c>
      <c r="H65" s="14" t="str">
        <f t="shared" si="8"/>
        <v xml:space="preserve"> </v>
      </c>
      <c r="I65" s="14" t="str">
        <f t="shared" si="2"/>
        <v xml:space="preserve"> </v>
      </c>
      <c r="J65" s="14"/>
    </row>
    <row r="66" spans="1:10" ht="15" customHeight="1" x14ac:dyDescent="0.25">
      <c r="A66" s="12"/>
      <c r="B66" s="44" t="s">
        <v>496</v>
      </c>
      <c r="C66" s="13" t="str">
        <f>IFERROR(VLOOKUP(B66,'Données DTER'!$B$2:$D$2793,3,FALSE),"")</f>
        <v/>
      </c>
      <c r="D66" s="35" t="s">
        <v>550</v>
      </c>
      <c r="E66" s="13" t="e">
        <f>VLOOKUP(B66,'Données DTER'!B199:G2990,4,FALSE)</f>
        <v>#N/A</v>
      </c>
      <c r="F66" s="51" t="e">
        <f>VLOOKUP(B66,'Données DTER'!B199:G2990,2,FALSE)</f>
        <v>#N/A</v>
      </c>
      <c r="G66" s="4" t="str">
        <f t="shared" si="7"/>
        <v xml:space="preserve"> </v>
      </c>
      <c r="H66" s="14" t="str">
        <f t="shared" si="8"/>
        <v xml:space="preserve"> </v>
      </c>
      <c r="I66" s="14" t="str">
        <f t="shared" si="2"/>
        <v xml:space="preserve"> </v>
      </c>
      <c r="J66" s="14"/>
    </row>
    <row r="67" spans="1:10" ht="15" customHeight="1" x14ac:dyDescent="0.25">
      <c r="A67" s="12"/>
      <c r="B67" s="44" t="s">
        <v>497</v>
      </c>
      <c r="C67" s="13" t="str">
        <f>IFERROR(VLOOKUP(B67,'Données DTER'!$B$2:$D$2793,3,FALSE),"")</f>
        <v/>
      </c>
      <c r="D67" s="35" t="s">
        <v>550</v>
      </c>
      <c r="E67" s="13" t="e">
        <f>VLOOKUP(B67,'Données DTER'!B200:G2991,4,FALSE)</f>
        <v>#N/A</v>
      </c>
      <c r="F67" s="51" t="e">
        <f>VLOOKUP(B67,'Données DTER'!B200:G2991,2,FALSE)</f>
        <v>#N/A</v>
      </c>
      <c r="G67" s="4" t="str">
        <f t="shared" si="7"/>
        <v xml:space="preserve"> </v>
      </c>
      <c r="H67" s="14" t="str">
        <f t="shared" si="8"/>
        <v xml:space="preserve"> </v>
      </c>
      <c r="I67" s="14" t="str">
        <f t="shared" si="2"/>
        <v xml:space="preserve"> </v>
      </c>
      <c r="J67" s="14"/>
    </row>
    <row r="68" spans="1:10" ht="15" customHeight="1" x14ac:dyDescent="0.25">
      <c r="A68" s="12"/>
      <c r="B68" s="44" t="s">
        <v>498</v>
      </c>
      <c r="C68" s="13" t="str">
        <f>IFERROR(VLOOKUP(B68,'Données DTER'!$B$2:$D$2793,3,FALSE),"")</f>
        <v/>
      </c>
      <c r="D68" s="35" t="s">
        <v>550</v>
      </c>
      <c r="E68" s="13" t="e">
        <f>VLOOKUP(B68,'Données DTER'!B203:G2994,4,FALSE)</f>
        <v>#N/A</v>
      </c>
      <c r="F68" s="51" t="e">
        <f>VLOOKUP(B68,'Données DTER'!B203:G2994,2,FALSE)</f>
        <v>#N/A</v>
      </c>
      <c r="G68" s="4" t="str">
        <f t="shared" si="7"/>
        <v xml:space="preserve"> </v>
      </c>
      <c r="H68" s="14" t="str">
        <f t="shared" si="8"/>
        <v xml:space="preserve"> </v>
      </c>
      <c r="I68" s="14" t="str">
        <f t="shared" ref="I68:I131" si="9">IF(C68="A021","           X",IF(C68="A029","           X ",IF(C68="AO15","           X ",IF(C68="AO4A","           X ",IF(C68="A014","           X",IF(C68="AO4D","           X ",IF(C68="AO4J","           X ",IF(C68="AO2A","           X ",IF(C68="AO2M","           X ",IF(C68="AO4G","           X ",IF(C68="A031","           X ",IF(C68="A044","           X ",IF(C68="AO2C","           X "," ")))))))))))))</f>
        <v xml:space="preserve"> </v>
      </c>
      <c r="J68" s="14"/>
    </row>
    <row r="69" spans="1:10" ht="15" customHeight="1" x14ac:dyDescent="0.25">
      <c r="A69" s="12"/>
      <c r="B69" s="44" t="s">
        <v>499</v>
      </c>
      <c r="C69" s="13" t="str">
        <f>IFERROR(VLOOKUP(B69,'Données DTER'!$B$2:$D$2793,3,FALSE),"")</f>
        <v/>
      </c>
      <c r="D69" s="35" t="s">
        <v>550</v>
      </c>
      <c r="E69" s="13" t="e">
        <f>VLOOKUP(B69,'Données DTER'!B204:G2995,4,FALSE)</f>
        <v>#N/A</v>
      </c>
      <c r="F69" s="51" t="e">
        <f>VLOOKUP(B69,'Données DTER'!B204:G2995,2,FALSE)</f>
        <v>#N/A</v>
      </c>
      <c r="G69" s="4" t="str">
        <f t="shared" si="7"/>
        <v xml:space="preserve"> </v>
      </c>
      <c r="H69" s="14" t="str">
        <f t="shared" si="8"/>
        <v xml:space="preserve"> </v>
      </c>
      <c r="I69" s="14" t="str">
        <f t="shared" si="9"/>
        <v xml:space="preserve"> </v>
      </c>
      <c r="J69" s="14"/>
    </row>
    <row r="70" spans="1:10" ht="15" customHeight="1" x14ac:dyDescent="0.25">
      <c r="A70" s="12"/>
      <c r="B70" s="44" t="s">
        <v>500</v>
      </c>
      <c r="C70" s="13" t="str">
        <f>IFERROR(VLOOKUP(B70,'Données DTER'!$B$2:$D$2793,3,FALSE),"")</f>
        <v/>
      </c>
      <c r="D70" s="35" t="s">
        <v>550</v>
      </c>
      <c r="E70" s="13" t="e">
        <f>VLOOKUP(B70,'Données DTER'!B207:G2998,4,FALSE)</f>
        <v>#N/A</v>
      </c>
      <c r="F70" s="51" t="e">
        <f>VLOOKUP(B70,'Données DTER'!B207:G2998,2,FALSE)</f>
        <v>#N/A</v>
      </c>
      <c r="G70" s="4" t="str">
        <f t="shared" si="7"/>
        <v xml:space="preserve"> </v>
      </c>
      <c r="H70" s="14" t="str">
        <f t="shared" si="8"/>
        <v xml:space="preserve"> </v>
      </c>
      <c r="I70" s="14" t="str">
        <f t="shared" si="9"/>
        <v xml:space="preserve"> </v>
      </c>
      <c r="J70" s="14"/>
    </row>
    <row r="71" spans="1:10" ht="15" customHeight="1" x14ac:dyDescent="0.25">
      <c r="A71" s="12"/>
      <c r="B71" s="44" t="s">
        <v>501</v>
      </c>
      <c r="C71" s="13" t="str">
        <f>IFERROR(VLOOKUP(B71,'Données DTER'!$B$2:$D$2793,3,FALSE),"")</f>
        <v/>
      </c>
      <c r="D71" s="35" t="s">
        <v>550</v>
      </c>
      <c r="E71" s="13" t="e">
        <f>VLOOKUP(B71,'Données DTER'!B208:G2999,4,FALSE)</f>
        <v>#N/A</v>
      </c>
      <c r="F71" s="51" t="e">
        <f>VLOOKUP(B71,'Données DTER'!B208:G2999,2,FALSE)</f>
        <v>#N/A</v>
      </c>
      <c r="G71" s="4" t="str">
        <f t="shared" si="7"/>
        <v xml:space="preserve"> </v>
      </c>
      <c r="H71" s="14" t="str">
        <f t="shared" si="8"/>
        <v xml:space="preserve"> </v>
      </c>
      <c r="I71" s="14" t="str">
        <f t="shared" si="9"/>
        <v xml:space="preserve"> </v>
      </c>
      <c r="J71" s="14"/>
    </row>
    <row r="72" spans="1:10" ht="15" customHeight="1" x14ac:dyDescent="0.25">
      <c r="A72" s="12"/>
      <c r="B72" s="44" t="s">
        <v>502</v>
      </c>
      <c r="C72" s="13" t="str">
        <f>IFERROR(VLOOKUP(B72,'Données DTER'!$B$2:$D$2793,3,FALSE),"")</f>
        <v/>
      </c>
      <c r="D72" s="35" t="s">
        <v>550</v>
      </c>
      <c r="E72" s="13" t="e">
        <f>VLOOKUP(B72,'Données DTER'!B210:G3001,4,FALSE)</f>
        <v>#N/A</v>
      </c>
      <c r="F72" s="51" t="e">
        <f>VLOOKUP(B72,'Données DTER'!B210:G3001,2,FALSE)</f>
        <v>#N/A</v>
      </c>
      <c r="G72" s="4" t="str">
        <f t="shared" si="7"/>
        <v xml:space="preserve"> </v>
      </c>
      <c r="H72" s="14" t="str">
        <f t="shared" si="8"/>
        <v xml:space="preserve"> </v>
      </c>
      <c r="I72" s="14" t="str">
        <f t="shared" si="9"/>
        <v xml:space="preserve"> </v>
      </c>
      <c r="J72" s="14"/>
    </row>
    <row r="73" spans="1:10" ht="15" customHeight="1" x14ac:dyDescent="0.25">
      <c r="A73" s="12"/>
      <c r="B73" s="44" t="s">
        <v>503</v>
      </c>
      <c r="C73" s="13" t="str">
        <f>IFERROR(VLOOKUP(B73,'Données DTER'!$B$2:$D$2793,3,FALSE),"")</f>
        <v/>
      </c>
      <c r="D73" s="35" t="s">
        <v>550</v>
      </c>
      <c r="E73" s="13" t="e">
        <f>VLOOKUP(B73,'Données DTER'!B213:G3004,4,FALSE)</f>
        <v>#N/A</v>
      </c>
      <c r="F73" s="51" t="e">
        <f>VLOOKUP(B73,'Données DTER'!B213:G3004,2,FALSE)</f>
        <v>#N/A</v>
      </c>
      <c r="G73" s="4" t="str">
        <f t="shared" si="7"/>
        <v xml:space="preserve"> </v>
      </c>
      <c r="H73" s="14" t="str">
        <f t="shared" si="8"/>
        <v xml:space="preserve"> </v>
      </c>
      <c r="I73" s="14" t="str">
        <f t="shared" si="9"/>
        <v xml:space="preserve"> </v>
      </c>
      <c r="J73" s="14"/>
    </row>
    <row r="74" spans="1:10" ht="15" customHeight="1" x14ac:dyDescent="0.25">
      <c r="A74" s="12"/>
      <c r="B74" s="44" t="s">
        <v>512</v>
      </c>
      <c r="C74" s="13" t="str">
        <f>IFERROR(VLOOKUP(B74,'Données DTER'!$B$2:$D$2793,3,FALSE),"")</f>
        <v/>
      </c>
      <c r="D74" s="35" t="s">
        <v>550</v>
      </c>
      <c r="E74" s="13" t="e">
        <f>VLOOKUP(B74,'Données DTER'!B215:G3006,4,FALSE)</f>
        <v>#N/A</v>
      </c>
      <c r="F74" s="51" t="e">
        <f>VLOOKUP(B74,'Données DTER'!B215:G3006,2,FALSE)</f>
        <v>#N/A</v>
      </c>
      <c r="G74" s="4" t="str">
        <f t="shared" si="7"/>
        <v xml:space="preserve"> </v>
      </c>
      <c r="H74" s="14" t="str">
        <f t="shared" si="8"/>
        <v xml:space="preserve"> </v>
      </c>
      <c r="I74" s="14" t="str">
        <f t="shared" si="9"/>
        <v xml:space="preserve"> </v>
      </c>
      <c r="J74" s="14"/>
    </row>
    <row r="75" spans="1:10" ht="15" customHeight="1" x14ac:dyDescent="0.25">
      <c r="A75" s="12"/>
      <c r="B75" s="44" t="s">
        <v>513</v>
      </c>
      <c r="C75" s="13" t="str">
        <f>IFERROR(VLOOKUP(B75,'Données DTER'!$B$2:$D$2793,3,FALSE),"")</f>
        <v/>
      </c>
      <c r="D75" s="35" t="s">
        <v>550</v>
      </c>
      <c r="E75" s="13" t="e">
        <f>VLOOKUP(B75,'Données DTER'!B216:G3007,4,FALSE)</f>
        <v>#N/A</v>
      </c>
      <c r="F75" s="51" t="e">
        <f>VLOOKUP(B75,'Données DTER'!B216:G3007,2,FALSE)</f>
        <v>#N/A</v>
      </c>
      <c r="G75" s="4" t="str">
        <f t="shared" si="7"/>
        <v xml:space="preserve"> </v>
      </c>
      <c r="H75" s="14" t="str">
        <f t="shared" si="8"/>
        <v xml:space="preserve"> </v>
      </c>
      <c r="I75" s="14" t="str">
        <f t="shared" si="9"/>
        <v xml:space="preserve"> </v>
      </c>
      <c r="J75" s="14"/>
    </row>
    <row r="76" spans="1:10" ht="15" customHeight="1" x14ac:dyDescent="0.25">
      <c r="A76" s="12"/>
      <c r="B76" s="44" t="s">
        <v>514</v>
      </c>
      <c r="C76" s="13" t="str">
        <f>IFERROR(VLOOKUP(B76,'Données DTER'!$B$2:$D$2793,3,FALSE),"")</f>
        <v/>
      </c>
      <c r="D76" s="35" t="s">
        <v>550</v>
      </c>
      <c r="E76" s="13" t="e">
        <f>VLOOKUP(B76,'Données DTER'!B219:G3010,4,FALSE)</f>
        <v>#N/A</v>
      </c>
      <c r="F76" s="51" t="e">
        <f>VLOOKUP(B76,'Données DTER'!B219:G3010,2,FALSE)</f>
        <v>#N/A</v>
      </c>
      <c r="G76" s="4" t="str">
        <f t="shared" si="7"/>
        <v xml:space="preserve"> </v>
      </c>
      <c r="H76" s="14" t="str">
        <f t="shared" si="8"/>
        <v xml:space="preserve"> </v>
      </c>
      <c r="I76" s="14" t="str">
        <f t="shared" si="9"/>
        <v xml:space="preserve"> </v>
      </c>
      <c r="J76" s="14"/>
    </row>
    <row r="77" spans="1:10" ht="15" customHeight="1" x14ac:dyDescent="0.25">
      <c r="A77" s="12"/>
      <c r="B77" s="44" t="s">
        <v>515</v>
      </c>
      <c r="C77" s="13" t="str">
        <f>IFERROR(VLOOKUP(B77,'Données DTER'!$B$2:$D$2793,3,FALSE),"")</f>
        <v/>
      </c>
      <c r="D77" s="35" t="s">
        <v>550</v>
      </c>
      <c r="E77" s="13" t="e">
        <f>VLOOKUP(B77,'Données DTER'!B220:G3011,4,FALSE)</f>
        <v>#N/A</v>
      </c>
      <c r="F77" s="51" t="e">
        <f>VLOOKUP(B77,'Données DTER'!B220:G3011,2,FALSE)</f>
        <v>#N/A</v>
      </c>
      <c r="G77" s="4" t="str">
        <f t="shared" si="7"/>
        <v xml:space="preserve"> </v>
      </c>
      <c r="H77" s="14" t="str">
        <f t="shared" si="8"/>
        <v xml:space="preserve"> </v>
      </c>
      <c r="I77" s="14" t="str">
        <f t="shared" si="9"/>
        <v xml:space="preserve"> </v>
      </c>
      <c r="J77" s="14"/>
    </row>
    <row r="78" spans="1:10" ht="15" customHeight="1" x14ac:dyDescent="0.25">
      <c r="A78" s="12"/>
      <c r="B78" s="44" t="s">
        <v>516</v>
      </c>
      <c r="C78" s="13" t="str">
        <f>IFERROR(VLOOKUP(B78,'Données DTER'!$B$2:$D$2793,3,FALSE),"")</f>
        <v/>
      </c>
      <c r="D78" s="35" t="s">
        <v>550</v>
      </c>
      <c r="E78" s="13" t="e">
        <f>VLOOKUP(B78,'Données DTER'!B223:G3014,4,FALSE)</f>
        <v>#N/A</v>
      </c>
      <c r="F78" s="51" t="e">
        <f>VLOOKUP(B78,'Données DTER'!B223:G3014,2,FALSE)</f>
        <v>#N/A</v>
      </c>
      <c r="G78" s="4" t="str">
        <f t="shared" si="7"/>
        <v xml:space="preserve"> </v>
      </c>
      <c r="H78" s="14" t="str">
        <f t="shared" si="8"/>
        <v xml:space="preserve"> </v>
      </c>
      <c r="I78" s="14" t="str">
        <f t="shared" si="9"/>
        <v xml:space="preserve"> </v>
      </c>
      <c r="J78" s="14"/>
    </row>
    <row r="79" spans="1:10" ht="15" customHeight="1" x14ac:dyDescent="0.25">
      <c r="A79" s="12"/>
      <c r="B79" s="44" t="s">
        <v>517</v>
      </c>
      <c r="C79" s="13" t="str">
        <f>IFERROR(VLOOKUP(B79,'Données DTER'!$B$2:$D$2793,3,FALSE),"")</f>
        <v/>
      </c>
      <c r="D79" s="35" t="s">
        <v>550</v>
      </c>
      <c r="E79" s="13" t="e">
        <f>VLOOKUP(B79,'Données DTER'!B224:G3015,4,FALSE)</f>
        <v>#N/A</v>
      </c>
      <c r="F79" s="51" t="e">
        <f>VLOOKUP(B79,'Données DTER'!B224:G3015,2,FALSE)</f>
        <v>#N/A</v>
      </c>
      <c r="G79" s="4" t="str">
        <f t="shared" si="7"/>
        <v xml:space="preserve"> </v>
      </c>
      <c r="H79" s="14" t="str">
        <f t="shared" si="8"/>
        <v xml:space="preserve"> </v>
      </c>
      <c r="I79" s="14" t="str">
        <f t="shared" si="9"/>
        <v xml:space="preserve"> </v>
      </c>
      <c r="J79" s="14"/>
    </row>
    <row r="80" spans="1:10" ht="15" customHeight="1" x14ac:dyDescent="0.25">
      <c r="A80" s="12"/>
      <c r="B80" s="44" t="s">
        <v>523</v>
      </c>
      <c r="C80" s="13" t="str">
        <f>IFERROR(VLOOKUP(B80,'Données DTER'!$B$2:$D$2793,3,FALSE),"")</f>
        <v/>
      </c>
      <c r="D80" s="35" t="s">
        <v>550</v>
      </c>
      <c r="E80" s="13" t="e">
        <f>VLOOKUP(B80,'Données DTER'!B227:G3018,4,FALSE)</f>
        <v>#N/A</v>
      </c>
      <c r="F80" s="51" t="e">
        <f>VLOOKUP(B80,'Données DTER'!B227:G3018,2,FALSE)</f>
        <v>#N/A</v>
      </c>
      <c r="G80" s="4" t="str">
        <f t="shared" si="7"/>
        <v xml:space="preserve"> </v>
      </c>
      <c r="H80" s="14" t="str">
        <f t="shared" si="8"/>
        <v xml:space="preserve"> </v>
      </c>
      <c r="I80" s="14" t="str">
        <f t="shared" si="9"/>
        <v xml:space="preserve"> </v>
      </c>
      <c r="J80" s="14"/>
    </row>
    <row r="81" spans="1:10" ht="15" customHeight="1" x14ac:dyDescent="0.25">
      <c r="A81" s="12"/>
      <c r="B81" s="44" t="s">
        <v>524</v>
      </c>
      <c r="C81" s="13" t="str">
        <f>IFERROR(VLOOKUP(B81,'Données DTER'!$B$2:$D$2793,3,FALSE),"")</f>
        <v/>
      </c>
      <c r="D81" s="35" t="s">
        <v>550</v>
      </c>
      <c r="E81" s="13" t="e">
        <f>VLOOKUP(B81,'Données DTER'!B228:G3019,4,FALSE)</f>
        <v>#N/A</v>
      </c>
      <c r="F81" s="51" t="e">
        <f>VLOOKUP(B81,'Données DTER'!B228:G3019,2,FALSE)</f>
        <v>#N/A</v>
      </c>
      <c r="G81" s="4" t="str">
        <f t="shared" si="7"/>
        <v xml:space="preserve"> </v>
      </c>
      <c r="H81" s="14" t="str">
        <f t="shared" si="8"/>
        <v xml:space="preserve"> </v>
      </c>
      <c r="I81" s="14" t="str">
        <f t="shared" si="9"/>
        <v xml:space="preserve"> </v>
      </c>
      <c r="J81" s="14"/>
    </row>
    <row r="82" spans="1:10" ht="15" customHeight="1" x14ac:dyDescent="0.25">
      <c r="A82" s="12"/>
      <c r="B82" s="44" t="s">
        <v>525</v>
      </c>
      <c r="C82" s="13" t="str">
        <f>IFERROR(VLOOKUP(B82,'Données DTER'!$B$2:$D$2793,3,FALSE),"")</f>
        <v/>
      </c>
      <c r="D82" s="35" t="s">
        <v>550</v>
      </c>
      <c r="E82" s="13" t="e">
        <f>VLOOKUP(B82,'Données DTER'!B230:G3021,4,FALSE)</f>
        <v>#N/A</v>
      </c>
      <c r="F82" s="51" t="e">
        <f>VLOOKUP(B82,'Données DTER'!B230:G3021,2,FALSE)</f>
        <v>#N/A</v>
      </c>
      <c r="G82" s="4" t="str">
        <f t="shared" si="7"/>
        <v xml:space="preserve"> </v>
      </c>
      <c r="H82" s="14" t="str">
        <f t="shared" si="8"/>
        <v xml:space="preserve"> </v>
      </c>
      <c r="I82" s="14" t="str">
        <f t="shared" si="9"/>
        <v xml:space="preserve"> </v>
      </c>
      <c r="J82" s="14"/>
    </row>
    <row r="83" spans="1:10" ht="15" customHeight="1" x14ac:dyDescent="0.25">
      <c r="A83" s="12"/>
      <c r="B83" s="44" t="s">
        <v>526</v>
      </c>
      <c r="C83" s="13" t="str">
        <f>IFERROR(VLOOKUP(B83,'Données DTER'!$B$2:$D$2793,3,FALSE),"")</f>
        <v/>
      </c>
      <c r="D83" s="35" t="s">
        <v>550</v>
      </c>
      <c r="E83" s="13" t="e">
        <f>VLOOKUP(B83,'Données DTER'!B231:G3022,4,FALSE)</f>
        <v>#N/A</v>
      </c>
      <c r="F83" s="51" t="e">
        <f>VLOOKUP(B83,'Données DTER'!B231:G3022,2,FALSE)</f>
        <v>#N/A</v>
      </c>
      <c r="G83" s="4" t="str">
        <f t="shared" si="7"/>
        <v xml:space="preserve"> </v>
      </c>
      <c r="H83" s="14" t="str">
        <f t="shared" si="8"/>
        <v xml:space="preserve"> </v>
      </c>
      <c r="I83" s="14" t="str">
        <f t="shared" si="9"/>
        <v xml:space="preserve"> </v>
      </c>
      <c r="J83" s="14"/>
    </row>
    <row r="84" spans="1:10" ht="15" customHeight="1" x14ac:dyDescent="0.25">
      <c r="A84" s="12"/>
      <c r="B84" s="44" t="s">
        <v>527</v>
      </c>
      <c r="C84" s="13" t="str">
        <f>IFERROR(VLOOKUP(B84,'Données DTER'!$B$2:$D$2793,3,FALSE),"")</f>
        <v/>
      </c>
      <c r="D84" s="35" t="s">
        <v>550</v>
      </c>
      <c r="E84" s="13" t="e">
        <f>VLOOKUP(B84,'Données DTER'!B232:G3023,4,FALSE)</f>
        <v>#N/A</v>
      </c>
      <c r="F84" s="51" t="e">
        <f>VLOOKUP(B84,'Données DTER'!B232:G3023,2,FALSE)</f>
        <v>#N/A</v>
      </c>
      <c r="G84" s="4" t="str">
        <f t="shared" ref="G84:G121" si="10">IF(C84="A032","           X  ",IF(C84="A033","           X",IF(C84="A045","           X",IF(C84="A043","           X"," "))))</f>
        <v xml:space="preserve"> </v>
      </c>
      <c r="H84" s="14" t="str">
        <f t="shared" ref="H84:H121" si="11">IF(C84="AO25","           X  ",IF(C84="AO26","           X  ",IF(C84="A013","           X  ",IF(C84="A03A","           X",IF(C84="A03D","           X",IF(C84="A011","           X"," "))))))</f>
        <v xml:space="preserve"> </v>
      </c>
      <c r="I84" s="14" t="str">
        <f t="shared" si="9"/>
        <v xml:space="preserve"> </v>
      </c>
      <c r="J84" s="14"/>
    </row>
    <row r="85" spans="1:10" ht="15" customHeight="1" x14ac:dyDescent="0.25">
      <c r="A85" s="12"/>
      <c r="B85" s="44" t="s">
        <v>358</v>
      </c>
      <c r="C85" s="13" t="str">
        <f>IFERROR(VLOOKUP(B85,'Données DTER'!$B$2:$D$2793,3,FALSE),"")</f>
        <v/>
      </c>
      <c r="D85" s="35" t="s">
        <v>549</v>
      </c>
      <c r="E85" s="13" t="e">
        <f>VLOOKUP(B85,'Données DTER'!B235:G3026,4,FALSE)</f>
        <v>#N/A</v>
      </c>
      <c r="F85" s="51" t="e">
        <f>VLOOKUP(B85,'Données DTER'!B235:G3026,2,FALSE)</f>
        <v>#N/A</v>
      </c>
      <c r="G85" s="4" t="str">
        <f t="shared" si="10"/>
        <v xml:space="preserve"> </v>
      </c>
      <c r="H85" s="14" t="str">
        <f t="shared" si="11"/>
        <v xml:space="preserve"> </v>
      </c>
      <c r="I85" s="14" t="str">
        <f t="shared" si="9"/>
        <v xml:space="preserve"> </v>
      </c>
      <c r="J85" s="14"/>
    </row>
    <row r="86" spans="1:10" ht="15" customHeight="1" x14ac:dyDescent="0.25">
      <c r="A86" s="12"/>
      <c r="B86" s="44" t="s">
        <v>374</v>
      </c>
      <c r="C86" s="13" t="str">
        <f>IFERROR(VLOOKUP(B86,'Données DTER'!$B$2:$D$2793,3,FALSE),"")</f>
        <v/>
      </c>
      <c r="D86" s="35" t="s">
        <v>549</v>
      </c>
      <c r="E86" s="13" t="e">
        <f>VLOOKUP(B86,'Données DTER'!B236:G3027,4,FALSE)</f>
        <v>#N/A</v>
      </c>
      <c r="F86" s="51" t="e">
        <f>VLOOKUP(B86,'Données DTER'!B236:G3027,2,FALSE)</f>
        <v>#N/A</v>
      </c>
      <c r="G86" s="4" t="str">
        <f t="shared" si="10"/>
        <v xml:space="preserve"> </v>
      </c>
      <c r="H86" s="14" t="str">
        <f t="shared" si="11"/>
        <v xml:space="preserve"> </v>
      </c>
      <c r="I86" s="14" t="str">
        <f t="shared" si="9"/>
        <v xml:space="preserve"> </v>
      </c>
      <c r="J86" s="14"/>
    </row>
    <row r="87" spans="1:10" ht="15" customHeight="1" x14ac:dyDescent="0.25">
      <c r="A87" s="12"/>
      <c r="B87" s="44" t="s">
        <v>375</v>
      </c>
      <c r="C87" s="13" t="str">
        <f>IFERROR(VLOOKUP(B87,'Données DTER'!$B$2:$D$2793,3,FALSE),"")</f>
        <v/>
      </c>
      <c r="D87" s="35" t="s">
        <v>549</v>
      </c>
      <c r="E87" s="13" t="e">
        <f>VLOOKUP(B87,'Données DTER'!B239:G3030,4,FALSE)</f>
        <v>#N/A</v>
      </c>
      <c r="F87" s="51" t="e">
        <f>VLOOKUP(B87,'Données DTER'!B239:G3030,2,FALSE)</f>
        <v>#N/A</v>
      </c>
      <c r="G87" s="4" t="str">
        <f t="shared" si="10"/>
        <v xml:space="preserve"> </v>
      </c>
      <c r="H87" s="14" t="str">
        <f t="shared" si="11"/>
        <v xml:space="preserve"> </v>
      </c>
      <c r="I87" s="14" t="str">
        <f t="shared" si="9"/>
        <v xml:space="preserve"> </v>
      </c>
      <c r="J87" s="14"/>
    </row>
    <row r="88" spans="1:10" ht="15" customHeight="1" x14ac:dyDescent="0.25">
      <c r="A88" s="12"/>
      <c r="B88" s="44" t="s">
        <v>376</v>
      </c>
      <c r="C88" s="13" t="str">
        <f>IFERROR(VLOOKUP(B88,'Données DTER'!$B$2:$D$2793,3,FALSE),"")</f>
        <v/>
      </c>
      <c r="D88" s="35" t="s">
        <v>549</v>
      </c>
      <c r="E88" s="13" t="e">
        <f>VLOOKUP(B88,'Données DTER'!B241:G3032,4,FALSE)</f>
        <v>#N/A</v>
      </c>
      <c r="F88" s="51" t="e">
        <f>VLOOKUP(B88,'Données DTER'!B241:G3032,2,FALSE)</f>
        <v>#N/A</v>
      </c>
      <c r="G88" s="4" t="str">
        <f t="shared" si="10"/>
        <v xml:space="preserve"> </v>
      </c>
      <c r="H88" s="14" t="str">
        <f t="shared" si="11"/>
        <v xml:space="preserve"> </v>
      </c>
      <c r="I88" s="14" t="str">
        <f t="shared" si="9"/>
        <v xml:space="preserve"> </v>
      </c>
      <c r="J88" s="14"/>
    </row>
    <row r="89" spans="1:10" ht="15" customHeight="1" x14ac:dyDescent="0.25">
      <c r="A89" s="12"/>
      <c r="B89" s="44" t="s">
        <v>377</v>
      </c>
      <c r="C89" s="13" t="str">
        <f>IFERROR(VLOOKUP(B89,'Données DTER'!$B$2:$D$2793,3,FALSE),"")</f>
        <v/>
      </c>
      <c r="D89" s="35" t="s">
        <v>549</v>
      </c>
      <c r="E89" s="13" t="e">
        <f>VLOOKUP(B89,'Données DTER'!B243:G3034,4,FALSE)</f>
        <v>#N/A</v>
      </c>
      <c r="F89" s="51" t="e">
        <f>VLOOKUP(B89,'Données DTER'!B243:G3034,2,FALSE)</f>
        <v>#N/A</v>
      </c>
      <c r="G89" s="4" t="str">
        <f t="shared" si="10"/>
        <v xml:space="preserve"> </v>
      </c>
      <c r="H89" s="14" t="str">
        <f t="shared" si="11"/>
        <v xml:space="preserve"> </v>
      </c>
      <c r="I89" s="14" t="str">
        <f t="shared" si="9"/>
        <v xml:space="preserve"> </v>
      </c>
      <c r="J89" s="14"/>
    </row>
    <row r="90" spans="1:10" ht="15" customHeight="1" x14ac:dyDescent="0.25">
      <c r="A90" s="12"/>
      <c r="B90" s="44" t="s">
        <v>378</v>
      </c>
      <c r="C90" s="13" t="str">
        <f>IFERROR(VLOOKUP(B90,'Données DTER'!$B$2:$D$2793,3,FALSE),"")</f>
        <v/>
      </c>
      <c r="D90" s="35" t="s">
        <v>549</v>
      </c>
      <c r="E90" s="13" t="e">
        <f>VLOOKUP(B90,'Données DTER'!B245:G3036,4,FALSE)</f>
        <v>#N/A</v>
      </c>
      <c r="F90" s="51" t="e">
        <f>VLOOKUP(B90,'Données DTER'!B245:G3036,2,FALSE)</f>
        <v>#N/A</v>
      </c>
      <c r="G90" s="4" t="str">
        <f t="shared" si="10"/>
        <v xml:space="preserve"> </v>
      </c>
      <c r="H90" s="14" t="str">
        <f t="shared" si="11"/>
        <v xml:space="preserve"> </v>
      </c>
      <c r="I90" s="14" t="str">
        <f t="shared" si="9"/>
        <v xml:space="preserve"> </v>
      </c>
      <c r="J90" s="14"/>
    </row>
    <row r="91" spans="1:10" ht="15" customHeight="1" x14ac:dyDescent="0.25">
      <c r="A91" s="12"/>
      <c r="B91" s="44" t="s">
        <v>379</v>
      </c>
      <c r="C91" s="13" t="str">
        <f>IFERROR(VLOOKUP(B91,'Données DTER'!$B$2:$D$2793,3,FALSE),"")</f>
        <v/>
      </c>
      <c r="D91" s="35" t="s">
        <v>549</v>
      </c>
      <c r="E91" s="13" t="e">
        <f>VLOOKUP(B91,'Données DTER'!B246:G3037,4,FALSE)</f>
        <v>#N/A</v>
      </c>
      <c r="F91" s="51" t="e">
        <f>VLOOKUP(B91,'Données DTER'!B246:G3037,2,FALSE)</f>
        <v>#N/A</v>
      </c>
      <c r="G91" s="4" t="str">
        <f t="shared" si="10"/>
        <v xml:space="preserve"> </v>
      </c>
      <c r="H91" s="14" t="str">
        <f t="shared" si="11"/>
        <v xml:space="preserve"> </v>
      </c>
      <c r="I91" s="14" t="str">
        <f t="shared" si="9"/>
        <v xml:space="preserve"> </v>
      </c>
      <c r="J91" s="14"/>
    </row>
    <row r="92" spans="1:10" ht="15" customHeight="1" x14ac:dyDescent="0.25">
      <c r="A92" s="12"/>
      <c r="B92" s="44" t="s">
        <v>380</v>
      </c>
      <c r="C92" s="13" t="str">
        <f>IFERROR(VLOOKUP(B92,'Données DTER'!$B$2:$D$2793,3,FALSE),"")</f>
        <v/>
      </c>
      <c r="D92" s="35" t="s">
        <v>549</v>
      </c>
      <c r="E92" s="13" t="e">
        <f>VLOOKUP(B92,'Données DTER'!B249:G3040,4,FALSE)</f>
        <v>#N/A</v>
      </c>
      <c r="F92" s="51" t="e">
        <f>VLOOKUP(B92,'Données DTER'!B249:G3040,2,FALSE)</f>
        <v>#N/A</v>
      </c>
      <c r="G92" s="4" t="str">
        <f t="shared" si="10"/>
        <v xml:space="preserve"> </v>
      </c>
      <c r="H92" s="14" t="str">
        <f t="shared" si="11"/>
        <v xml:space="preserve"> </v>
      </c>
      <c r="I92" s="14" t="str">
        <f t="shared" si="9"/>
        <v xml:space="preserve"> </v>
      </c>
      <c r="J92" s="14"/>
    </row>
    <row r="93" spans="1:10" ht="15" customHeight="1" x14ac:dyDescent="0.25">
      <c r="A93" s="12"/>
      <c r="B93" s="44" t="s">
        <v>381</v>
      </c>
      <c r="C93" s="13" t="str">
        <f>IFERROR(VLOOKUP(B93,'Données DTER'!$B$2:$D$2793,3,FALSE),"")</f>
        <v/>
      </c>
      <c r="D93" s="35" t="s">
        <v>549</v>
      </c>
      <c r="E93" s="13" t="e">
        <f>VLOOKUP(B93,'Données DTER'!B250:G3041,4,FALSE)</f>
        <v>#N/A</v>
      </c>
      <c r="F93" s="51" t="e">
        <f>VLOOKUP(B93,'Données DTER'!B250:G3041,2,FALSE)</f>
        <v>#N/A</v>
      </c>
      <c r="G93" s="4" t="str">
        <f t="shared" si="10"/>
        <v xml:space="preserve"> </v>
      </c>
      <c r="H93" s="14" t="str">
        <f t="shared" si="11"/>
        <v xml:space="preserve"> </v>
      </c>
      <c r="I93" s="14" t="str">
        <f t="shared" si="9"/>
        <v xml:space="preserve"> </v>
      </c>
      <c r="J93" s="14"/>
    </row>
    <row r="94" spans="1:10" ht="15" customHeight="1" x14ac:dyDescent="0.25">
      <c r="A94" s="12"/>
      <c r="B94" s="44" t="s">
        <v>382</v>
      </c>
      <c r="C94" s="13" t="str">
        <f>IFERROR(VLOOKUP(B94,'Données DTER'!$B$2:$D$2793,3,FALSE),"")</f>
        <v/>
      </c>
      <c r="D94" s="35" t="s">
        <v>549</v>
      </c>
      <c r="E94" s="13" t="e">
        <f>VLOOKUP(B94,'Données DTER'!B252:G3043,4,FALSE)</f>
        <v>#N/A</v>
      </c>
      <c r="F94" s="51" t="e">
        <f>VLOOKUP(B94,'Données DTER'!B252:G3043,2,FALSE)</f>
        <v>#N/A</v>
      </c>
      <c r="G94" s="4" t="str">
        <f t="shared" si="10"/>
        <v xml:space="preserve"> </v>
      </c>
      <c r="H94" s="14" t="str">
        <f t="shared" si="11"/>
        <v xml:space="preserve"> </v>
      </c>
      <c r="I94" s="14" t="str">
        <f t="shared" si="9"/>
        <v xml:space="preserve"> </v>
      </c>
      <c r="J94" s="14"/>
    </row>
    <row r="95" spans="1:10" ht="15" customHeight="1" x14ac:dyDescent="0.25">
      <c r="A95" s="12"/>
      <c r="B95" s="44" t="s">
        <v>383</v>
      </c>
      <c r="C95" s="13" t="str">
        <f>IFERROR(VLOOKUP(B95,'Données DTER'!$B$2:$D$2793,3,FALSE),"")</f>
        <v/>
      </c>
      <c r="D95" s="35" t="s">
        <v>549</v>
      </c>
      <c r="E95" s="13" t="e">
        <f>VLOOKUP(B95,'Données DTER'!B253:G3044,4,FALSE)</f>
        <v>#N/A</v>
      </c>
      <c r="F95" s="51" t="e">
        <f>VLOOKUP(B95,'Données DTER'!B253:G3044,2,FALSE)</f>
        <v>#N/A</v>
      </c>
      <c r="G95" s="4" t="str">
        <f t="shared" si="10"/>
        <v xml:space="preserve"> </v>
      </c>
      <c r="H95" s="14" t="str">
        <f t="shared" si="11"/>
        <v xml:space="preserve"> </v>
      </c>
      <c r="I95" s="14" t="str">
        <f t="shared" si="9"/>
        <v xml:space="preserve"> </v>
      </c>
      <c r="J95" s="14"/>
    </row>
    <row r="96" spans="1:10" ht="15" customHeight="1" x14ac:dyDescent="0.25">
      <c r="A96" s="12"/>
      <c r="B96" s="44" t="s">
        <v>384</v>
      </c>
      <c r="C96" s="13" t="str">
        <f>IFERROR(VLOOKUP(B96,'Données DTER'!$B$2:$D$2793,3,FALSE),"")</f>
        <v/>
      </c>
      <c r="D96" s="35" t="s">
        <v>549</v>
      </c>
      <c r="E96" s="13" t="e">
        <f>VLOOKUP(B96,'Données DTER'!B254:G3045,4,FALSE)</f>
        <v>#N/A</v>
      </c>
      <c r="F96" s="51" t="e">
        <f>VLOOKUP(B96,'Données DTER'!B254:G3045,2,FALSE)</f>
        <v>#N/A</v>
      </c>
      <c r="G96" s="4" t="str">
        <f t="shared" si="10"/>
        <v xml:space="preserve"> </v>
      </c>
      <c r="H96" s="14" t="str">
        <f t="shared" si="11"/>
        <v xml:space="preserve"> </v>
      </c>
      <c r="I96" s="14" t="str">
        <f t="shared" si="9"/>
        <v xml:space="preserve"> </v>
      </c>
      <c r="J96" s="14"/>
    </row>
    <row r="97" spans="1:10" ht="15" customHeight="1" x14ac:dyDescent="0.25">
      <c r="A97" s="12"/>
      <c r="B97" s="44" t="s">
        <v>413</v>
      </c>
      <c r="C97" s="13" t="str">
        <f>IFERROR(VLOOKUP(B97,'Données DTER'!$B$2:$D$2793,3,FALSE),"")</f>
        <v/>
      </c>
      <c r="D97" s="35" t="s">
        <v>549</v>
      </c>
      <c r="E97" s="13" t="e">
        <f>VLOOKUP(B97,'Données DTER'!B255:G3046,4,FALSE)</f>
        <v>#N/A</v>
      </c>
      <c r="F97" s="51" t="e">
        <f>VLOOKUP(B97,'Données DTER'!B255:G3046,2,FALSE)</f>
        <v>#N/A</v>
      </c>
      <c r="G97" s="4" t="str">
        <f t="shared" si="10"/>
        <v xml:space="preserve"> </v>
      </c>
      <c r="H97" s="14" t="str">
        <f t="shared" si="11"/>
        <v xml:space="preserve"> </v>
      </c>
      <c r="I97" s="14" t="str">
        <f t="shared" si="9"/>
        <v xml:space="preserve"> </v>
      </c>
      <c r="J97" s="14"/>
    </row>
    <row r="98" spans="1:10" ht="15" customHeight="1" x14ac:dyDescent="0.25">
      <c r="A98" s="12"/>
      <c r="B98" s="44" t="s">
        <v>414</v>
      </c>
      <c r="C98" s="13" t="str">
        <f>IFERROR(VLOOKUP(B98,'Données DTER'!$B$2:$D$2793,3,FALSE),"")</f>
        <v/>
      </c>
      <c r="D98" s="35" t="s">
        <v>549</v>
      </c>
      <c r="E98" s="13" t="e">
        <f>VLOOKUP(B98,'Données DTER'!B256:G3047,4,FALSE)</f>
        <v>#N/A</v>
      </c>
      <c r="F98" s="51" t="e">
        <f>VLOOKUP(B98,'Données DTER'!B256:G3047,2,FALSE)</f>
        <v>#N/A</v>
      </c>
      <c r="G98" s="4" t="str">
        <f t="shared" si="10"/>
        <v xml:space="preserve"> </v>
      </c>
      <c r="H98" s="14" t="str">
        <f t="shared" si="11"/>
        <v xml:space="preserve"> </v>
      </c>
      <c r="I98" s="14" t="str">
        <f t="shared" si="9"/>
        <v xml:space="preserve"> </v>
      </c>
      <c r="J98" s="14"/>
    </row>
    <row r="99" spans="1:10" ht="15" customHeight="1" x14ac:dyDescent="0.25">
      <c r="A99" s="12"/>
      <c r="B99" s="44" t="s">
        <v>437</v>
      </c>
      <c r="C99" s="13" t="str">
        <f>IFERROR(VLOOKUP(B99,'Données DTER'!$B$2:$D$2793,3,FALSE),"")</f>
        <v/>
      </c>
      <c r="D99" s="35" t="s">
        <v>549</v>
      </c>
      <c r="E99" s="13" t="e">
        <f>VLOOKUP(B99,'Données DTER'!B257:G3048,4,FALSE)</f>
        <v>#N/A</v>
      </c>
      <c r="F99" s="51" t="e">
        <f>VLOOKUP(B99,'Données DTER'!B257:G3048,2,FALSE)</f>
        <v>#N/A</v>
      </c>
      <c r="G99" s="4" t="str">
        <f t="shared" si="10"/>
        <v xml:space="preserve"> </v>
      </c>
      <c r="H99" s="14" t="str">
        <f t="shared" si="11"/>
        <v xml:space="preserve"> </v>
      </c>
      <c r="I99" s="14" t="str">
        <f t="shared" si="9"/>
        <v xml:space="preserve"> </v>
      </c>
      <c r="J99" s="14"/>
    </row>
    <row r="100" spans="1:10" ht="15" customHeight="1" x14ac:dyDescent="0.25">
      <c r="A100" s="12"/>
      <c r="B100" s="44" t="s">
        <v>438</v>
      </c>
      <c r="C100" s="13" t="str">
        <f>IFERROR(VLOOKUP(B100,'Données DTER'!$B$2:$D$2793,3,FALSE),"")</f>
        <v/>
      </c>
      <c r="D100" s="35" t="s">
        <v>549</v>
      </c>
      <c r="E100" s="13" t="e">
        <f>VLOOKUP(B100,'Données DTER'!B258:G3049,4,FALSE)</f>
        <v>#N/A</v>
      </c>
      <c r="F100" s="51" t="e">
        <f>VLOOKUP(B100,'Données DTER'!B258:G3049,2,FALSE)</f>
        <v>#N/A</v>
      </c>
      <c r="G100" s="4" t="str">
        <f t="shared" si="10"/>
        <v xml:space="preserve"> </v>
      </c>
      <c r="H100" s="14" t="str">
        <f t="shared" si="11"/>
        <v xml:space="preserve"> </v>
      </c>
      <c r="I100" s="14" t="str">
        <f t="shared" si="9"/>
        <v xml:space="preserve"> </v>
      </c>
      <c r="J100" s="14"/>
    </row>
    <row r="101" spans="1:10" ht="15" customHeight="1" x14ac:dyDescent="0.25">
      <c r="A101" s="12"/>
      <c r="B101" s="44" t="s">
        <v>439</v>
      </c>
      <c r="C101" s="13" t="str">
        <f>IFERROR(VLOOKUP(B101,'Données DTER'!$B$2:$D$2793,3,FALSE),"")</f>
        <v/>
      </c>
      <c r="D101" s="35" t="s">
        <v>549</v>
      </c>
      <c r="E101" s="13" t="e">
        <f>VLOOKUP(B101,'Données DTER'!B259:G3050,4,FALSE)</f>
        <v>#N/A</v>
      </c>
      <c r="F101" s="51" t="e">
        <f>VLOOKUP(B101,'Données DTER'!B259:G3050,2,FALSE)</f>
        <v>#N/A</v>
      </c>
      <c r="G101" s="4" t="str">
        <f t="shared" si="10"/>
        <v xml:space="preserve"> </v>
      </c>
      <c r="H101" s="14" t="str">
        <f t="shared" si="11"/>
        <v xml:space="preserve"> </v>
      </c>
      <c r="I101" s="14" t="str">
        <f t="shared" si="9"/>
        <v xml:space="preserve"> </v>
      </c>
      <c r="J101" s="14"/>
    </row>
    <row r="102" spans="1:10" ht="15" customHeight="1" x14ac:dyDescent="0.25">
      <c r="A102" s="12"/>
      <c r="B102" s="44" t="s">
        <v>440</v>
      </c>
      <c r="C102" s="13" t="str">
        <f>IFERROR(VLOOKUP(B102,'Données DTER'!$B$2:$D$2793,3,FALSE),"")</f>
        <v/>
      </c>
      <c r="D102" s="35" t="s">
        <v>549</v>
      </c>
      <c r="E102" s="13" t="e">
        <f>VLOOKUP(B102,'Données DTER'!B260:G3051,4,FALSE)</f>
        <v>#N/A</v>
      </c>
      <c r="F102" s="51" t="e">
        <f>VLOOKUP(B102,'Données DTER'!B260:G3051,2,FALSE)</f>
        <v>#N/A</v>
      </c>
      <c r="G102" s="4" t="str">
        <f t="shared" si="10"/>
        <v xml:space="preserve"> </v>
      </c>
      <c r="H102" s="14" t="str">
        <f t="shared" si="11"/>
        <v xml:space="preserve"> </v>
      </c>
      <c r="I102" s="14" t="str">
        <f t="shared" si="9"/>
        <v xml:space="preserve"> </v>
      </c>
      <c r="J102" s="14"/>
    </row>
    <row r="103" spans="1:10" ht="15" customHeight="1" x14ac:dyDescent="0.25">
      <c r="A103" s="12"/>
      <c r="B103" s="44" t="s">
        <v>441</v>
      </c>
      <c r="C103" s="13" t="str">
        <f>IFERROR(VLOOKUP(B103,'Données DTER'!$B$2:$D$2793,3,FALSE),"")</f>
        <v/>
      </c>
      <c r="D103" s="35" t="s">
        <v>549</v>
      </c>
      <c r="E103" s="13" t="e">
        <f>VLOOKUP(B103,'Données DTER'!B261:G3052,4,FALSE)</f>
        <v>#N/A</v>
      </c>
      <c r="F103" s="51" t="e">
        <f>VLOOKUP(B103,'Données DTER'!B261:G3052,2,FALSE)</f>
        <v>#N/A</v>
      </c>
      <c r="G103" s="4" t="str">
        <f t="shared" si="10"/>
        <v xml:space="preserve"> </v>
      </c>
      <c r="H103" s="14" t="str">
        <f t="shared" si="11"/>
        <v xml:space="preserve"> </v>
      </c>
      <c r="I103" s="14" t="str">
        <f t="shared" si="9"/>
        <v xml:space="preserve"> </v>
      </c>
      <c r="J103" s="14"/>
    </row>
    <row r="104" spans="1:10" ht="15" customHeight="1" x14ac:dyDescent="0.25">
      <c r="A104" s="12"/>
      <c r="B104" s="44" t="s">
        <v>442</v>
      </c>
      <c r="C104" s="13" t="str">
        <f>IFERROR(VLOOKUP(B104,'Données DTER'!$B$2:$D$2793,3,FALSE),"")</f>
        <v/>
      </c>
      <c r="D104" s="35" t="s">
        <v>549</v>
      </c>
      <c r="E104" s="13" t="e">
        <f>VLOOKUP(B104,'Données DTER'!B262:G3053,4,FALSE)</f>
        <v>#N/A</v>
      </c>
      <c r="F104" s="51" t="e">
        <f>VLOOKUP(B104,'Données DTER'!B262:G3053,2,FALSE)</f>
        <v>#N/A</v>
      </c>
      <c r="G104" s="4" t="str">
        <f t="shared" si="10"/>
        <v xml:space="preserve"> </v>
      </c>
      <c r="H104" s="14" t="str">
        <f t="shared" si="11"/>
        <v xml:space="preserve"> </v>
      </c>
      <c r="I104" s="14" t="str">
        <f t="shared" si="9"/>
        <v xml:space="preserve"> </v>
      </c>
      <c r="J104" s="14"/>
    </row>
    <row r="105" spans="1:10" ht="15" customHeight="1" x14ac:dyDescent="0.25">
      <c r="A105" s="12"/>
      <c r="B105" s="44" t="s">
        <v>443</v>
      </c>
      <c r="C105" s="13" t="str">
        <f>IFERROR(VLOOKUP(B105,'Données DTER'!$B$2:$D$2793,3,FALSE),"")</f>
        <v/>
      </c>
      <c r="D105" s="35" t="s">
        <v>549</v>
      </c>
      <c r="E105" s="13" t="e">
        <f>VLOOKUP(B105,'Données DTER'!B263:G3054,4,FALSE)</f>
        <v>#N/A</v>
      </c>
      <c r="F105" s="51" t="e">
        <f>VLOOKUP(B105,'Données DTER'!B263:G3054,2,FALSE)</f>
        <v>#N/A</v>
      </c>
      <c r="G105" s="4" t="str">
        <f t="shared" si="10"/>
        <v xml:space="preserve"> </v>
      </c>
      <c r="H105" s="14" t="str">
        <f t="shared" si="11"/>
        <v xml:space="preserve"> </v>
      </c>
      <c r="I105" s="14" t="str">
        <f t="shared" si="9"/>
        <v xml:space="preserve"> </v>
      </c>
      <c r="J105" s="14"/>
    </row>
    <row r="106" spans="1:10" ht="15" customHeight="1" x14ac:dyDescent="0.25">
      <c r="A106" s="12"/>
      <c r="B106" s="44" t="s">
        <v>444</v>
      </c>
      <c r="C106" s="13" t="str">
        <f>IFERROR(VLOOKUP(B106,'Données DTER'!$B$2:$D$2793,3,FALSE),"")</f>
        <v/>
      </c>
      <c r="D106" s="35" t="s">
        <v>549</v>
      </c>
      <c r="E106" s="13" t="e">
        <f>VLOOKUP(B106,'Données DTER'!B264:G3055,4,FALSE)</f>
        <v>#N/A</v>
      </c>
      <c r="F106" s="51" t="e">
        <f>VLOOKUP(B106,'Données DTER'!B264:G3055,2,FALSE)</f>
        <v>#N/A</v>
      </c>
      <c r="G106" s="4" t="str">
        <f t="shared" si="10"/>
        <v xml:space="preserve"> </v>
      </c>
      <c r="H106" s="14" t="str">
        <f t="shared" si="11"/>
        <v xml:space="preserve"> </v>
      </c>
      <c r="I106" s="14" t="str">
        <f t="shared" si="9"/>
        <v xml:space="preserve"> </v>
      </c>
      <c r="J106" s="14"/>
    </row>
    <row r="107" spans="1:10" ht="15" customHeight="1" x14ac:dyDescent="0.25">
      <c r="A107" s="12"/>
      <c r="B107" s="44" t="s">
        <v>445</v>
      </c>
      <c r="C107" s="13" t="str">
        <f>IFERROR(VLOOKUP(B107,'Données DTER'!$B$2:$D$2793,3,FALSE),"")</f>
        <v/>
      </c>
      <c r="D107" s="35" t="s">
        <v>549</v>
      </c>
      <c r="E107" s="13" t="e">
        <f>VLOOKUP(B107,'Données DTER'!B267:G3058,4,FALSE)</f>
        <v>#N/A</v>
      </c>
      <c r="F107" s="51" t="e">
        <f>VLOOKUP(B107,'Données DTER'!B267:G3058,2,FALSE)</f>
        <v>#N/A</v>
      </c>
      <c r="G107" s="4" t="str">
        <f t="shared" si="10"/>
        <v xml:space="preserve"> </v>
      </c>
      <c r="H107" s="14" t="str">
        <f t="shared" si="11"/>
        <v xml:space="preserve"> </v>
      </c>
      <c r="I107" s="14" t="str">
        <f t="shared" si="9"/>
        <v xml:space="preserve"> </v>
      </c>
      <c r="J107" s="14"/>
    </row>
    <row r="108" spans="1:10" ht="15" customHeight="1" x14ac:dyDescent="0.25">
      <c r="A108" s="12"/>
      <c r="B108" s="44" t="s">
        <v>446</v>
      </c>
      <c r="C108" s="13" t="str">
        <f>IFERROR(VLOOKUP(B108,'Données DTER'!$B$2:$D$2793,3,FALSE),"")</f>
        <v/>
      </c>
      <c r="D108" s="35" t="s">
        <v>549</v>
      </c>
      <c r="E108" s="13" t="e">
        <f>VLOOKUP(B108,'Données DTER'!B269:G3060,4,FALSE)</f>
        <v>#N/A</v>
      </c>
      <c r="F108" s="51" t="e">
        <f>VLOOKUP(B108,'Données DTER'!B269:G3060,2,FALSE)</f>
        <v>#N/A</v>
      </c>
      <c r="G108" s="4" t="str">
        <f t="shared" si="10"/>
        <v xml:space="preserve"> </v>
      </c>
      <c r="H108" s="14" t="str">
        <f t="shared" si="11"/>
        <v xml:space="preserve"> </v>
      </c>
      <c r="I108" s="14" t="str">
        <f t="shared" si="9"/>
        <v xml:space="preserve"> </v>
      </c>
      <c r="J108" s="14"/>
    </row>
    <row r="109" spans="1:10" ht="15" customHeight="1" x14ac:dyDescent="0.25">
      <c r="A109" s="12"/>
      <c r="B109" s="44" t="s">
        <v>504</v>
      </c>
      <c r="C109" s="13" t="str">
        <f>IFERROR(VLOOKUP(B109,'Données DTER'!$B$2:$D$2793,3,FALSE),"")</f>
        <v/>
      </c>
      <c r="D109" s="35" t="s">
        <v>549</v>
      </c>
      <c r="E109" s="13" t="e">
        <f>VLOOKUP(B109,'Données DTER'!B270:G3061,4,FALSE)</f>
        <v>#N/A</v>
      </c>
      <c r="F109" s="51" t="e">
        <f>VLOOKUP(B109,'Données DTER'!B270:G3061,2,FALSE)</f>
        <v>#N/A</v>
      </c>
      <c r="G109" s="4" t="str">
        <f t="shared" si="10"/>
        <v xml:space="preserve"> </v>
      </c>
      <c r="H109" s="14" t="str">
        <f t="shared" si="11"/>
        <v xml:space="preserve"> </v>
      </c>
      <c r="I109" s="14" t="str">
        <f t="shared" si="9"/>
        <v xml:space="preserve"> </v>
      </c>
      <c r="J109" s="14"/>
    </row>
    <row r="110" spans="1:10" ht="15" customHeight="1" x14ac:dyDescent="0.25">
      <c r="A110" s="12"/>
      <c r="B110" s="44" t="s">
        <v>505</v>
      </c>
      <c r="C110" s="13" t="str">
        <f>IFERROR(VLOOKUP(B110,'Données DTER'!$B$2:$D$2793,3,FALSE),"")</f>
        <v/>
      </c>
      <c r="D110" s="35" t="s">
        <v>549</v>
      </c>
      <c r="E110" s="13" t="e">
        <f>VLOOKUP(B110,'Données DTER'!B272:G3063,4,FALSE)</f>
        <v>#N/A</v>
      </c>
      <c r="F110" s="51" t="e">
        <f>VLOOKUP(B110,'Données DTER'!B272:G3063,2,FALSE)</f>
        <v>#N/A</v>
      </c>
      <c r="G110" s="4" t="str">
        <f t="shared" si="10"/>
        <v xml:space="preserve"> </v>
      </c>
      <c r="H110" s="14" t="str">
        <f t="shared" si="11"/>
        <v xml:space="preserve"> </v>
      </c>
      <c r="I110" s="14" t="str">
        <f t="shared" si="9"/>
        <v xml:space="preserve"> </v>
      </c>
      <c r="J110" s="14"/>
    </row>
    <row r="111" spans="1:10" ht="15" customHeight="1" x14ac:dyDescent="0.25">
      <c r="A111" s="12"/>
      <c r="B111" s="44" t="s">
        <v>506</v>
      </c>
      <c r="C111" s="13" t="str">
        <f>IFERROR(VLOOKUP(B111,'Données DTER'!$B$2:$D$2793,3,FALSE),"")</f>
        <v/>
      </c>
      <c r="D111" s="35" t="s">
        <v>549</v>
      </c>
      <c r="E111" s="13" t="e">
        <f>VLOOKUP(B111,'Données DTER'!B274:G3065,4,FALSE)</f>
        <v>#N/A</v>
      </c>
      <c r="F111" s="51" t="e">
        <f>VLOOKUP(B111,'Données DTER'!B274:G3065,2,FALSE)</f>
        <v>#N/A</v>
      </c>
      <c r="G111" s="4" t="str">
        <f t="shared" si="10"/>
        <v xml:space="preserve"> </v>
      </c>
      <c r="H111" s="14" t="str">
        <f t="shared" si="11"/>
        <v xml:space="preserve"> </v>
      </c>
      <c r="I111" s="14" t="str">
        <f t="shared" si="9"/>
        <v xml:space="preserve"> </v>
      </c>
      <c r="J111" s="14"/>
    </row>
    <row r="112" spans="1:10" ht="15" customHeight="1" x14ac:dyDescent="0.25">
      <c r="A112" s="12"/>
      <c r="B112" s="44" t="s">
        <v>507</v>
      </c>
      <c r="C112" s="13" t="str">
        <f>IFERROR(VLOOKUP(B112,'Données DTER'!$B$2:$D$2793,3,FALSE),"")</f>
        <v/>
      </c>
      <c r="D112" s="35" t="s">
        <v>549</v>
      </c>
      <c r="E112" s="13" t="e">
        <f>VLOOKUP(B112,'Données DTER'!B276:G3067,4,FALSE)</f>
        <v>#N/A</v>
      </c>
      <c r="F112" s="51" t="e">
        <f>VLOOKUP(B112,'Données DTER'!B276:G3067,2,FALSE)</f>
        <v>#N/A</v>
      </c>
      <c r="G112" s="4" t="str">
        <f t="shared" si="10"/>
        <v xml:space="preserve"> </v>
      </c>
      <c r="H112" s="14" t="str">
        <f t="shared" si="11"/>
        <v xml:space="preserve"> </v>
      </c>
      <c r="I112" s="14" t="str">
        <f t="shared" si="9"/>
        <v xml:space="preserve"> </v>
      </c>
      <c r="J112" s="14"/>
    </row>
    <row r="113" spans="1:10" ht="15" customHeight="1" x14ac:dyDescent="0.25">
      <c r="A113" s="12"/>
      <c r="B113" s="44" t="s">
        <v>508</v>
      </c>
      <c r="C113" s="13" t="str">
        <f>IFERROR(VLOOKUP(B113,'Données DTER'!$B$2:$D$2793,3,FALSE),"")</f>
        <v/>
      </c>
      <c r="D113" s="35" t="s">
        <v>549</v>
      </c>
      <c r="E113" s="13" t="e">
        <f>VLOOKUP(B113,'Données DTER'!B278:G3069,4,FALSE)</f>
        <v>#N/A</v>
      </c>
      <c r="F113" s="51" t="e">
        <f>VLOOKUP(B113,'Données DTER'!B278:G3069,2,FALSE)</f>
        <v>#N/A</v>
      </c>
      <c r="G113" s="4" t="str">
        <f t="shared" si="10"/>
        <v xml:space="preserve"> </v>
      </c>
      <c r="H113" s="14" t="str">
        <f t="shared" si="11"/>
        <v xml:space="preserve"> </v>
      </c>
      <c r="I113" s="14" t="str">
        <f t="shared" si="9"/>
        <v xml:space="preserve"> </v>
      </c>
      <c r="J113" s="14"/>
    </row>
    <row r="114" spans="1:10" ht="15" customHeight="1" x14ac:dyDescent="0.25">
      <c r="A114" s="12"/>
      <c r="B114" s="44" t="s">
        <v>509</v>
      </c>
      <c r="C114" s="13" t="str">
        <f>IFERROR(VLOOKUP(B114,'Données DTER'!$B$2:$D$2793,3,FALSE),"")</f>
        <v/>
      </c>
      <c r="D114" s="35" t="s">
        <v>549</v>
      </c>
      <c r="E114" s="13" t="e">
        <f>VLOOKUP(B114,'Données DTER'!B280:G3071,4,FALSE)</f>
        <v>#N/A</v>
      </c>
      <c r="F114" s="51" t="e">
        <f>VLOOKUP(B114,'Données DTER'!B280:G3071,2,FALSE)</f>
        <v>#N/A</v>
      </c>
      <c r="G114" s="4" t="str">
        <f t="shared" si="10"/>
        <v xml:space="preserve"> </v>
      </c>
      <c r="H114" s="14" t="str">
        <f t="shared" si="11"/>
        <v xml:space="preserve"> </v>
      </c>
      <c r="I114" s="14" t="str">
        <f t="shared" si="9"/>
        <v xml:space="preserve"> </v>
      </c>
      <c r="J114" s="14"/>
    </row>
    <row r="115" spans="1:10" ht="15" customHeight="1" x14ac:dyDescent="0.25">
      <c r="A115" s="12"/>
      <c r="B115" s="44" t="s">
        <v>510</v>
      </c>
      <c r="C115" s="13" t="str">
        <f>IFERROR(VLOOKUP(B115,'Données DTER'!$B$2:$D$2793,3,FALSE),"")</f>
        <v/>
      </c>
      <c r="D115" s="35" t="s">
        <v>549</v>
      </c>
      <c r="E115" s="13" t="e">
        <f>VLOOKUP(B115,'Données DTER'!B282:G3073,4,FALSE)</f>
        <v>#N/A</v>
      </c>
      <c r="F115" s="51" t="e">
        <f>VLOOKUP(B115,'Données DTER'!B282:G3073,2,FALSE)</f>
        <v>#N/A</v>
      </c>
      <c r="G115" s="4" t="str">
        <f t="shared" si="10"/>
        <v xml:space="preserve"> </v>
      </c>
      <c r="H115" s="14" t="str">
        <f t="shared" si="11"/>
        <v xml:space="preserve"> </v>
      </c>
      <c r="I115" s="14" t="str">
        <f t="shared" si="9"/>
        <v xml:space="preserve"> </v>
      </c>
      <c r="J115" s="14"/>
    </row>
    <row r="116" spans="1:10" ht="15" customHeight="1" x14ac:dyDescent="0.25">
      <c r="A116" s="12"/>
      <c r="B116" s="44" t="s">
        <v>511</v>
      </c>
      <c r="C116" s="13" t="str">
        <f>IFERROR(VLOOKUP(B116,'Données DTER'!$B$2:$D$2793,3,FALSE),"")</f>
        <v/>
      </c>
      <c r="D116" s="35" t="s">
        <v>549</v>
      </c>
      <c r="E116" s="13" t="e">
        <f>VLOOKUP(B116,'Données DTER'!B284:G3075,4,FALSE)</f>
        <v>#N/A</v>
      </c>
      <c r="F116" s="51" t="e">
        <f>VLOOKUP(B116,'Données DTER'!B284:G3075,2,FALSE)</f>
        <v>#N/A</v>
      </c>
      <c r="G116" s="4" t="str">
        <f t="shared" si="10"/>
        <v xml:space="preserve"> </v>
      </c>
      <c r="H116" s="14" t="str">
        <f t="shared" si="11"/>
        <v xml:space="preserve"> </v>
      </c>
      <c r="I116" s="14" t="str">
        <f t="shared" si="9"/>
        <v xml:space="preserve"> </v>
      </c>
      <c r="J116" s="14"/>
    </row>
    <row r="117" spans="1:10" ht="15" customHeight="1" x14ac:dyDescent="0.25">
      <c r="A117" s="12"/>
      <c r="B117" s="44" t="s">
        <v>518</v>
      </c>
      <c r="C117" s="13" t="str">
        <f>IFERROR(VLOOKUP(B117,'Données DTER'!$B$2:$D$2793,3,FALSE),"")</f>
        <v/>
      </c>
      <c r="D117" s="35" t="s">
        <v>549</v>
      </c>
      <c r="E117" s="13" t="e">
        <f>VLOOKUP(B117,'Données DTER'!B286:G3077,4,FALSE)</f>
        <v>#N/A</v>
      </c>
      <c r="F117" s="51" t="e">
        <f>VLOOKUP(B117,'Données DTER'!B286:G3077,2,FALSE)</f>
        <v>#N/A</v>
      </c>
      <c r="G117" s="4" t="str">
        <f t="shared" si="10"/>
        <v xml:space="preserve"> </v>
      </c>
      <c r="H117" s="14" t="str">
        <f t="shared" si="11"/>
        <v xml:space="preserve"> </v>
      </c>
      <c r="I117" s="14" t="str">
        <f t="shared" si="9"/>
        <v xml:space="preserve"> </v>
      </c>
      <c r="J117" s="14"/>
    </row>
    <row r="118" spans="1:10" ht="15" customHeight="1" x14ac:dyDescent="0.25">
      <c r="A118" s="12"/>
      <c r="B118" s="44" t="s">
        <v>519</v>
      </c>
      <c r="C118" s="13" t="str">
        <f>IFERROR(VLOOKUP(B118,'Données DTER'!$B$2:$D$2793,3,FALSE),"")</f>
        <v/>
      </c>
      <c r="D118" s="35" t="s">
        <v>549</v>
      </c>
      <c r="E118" s="13" t="e">
        <f>VLOOKUP(B118,'Données DTER'!B288:G3079,4,FALSE)</f>
        <v>#N/A</v>
      </c>
      <c r="F118" s="51" t="e">
        <f>VLOOKUP(B118,'Données DTER'!B288:G3079,2,FALSE)</f>
        <v>#N/A</v>
      </c>
      <c r="G118" s="4" t="str">
        <f t="shared" si="10"/>
        <v xml:space="preserve"> </v>
      </c>
      <c r="H118" s="14" t="str">
        <f t="shared" si="11"/>
        <v xml:space="preserve"> </v>
      </c>
      <c r="I118" s="14" t="str">
        <f t="shared" si="9"/>
        <v xml:space="preserve"> </v>
      </c>
      <c r="J118" s="14"/>
    </row>
    <row r="119" spans="1:10" ht="15" customHeight="1" x14ac:dyDescent="0.25">
      <c r="A119" s="12"/>
      <c r="B119" s="44" t="s">
        <v>520</v>
      </c>
      <c r="C119" s="13" t="str">
        <f>IFERROR(VLOOKUP(B119,'Données DTER'!$B$2:$D$2793,3,FALSE),"")</f>
        <v/>
      </c>
      <c r="D119" s="35" t="s">
        <v>549</v>
      </c>
      <c r="E119" s="13" t="e">
        <f>VLOOKUP(B119,'Données DTER'!B290:G3081,4,FALSE)</f>
        <v>#N/A</v>
      </c>
      <c r="F119" s="51" t="e">
        <f>VLOOKUP(B119,'Données DTER'!B290:G3081,2,FALSE)</f>
        <v>#N/A</v>
      </c>
      <c r="G119" s="4" t="str">
        <f t="shared" si="10"/>
        <v xml:space="preserve"> </v>
      </c>
      <c r="H119" s="14" t="str">
        <f t="shared" si="11"/>
        <v xml:space="preserve"> </v>
      </c>
      <c r="I119" s="14" t="str">
        <f t="shared" si="9"/>
        <v xml:space="preserve"> </v>
      </c>
      <c r="J119" s="14"/>
    </row>
    <row r="120" spans="1:10" ht="15" customHeight="1" x14ac:dyDescent="0.25">
      <c r="A120" s="12"/>
      <c r="B120" s="44" t="s">
        <v>521</v>
      </c>
      <c r="C120" s="13" t="str">
        <f>IFERROR(VLOOKUP(B120,'Données DTER'!$B$2:$D$2793,3,FALSE),"")</f>
        <v/>
      </c>
      <c r="D120" s="35" t="s">
        <v>549</v>
      </c>
      <c r="E120" s="13" t="e">
        <f>VLOOKUP(B120,'Données DTER'!B292:G3083,4,FALSE)</f>
        <v>#N/A</v>
      </c>
      <c r="F120" s="51" t="e">
        <f>VLOOKUP(B120,'Données DTER'!B292:G3083,2,FALSE)</f>
        <v>#N/A</v>
      </c>
      <c r="G120" s="4" t="str">
        <f t="shared" si="10"/>
        <v xml:space="preserve"> </v>
      </c>
      <c r="H120" s="14" t="str">
        <f t="shared" si="11"/>
        <v xml:space="preserve"> </v>
      </c>
      <c r="I120" s="14" t="str">
        <f t="shared" si="9"/>
        <v xml:space="preserve"> </v>
      </c>
      <c r="J120" s="14"/>
    </row>
    <row r="121" spans="1:10" ht="15" customHeight="1" x14ac:dyDescent="0.25">
      <c r="A121" s="12"/>
      <c r="B121" s="44" t="s">
        <v>522</v>
      </c>
      <c r="C121" s="13" t="str">
        <f>IFERROR(VLOOKUP(B121,'Données DTER'!$B$2:$D$2793,3,FALSE),"")</f>
        <v/>
      </c>
      <c r="D121" s="35" t="s">
        <v>549</v>
      </c>
      <c r="E121" s="13" t="e">
        <f>VLOOKUP(B121,'Données DTER'!B294:G3085,4,FALSE)</f>
        <v>#N/A</v>
      </c>
      <c r="F121" s="51" t="e">
        <f>VLOOKUP(B121,'Données DTER'!B294:G3085,2,FALSE)</f>
        <v>#N/A</v>
      </c>
      <c r="G121" s="4" t="str">
        <f t="shared" si="10"/>
        <v xml:space="preserve"> </v>
      </c>
      <c r="H121" s="14" t="str">
        <f t="shared" si="11"/>
        <v xml:space="preserve"> </v>
      </c>
      <c r="I121" s="14" t="str">
        <f t="shared" si="9"/>
        <v xml:space="preserve"> </v>
      </c>
      <c r="J121" s="14"/>
    </row>
    <row r="122" spans="1:10" ht="15" customHeight="1" x14ac:dyDescent="0.25">
      <c r="A122" s="12"/>
      <c r="B122" s="44" t="s">
        <v>360</v>
      </c>
      <c r="C122" s="13" t="str">
        <f>IFERROR(VLOOKUP(B122,'Données DTER'!$B$2:$D$2793,3,FALSE),"")</f>
        <v/>
      </c>
      <c r="D122" s="35" t="s">
        <v>551</v>
      </c>
      <c r="E122" s="13" t="e">
        <f>VLOOKUP(B122,'Données DTER'!B296:G3087,4,FALSE)</f>
        <v>#N/A</v>
      </c>
      <c r="F122" s="51" t="e">
        <f>VLOOKUP(B122,'Données DTER'!B296:G3087,2,FALSE)</f>
        <v>#N/A</v>
      </c>
      <c r="G122" s="4" t="str">
        <f t="shared" ref="G122:G138" si="12">IF(C122="A032","           X  ",IF(C122="A033","           X",IF(C122="A045","           X",IF(C122="A043","           X"," "))))</f>
        <v xml:space="preserve"> </v>
      </c>
      <c r="H122" s="14" t="str">
        <f t="shared" ref="H122:H138" si="13">IF(C122="AO25","           X  ",IF(C122="AO26","           X  ",IF(C122="A013","           X  ",IF(C122="A03A","           X",IF(C122="A03D","           X",IF(C122="A011","           X"," "))))))</f>
        <v xml:space="preserve"> </v>
      </c>
      <c r="I122" s="14" t="str">
        <f t="shared" si="9"/>
        <v xml:space="preserve"> </v>
      </c>
      <c r="J122" s="14"/>
    </row>
    <row r="123" spans="1:10" ht="15" customHeight="1" x14ac:dyDescent="0.25">
      <c r="A123" s="12"/>
      <c r="B123" s="44" t="s">
        <v>402</v>
      </c>
      <c r="C123" s="13" t="str">
        <f>IFERROR(VLOOKUP(B123,'Données DTER'!$B$2:$D$2793,3,FALSE),"")</f>
        <v/>
      </c>
      <c r="D123" s="35" t="s">
        <v>551</v>
      </c>
      <c r="E123" s="13" t="e">
        <f>VLOOKUP(B123,'Données DTER'!B298:G3089,4,FALSE)</f>
        <v>#N/A</v>
      </c>
      <c r="F123" s="51" t="e">
        <f>VLOOKUP(B123,'Données DTER'!B298:G3089,2,FALSE)</f>
        <v>#N/A</v>
      </c>
      <c r="G123" s="4" t="str">
        <f t="shared" si="12"/>
        <v xml:space="preserve"> </v>
      </c>
      <c r="H123" s="14" t="str">
        <f t="shared" si="13"/>
        <v xml:space="preserve"> </v>
      </c>
      <c r="I123" s="14" t="str">
        <f t="shared" si="9"/>
        <v xml:space="preserve"> </v>
      </c>
      <c r="J123" s="14"/>
    </row>
    <row r="124" spans="1:10" ht="15" customHeight="1" x14ac:dyDescent="0.25">
      <c r="A124" s="12"/>
      <c r="B124" s="44" t="s">
        <v>403</v>
      </c>
      <c r="C124" s="13" t="str">
        <f>IFERROR(VLOOKUP(B124,'Données DTER'!$B$2:$D$2793,3,FALSE),"")</f>
        <v/>
      </c>
      <c r="D124" s="35" t="s">
        <v>551</v>
      </c>
      <c r="E124" s="13" t="e">
        <f>VLOOKUP(B124,'Données DTER'!B300:G3091,4,FALSE)</f>
        <v>#N/A</v>
      </c>
      <c r="F124" s="51" t="e">
        <f>VLOOKUP(B124,'Données DTER'!B300:G3091,2,FALSE)</f>
        <v>#N/A</v>
      </c>
      <c r="G124" s="4" t="str">
        <f t="shared" si="12"/>
        <v xml:space="preserve"> </v>
      </c>
      <c r="H124" s="14" t="str">
        <f t="shared" si="13"/>
        <v xml:space="preserve"> </v>
      </c>
      <c r="I124" s="14" t="str">
        <f t="shared" si="9"/>
        <v xml:space="preserve"> </v>
      </c>
      <c r="J124" s="14"/>
    </row>
    <row r="125" spans="1:10" ht="15" customHeight="1" x14ac:dyDescent="0.25">
      <c r="A125" s="12"/>
      <c r="B125" s="44" t="s">
        <v>404</v>
      </c>
      <c r="C125" s="13" t="str">
        <f>IFERROR(VLOOKUP(B125,'Données DTER'!$B$2:$D$2793,3,FALSE),"")</f>
        <v/>
      </c>
      <c r="D125" s="35" t="s">
        <v>551</v>
      </c>
      <c r="E125" s="13" t="e">
        <f>VLOOKUP(B125,'Données DTER'!B302:G3093,4,FALSE)</f>
        <v>#N/A</v>
      </c>
      <c r="F125" s="51" t="e">
        <f>VLOOKUP(B125,'Données DTER'!B302:G3093,2,FALSE)</f>
        <v>#N/A</v>
      </c>
      <c r="G125" s="4" t="str">
        <f t="shared" si="12"/>
        <v xml:space="preserve"> </v>
      </c>
      <c r="H125" s="14" t="str">
        <f t="shared" si="13"/>
        <v xml:space="preserve"> </v>
      </c>
      <c r="I125" s="14" t="str">
        <f t="shared" si="9"/>
        <v xml:space="preserve"> </v>
      </c>
      <c r="J125" s="14"/>
    </row>
    <row r="126" spans="1:10" ht="15" customHeight="1" x14ac:dyDescent="0.25">
      <c r="A126" s="12"/>
      <c r="B126" s="44" t="s">
        <v>405</v>
      </c>
      <c r="C126" s="13" t="str">
        <f>IFERROR(VLOOKUP(B126,'Données DTER'!$B$2:$D$2793,3,FALSE),"")</f>
        <v/>
      </c>
      <c r="D126" s="35" t="s">
        <v>551</v>
      </c>
      <c r="E126" s="13" t="e">
        <f>VLOOKUP(B126,'Données DTER'!B304:G3095,4,FALSE)</f>
        <v>#N/A</v>
      </c>
      <c r="F126" s="51" t="e">
        <f>VLOOKUP(B126,'Données DTER'!B304:G3095,2,FALSE)</f>
        <v>#N/A</v>
      </c>
      <c r="G126" s="4" t="str">
        <f t="shared" si="12"/>
        <v xml:space="preserve"> </v>
      </c>
      <c r="H126" s="14" t="str">
        <f t="shared" si="13"/>
        <v xml:space="preserve"> </v>
      </c>
      <c r="I126" s="14" t="str">
        <f t="shared" si="9"/>
        <v xml:space="preserve"> </v>
      </c>
      <c r="J126" s="14"/>
    </row>
    <row r="127" spans="1:10" ht="15" customHeight="1" x14ac:dyDescent="0.25">
      <c r="A127" s="12"/>
      <c r="B127" s="44" t="s">
        <v>406</v>
      </c>
      <c r="C127" s="13" t="str">
        <f>IFERROR(VLOOKUP(B127,'Données DTER'!$B$2:$D$2793,3,FALSE),"")</f>
        <v/>
      </c>
      <c r="D127" s="35" t="s">
        <v>551</v>
      </c>
      <c r="E127" s="13" t="e">
        <f>VLOOKUP(B127,'Données DTER'!B306:G3097,4,FALSE)</f>
        <v>#N/A</v>
      </c>
      <c r="F127" s="51" t="e">
        <f>VLOOKUP(B127,'Données DTER'!B306:G3097,2,FALSE)</f>
        <v>#N/A</v>
      </c>
      <c r="G127" s="4" t="str">
        <f t="shared" si="12"/>
        <v xml:space="preserve"> </v>
      </c>
      <c r="H127" s="14" t="str">
        <f t="shared" si="13"/>
        <v xml:space="preserve"> </v>
      </c>
      <c r="I127" s="14" t="str">
        <f t="shared" si="9"/>
        <v xml:space="preserve"> </v>
      </c>
      <c r="J127" s="14"/>
    </row>
    <row r="128" spans="1:10" ht="15" customHeight="1" x14ac:dyDescent="0.25">
      <c r="A128" s="12"/>
      <c r="B128" s="44" t="s">
        <v>407</v>
      </c>
      <c r="C128" s="13" t="str">
        <f>IFERROR(VLOOKUP(B128,'Données DTER'!$B$2:$D$2793,3,FALSE),"")</f>
        <v/>
      </c>
      <c r="D128" s="35" t="s">
        <v>551</v>
      </c>
      <c r="E128" s="13" t="e">
        <f>VLOOKUP(B128,'Données DTER'!B308:G3099,4,FALSE)</f>
        <v>#N/A</v>
      </c>
      <c r="F128" s="51" t="e">
        <f>VLOOKUP(B128,'Données DTER'!B308:G3099,2,FALSE)</f>
        <v>#N/A</v>
      </c>
      <c r="G128" s="4" t="str">
        <f t="shared" si="12"/>
        <v xml:space="preserve"> </v>
      </c>
      <c r="H128" s="14" t="str">
        <f t="shared" si="13"/>
        <v xml:space="preserve"> </v>
      </c>
      <c r="I128" s="14" t="str">
        <f t="shared" si="9"/>
        <v xml:space="preserve"> </v>
      </c>
      <c r="J128" s="14"/>
    </row>
    <row r="129" spans="1:10" ht="15" customHeight="1" x14ac:dyDescent="0.25">
      <c r="A129" s="12"/>
      <c r="B129" s="44" t="s">
        <v>408</v>
      </c>
      <c r="C129" s="13" t="str">
        <f>IFERROR(VLOOKUP(B129,'Données DTER'!$B$2:$D$2793,3,FALSE),"")</f>
        <v/>
      </c>
      <c r="D129" s="35" t="s">
        <v>551</v>
      </c>
      <c r="E129" s="13" t="e">
        <f>VLOOKUP(B129,'Données DTER'!B310:G3101,4,FALSE)</f>
        <v>#N/A</v>
      </c>
      <c r="F129" s="51" t="e">
        <f>VLOOKUP(B129,'Données DTER'!B310:G3101,2,FALSE)</f>
        <v>#N/A</v>
      </c>
      <c r="G129" s="4" t="str">
        <f t="shared" si="12"/>
        <v xml:space="preserve"> </v>
      </c>
      <c r="H129" s="14" t="str">
        <f t="shared" si="13"/>
        <v xml:space="preserve"> </v>
      </c>
      <c r="I129" s="14" t="str">
        <f t="shared" si="9"/>
        <v xml:space="preserve"> </v>
      </c>
      <c r="J129" s="14"/>
    </row>
    <row r="130" spans="1:10" ht="15" customHeight="1" x14ac:dyDescent="0.25">
      <c r="A130" s="12"/>
      <c r="B130" s="44" t="s">
        <v>409</v>
      </c>
      <c r="C130" s="13" t="str">
        <f>IFERROR(VLOOKUP(B130,'Données DTER'!$B$2:$D$2793,3,FALSE),"")</f>
        <v/>
      </c>
      <c r="D130" s="35" t="s">
        <v>551</v>
      </c>
      <c r="E130" s="13" t="e">
        <f>VLOOKUP(B130,'Données DTER'!B312:G3103,4,FALSE)</f>
        <v>#N/A</v>
      </c>
      <c r="F130" s="51" t="e">
        <f>VLOOKUP(B130,'Données DTER'!B312:G3103,2,FALSE)</f>
        <v>#N/A</v>
      </c>
      <c r="G130" s="4" t="str">
        <f t="shared" si="12"/>
        <v xml:space="preserve"> </v>
      </c>
      <c r="H130" s="14" t="str">
        <f t="shared" si="13"/>
        <v xml:space="preserve"> </v>
      </c>
      <c r="I130" s="14" t="str">
        <f t="shared" si="9"/>
        <v xml:space="preserve"> </v>
      </c>
      <c r="J130" s="14"/>
    </row>
    <row r="131" spans="1:10" ht="15" customHeight="1" x14ac:dyDescent="0.25">
      <c r="A131" s="12"/>
      <c r="B131" s="44" t="s">
        <v>410</v>
      </c>
      <c r="C131" s="13" t="str">
        <f>IFERROR(VLOOKUP(B131,'Données DTER'!$B$2:$D$2793,3,FALSE),"")</f>
        <v/>
      </c>
      <c r="D131" s="35" t="s">
        <v>551</v>
      </c>
      <c r="E131" s="13" t="e">
        <f>VLOOKUP(B131,'Données DTER'!B314:G3105,4,FALSE)</f>
        <v>#N/A</v>
      </c>
      <c r="F131" s="51" t="e">
        <f>VLOOKUP(B131,'Données DTER'!B314:G3105,2,FALSE)</f>
        <v>#N/A</v>
      </c>
      <c r="G131" s="4" t="str">
        <f t="shared" si="12"/>
        <v xml:space="preserve"> </v>
      </c>
      <c r="H131" s="14" t="str">
        <f t="shared" si="13"/>
        <v xml:space="preserve"> </v>
      </c>
      <c r="I131" s="14" t="str">
        <f t="shared" si="9"/>
        <v xml:space="preserve"> </v>
      </c>
      <c r="J131" s="14"/>
    </row>
    <row r="132" spans="1:10" ht="15" customHeight="1" x14ac:dyDescent="0.25">
      <c r="A132" s="12"/>
      <c r="B132" s="44" t="s">
        <v>411</v>
      </c>
      <c r="C132" s="13" t="str">
        <f>IFERROR(VLOOKUP(B132,'Données DTER'!$B$2:$D$2793,3,FALSE),"")</f>
        <v/>
      </c>
      <c r="D132" s="35" t="s">
        <v>551</v>
      </c>
      <c r="E132" s="13" t="e">
        <f>VLOOKUP(B132,'Données DTER'!B316:G3107,4,FALSE)</f>
        <v>#N/A</v>
      </c>
      <c r="F132" s="51" t="e">
        <f>VLOOKUP(B132,'Données DTER'!B316:G3107,2,FALSE)</f>
        <v>#N/A</v>
      </c>
      <c r="G132" s="4" t="str">
        <f t="shared" si="12"/>
        <v xml:space="preserve"> </v>
      </c>
      <c r="H132" s="14" t="str">
        <f t="shared" si="13"/>
        <v xml:space="preserve"> </v>
      </c>
      <c r="I132" s="14" t="str">
        <f t="shared" ref="I132:I138" si="14">IF(C132="A021","           X",IF(C132="A029","           X ",IF(C132="AO15","           X ",IF(C132="AO4A","           X ",IF(C132="A014","           X",IF(C132="AO4D","           X ",IF(C132="AO4J","           X ",IF(C132="AO2A","           X ",IF(C132="AO2M","           X ",IF(C132="AO4G","           X ",IF(C132="A031","           X ",IF(C132="A044","           X ",IF(C132="AO2C","           X "," ")))))))))))))</f>
        <v xml:space="preserve"> </v>
      </c>
      <c r="J132" s="14"/>
    </row>
    <row r="133" spans="1:10" ht="15" customHeight="1" x14ac:dyDescent="0.25">
      <c r="A133" s="12"/>
      <c r="B133" s="44" t="s">
        <v>412</v>
      </c>
      <c r="C133" s="13" t="str">
        <f>IFERROR(VLOOKUP(B133,'Données DTER'!$B$2:$D$2793,3,FALSE),"")</f>
        <v/>
      </c>
      <c r="D133" s="35" t="s">
        <v>551</v>
      </c>
      <c r="E133" s="13" t="e">
        <f>VLOOKUP(B133,'Données DTER'!B318:G3109,4,FALSE)</f>
        <v>#N/A</v>
      </c>
      <c r="F133" s="51" t="e">
        <f>VLOOKUP(B133,'Données DTER'!B318:G3109,2,FALSE)</f>
        <v>#N/A</v>
      </c>
      <c r="G133" s="4" t="str">
        <f t="shared" si="12"/>
        <v xml:space="preserve"> </v>
      </c>
      <c r="H133" s="14" t="str">
        <f t="shared" si="13"/>
        <v xml:space="preserve"> </v>
      </c>
      <c r="I133" s="14" t="str">
        <f t="shared" si="14"/>
        <v xml:space="preserve"> </v>
      </c>
      <c r="J133" s="14"/>
    </row>
    <row r="134" spans="1:10" ht="15" customHeight="1" x14ac:dyDescent="0.25">
      <c r="A134" s="12"/>
      <c r="B134" s="44" t="s">
        <v>419</v>
      </c>
      <c r="C134" s="13" t="str">
        <f>IFERROR(VLOOKUP(B134,'Données DTER'!$B$2:$D$2793,3,FALSE),"")</f>
        <v/>
      </c>
      <c r="D134" s="35" t="s">
        <v>551</v>
      </c>
      <c r="E134" s="13" t="e">
        <f>VLOOKUP(B134,'Données DTER'!B320:G3111,4,FALSE)</f>
        <v>#N/A</v>
      </c>
      <c r="F134" s="51" t="e">
        <f>VLOOKUP(B134,'Données DTER'!B320:G3111,2,FALSE)</f>
        <v>#N/A</v>
      </c>
      <c r="G134" s="4" t="str">
        <f t="shared" si="12"/>
        <v xml:space="preserve"> </v>
      </c>
      <c r="H134" s="14" t="str">
        <f t="shared" si="13"/>
        <v xml:space="preserve"> </v>
      </c>
      <c r="I134" s="14" t="str">
        <f t="shared" si="14"/>
        <v xml:space="preserve"> </v>
      </c>
      <c r="J134" s="14"/>
    </row>
    <row r="135" spans="1:10" ht="15" customHeight="1" x14ac:dyDescent="0.25">
      <c r="A135" s="12"/>
      <c r="B135" s="44" t="s">
        <v>420</v>
      </c>
      <c r="C135" s="13" t="str">
        <f>IFERROR(VLOOKUP(B135,'Données DTER'!$B$2:$D$2793,3,FALSE),"")</f>
        <v/>
      </c>
      <c r="D135" s="35" t="s">
        <v>551</v>
      </c>
      <c r="E135" s="13" t="e">
        <f>VLOOKUP(B135,'Données DTER'!B322:G3113,4,FALSE)</f>
        <v>#N/A</v>
      </c>
      <c r="F135" s="51" t="e">
        <f>VLOOKUP(B135,'Données DTER'!B322:G3113,2,FALSE)</f>
        <v>#N/A</v>
      </c>
      <c r="G135" s="4" t="str">
        <f t="shared" si="12"/>
        <v xml:space="preserve"> </v>
      </c>
      <c r="H135" s="14" t="str">
        <f t="shared" si="13"/>
        <v xml:space="preserve"> </v>
      </c>
      <c r="I135" s="14" t="str">
        <f t="shared" si="14"/>
        <v xml:space="preserve"> </v>
      </c>
      <c r="J135" s="14"/>
    </row>
    <row r="136" spans="1:10" ht="15" customHeight="1" x14ac:dyDescent="0.25">
      <c r="A136" s="12"/>
      <c r="B136" s="44" t="s">
        <v>421</v>
      </c>
      <c r="C136" s="13" t="str">
        <f>IFERROR(VLOOKUP(B136,'Données DTER'!$B$2:$D$2793,3,FALSE),"")</f>
        <v/>
      </c>
      <c r="D136" s="35" t="s">
        <v>551</v>
      </c>
      <c r="E136" s="13" t="e">
        <f>VLOOKUP(B136,'Données DTER'!B324:G3115,4,FALSE)</f>
        <v>#N/A</v>
      </c>
      <c r="F136" s="51" t="e">
        <f>VLOOKUP(B136,'Données DTER'!B324:G3115,2,FALSE)</f>
        <v>#N/A</v>
      </c>
      <c r="G136" s="4" t="str">
        <f t="shared" si="12"/>
        <v xml:space="preserve"> </v>
      </c>
      <c r="H136" s="14" t="str">
        <f t="shared" si="13"/>
        <v xml:space="preserve"> </v>
      </c>
      <c r="I136" s="14" t="str">
        <f t="shared" si="14"/>
        <v xml:space="preserve"> </v>
      </c>
      <c r="J136" s="14"/>
    </row>
    <row r="137" spans="1:10" ht="15" customHeight="1" x14ac:dyDescent="0.25">
      <c r="A137" s="12"/>
      <c r="B137" s="44" t="s">
        <v>422</v>
      </c>
      <c r="C137" s="13" t="str">
        <f>IFERROR(VLOOKUP(B137,'Données DTER'!$B$2:$D$2793,3,FALSE),"")</f>
        <v/>
      </c>
      <c r="D137" s="35" t="s">
        <v>551</v>
      </c>
      <c r="E137" s="13" t="e">
        <f>VLOOKUP(B137,'Données DTER'!B325:G3116,4,FALSE)</f>
        <v>#N/A</v>
      </c>
      <c r="F137" s="51" t="e">
        <f>VLOOKUP(B137,'Données DTER'!B325:G3116,2,FALSE)</f>
        <v>#N/A</v>
      </c>
      <c r="G137" s="4" t="str">
        <f t="shared" si="12"/>
        <v xml:space="preserve"> </v>
      </c>
      <c r="H137" s="14" t="str">
        <f t="shared" si="13"/>
        <v xml:space="preserve"> </v>
      </c>
      <c r="I137" s="14" t="str">
        <f t="shared" si="14"/>
        <v xml:space="preserve"> </v>
      </c>
      <c r="J137" s="14"/>
    </row>
    <row r="138" spans="1:10" ht="15" customHeight="1" x14ac:dyDescent="0.25">
      <c r="A138" s="12"/>
      <c r="B138" s="44" t="s">
        <v>423</v>
      </c>
      <c r="C138" s="13" t="str">
        <f>IFERROR(VLOOKUP(B138,'Données DTER'!$B$2:$D$2793,3,FALSE),"")</f>
        <v/>
      </c>
      <c r="D138" s="35" t="s">
        <v>551</v>
      </c>
      <c r="E138" s="13" t="e">
        <f>VLOOKUP(B138,'Données DTER'!B326:G3117,4,FALSE)</f>
        <v>#N/A</v>
      </c>
      <c r="F138" s="51" t="e">
        <f>VLOOKUP(B138,'Données DTER'!B326:G3117,2,FALSE)</f>
        <v>#N/A</v>
      </c>
      <c r="G138" s="4" t="str">
        <f t="shared" si="12"/>
        <v xml:space="preserve"> </v>
      </c>
      <c r="H138" s="14" t="str">
        <f t="shared" si="13"/>
        <v xml:space="preserve"> </v>
      </c>
      <c r="I138" s="14" t="str">
        <f t="shared" si="14"/>
        <v xml:space="preserve"> </v>
      </c>
      <c r="J138" s="14"/>
    </row>
    <row r="139" spans="1:10" ht="15" customHeight="1" x14ac:dyDescent="0.25">
      <c r="A139" s="12"/>
      <c r="B139" s="44" t="s">
        <v>424</v>
      </c>
      <c r="C139" s="13" t="str">
        <f>IFERROR(VLOOKUP(B139,'Données DTER'!$B$2:$D$2793,3,FALSE),"")</f>
        <v/>
      </c>
      <c r="D139" s="35" t="s">
        <v>551</v>
      </c>
      <c r="E139" s="13" t="e">
        <f>VLOOKUP(B139,'Données DTER'!B327:G3118,4,FALSE)</f>
        <v>#N/A</v>
      </c>
      <c r="F139" s="51" t="e">
        <f>VLOOKUP(B139,'Données DTER'!B327:G3118,2,FALSE)</f>
        <v>#N/A</v>
      </c>
      <c r="G139" s="4" t="str">
        <f t="shared" ref="G139:G168" si="15">IF(C139="A032","           X  ",IF(C139="A033","           X",IF(C139="A045","           X",IF(C139="A043","           X"," "))))</f>
        <v xml:space="preserve"> </v>
      </c>
      <c r="H139" s="14" t="str">
        <f t="shared" ref="H139:H168" si="16">IF(C139="AO25","           X  ",IF(C139="AO26","           X  ",IF(C139="A013","           X  ",IF(C139="A03A","           X",IF(C139="A03D","           X",IF(C139="A011","           X"," "))))))</f>
        <v xml:space="preserve"> </v>
      </c>
      <c r="I139" s="14" t="str">
        <f t="shared" ref="I139:I168" si="17">IF(C139="A021","           X",IF(C139="A029","           X ",IF(C139="AO15","           X ",IF(C139="AO4A","           X ",IF(C139="A014","           X",IF(C139="AO4D","           X ",IF(C139="AO4J","           X ",IF(C139="AO2A","           X ",IF(C139="AO2M","           X ",IF(C139="AO4G","           X ",IF(C139="A031","           X ",IF(C139="A044","           X ",IF(C139="AO2C","           X "," ")))))))))))))</f>
        <v xml:space="preserve"> </v>
      </c>
      <c r="J139" s="14"/>
    </row>
    <row r="140" spans="1:10" ht="15" customHeight="1" x14ac:dyDescent="0.25">
      <c r="A140" s="12"/>
      <c r="B140" s="44" t="s">
        <v>425</v>
      </c>
      <c r="C140" s="13" t="str">
        <f>IFERROR(VLOOKUP(B140,'Données DTER'!$B$2:$D$2793,3,FALSE),"")</f>
        <v/>
      </c>
      <c r="D140" s="35" t="s">
        <v>551</v>
      </c>
      <c r="E140" s="13" t="e">
        <f>VLOOKUP(B140,'Données DTER'!B328:G3119,4,FALSE)</f>
        <v>#N/A</v>
      </c>
      <c r="F140" s="51" t="e">
        <f>VLOOKUP(B140,'Données DTER'!B328:G3119,2,FALSE)</f>
        <v>#N/A</v>
      </c>
      <c r="G140" s="4" t="str">
        <f t="shared" si="15"/>
        <v xml:space="preserve"> </v>
      </c>
      <c r="H140" s="14" t="str">
        <f t="shared" si="16"/>
        <v xml:space="preserve"> </v>
      </c>
      <c r="I140" s="14" t="str">
        <f t="shared" si="17"/>
        <v xml:space="preserve"> </v>
      </c>
      <c r="J140" s="14"/>
    </row>
    <row r="141" spans="1:10" ht="15" customHeight="1" x14ac:dyDescent="0.25">
      <c r="A141" s="12"/>
      <c r="B141" s="44" t="s">
        <v>426</v>
      </c>
      <c r="C141" s="13" t="str">
        <f>IFERROR(VLOOKUP(B141,'Données DTER'!$B$2:$D$2793,3,FALSE),"")</f>
        <v/>
      </c>
      <c r="D141" s="35" t="s">
        <v>551</v>
      </c>
      <c r="E141" s="13" t="e">
        <f>VLOOKUP(B141,'Données DTER'!B329:G3120,4,FALSE)</f>
        <v>#N/A</v>
      </c>
      <c r="F141" s="51" t="e">
        <f>VLOOKUP(B141,'Données DTER'!B329:G3120,2,FALSE)</f>
        <v>#N/A</v>
      </c>
      <c r="G141" s="4" t="str">
        <f t="shared" si="15"/>
        <v xml:space="preserve"> </v>
      </c>
      <c r="H141" s="14" t="str">
        <f t="shared" si="16"/>
        <v xml:space="preserve"> </v>
      </c>
      <c r="I141" s="14" t="str">
        <f t="shared" si="17"/>
        <v xml:space="preserve"> </v>
      </c>
      <c r="J141" s="14"/>
    </row>
    <row r="142" spans="1:10" ht="15" customHeight="1" x14ac:dyDescent="0.25">
      <c r="A142" s="12"/>
      <c r="B142" s="44" t="s">
        <v>427</v>
      </c>
      <c r="C142" s="13" t="str">
        <f>IFERROR(VLOOKUP(B142,'Données DTER'!$B$2:$D$2793,3,FALSE),"")</f>
        <v/>
      </c>
      <c r="D142" s="35" t="s">
        <v>551</v>
      </c>
      <c r="E142" s="13" t="e">
        <f>VLOOKUP(B142,'Données DTER'!B330:G3121,4,FALSE)</f>
        <v>#N/A</v>
      </c>
      <c r="F142" s="51" t="e">
        <f>VLOOKUP(B142,'Données DTER'!B330:G3121,2,FALSE)</f>
        <v>#N/A</v>
      </c>
      <c r="G142" s="4" t="str">
        <f t="shared" si="15"/>
        <v xml:space="preserve"> </v>
      </c>
      <c r="H142" s="14" t="str">
        <f t="shared" si="16"/>
        <v xml:space="preserve"> </v>
      </c>
      <c r="I142" s="14" t="str">
        <f t="shared" si="17"/>
        <v xml:space="preserve"> </v>
      </c>
      <c r="J142" s="14"/>
    </row>
    <row r="143" spans="1:10" ht="15" customHeight="1" x14ac:dyDescent="0.25">
      <c r="A143" s="12"/>
      <c r="B143" s="44" t="s">
        <v>428</v>
      </c>
      <c r="C143" s="13" t="str">
        <f>IFERROR(VLOOKUP(B143,'Données DTER'!$B$2:$D$2793,3,FALSE),"")</f>
        <v/>
      </c>
      <c r="D143" s="35" t="s">
        <v>551</v>
      </c>
      <c r="E143" s="13" t="e">
        <f>VLOOKUP(B143,'Données DTER'!B331:G3122,4,FALSE)</f>
        <v>#N/A</v>
      </c>
      <c r="F143" s="51" t="e">
        <f>VLOOKUP(B143,'Données DTER'!B331:G3122,2,FALSE)</f>
        <v>#N/A</v>
      </c>
      <c r="G143" s="4" t="str">
        <f t="shared" si="15"/>
        <v xml:space="preserve"> </v>
      </c>
      <c r="H143" s="14" t="str">
        <f t="shared" si="16"/>
        <v xml:space="preserve"> </v>
      </c>
      <c r="I143" s="14" t="str">
        <f t="shared" si="17"/>
        <v xml:space="preserve"> </v>
      </c>
      <c r="J143" s="14"/>
    </row>
    <row r="144" spans="1:10" ht="15" customHeight="1" x14ac:dyDescent="0.25">
      <c r="A144" s="12"/>
      <c r="B144" s="44" t="s">
        <v>429</v>
      </c>
      <c r="C144" s="13" t="str">
        <f>IFERROR(VLOOKUP(B144,'Données DTER'!$B$2:$D$2793,3,FALSE),"")</f>
        <v/>
      </c>
      <c r="D144" s="35" t="s">
        <v>551</v>
      </c>
      <c r="E144" s="13" t="e">
        <f>VLOOKUP(B144,'Données DTER'!B332:G3123,4,FALSE)</f>
        <v>#N/A</v>
      </c>
      <c r="F144" s="51" t="e">
        <f>VLOOKUP(B144,'Données DTER'!B332:G3123,2,FALSE)</f>
        <v>#N/A</v>
      </c>
      <c r="G144" s="4" t="str">
        <f t="shared" si="15"/>
        <v xml:space="preserve"> </v>
      </c>
      <c r="H144" s="14" t="str">
        <f t="shared" si="16"/>
        <v xml:space="preserve"> </v>
      </c>
      <c r="I144" s="14" t="str">
        <f t="shared" si="17"/>
        <v xml:space="preserve"> </v>
      </c>
      <c r="J144" s="14"/>
    </row>
    <row r="145" spans="1:10" ht="15" customHeight="1" x14ac:dyDescent="0.25">
      <c r="A145" s="12"/>
      <c r="B145" s="44" t="s">
        <v>430</v>
      </c>
      <c r="C145" s="13" t="str">
        <f>IFERROR(VLOOKUP(B145,'Données DTER'!$B$2:$D$2793,3,FALSE),"")</f>
        <v/>
      </c>
      <c r="D145" s="35" t="s">
        <v>551</v>
      </c>
      <c r="E145" s="13" t="e">
        <f>VLOOKUP(B145,'Données DTER'!B333:G3124,4,FALSE)</f>
        <v>#N/A</v>
      </c>
      <c r="F145" s="51" t="e">
        <f>VLOOKUP(B145,'Données DTER'!B333:G3124,2,FALSE)</f>
        <v>#N/A</v>
      </c>
      <c r="G145" s="4" t="str">
        <f t="shared" si="15"/>
        <v xml:space="preserve"> </v>
      </c>
      <c r="H145" s="14" t="str">
        <f t="shared" si="16"/>
        <v xml:space="preserve"> </v>
      </c>
      <c r="I145" s="14" t="str">
        <f t="shared" si="17"/>
        <v xml:space="preserve"> </v>
      </c>
      <c r="J145" s="14"/>
    </row>
    <row r="146" spans="1:10" ht="15" customHeight="1" x14ac:dyDescent="0.25">
      <c r="A146" s="12"/>
      <c r="B146" s="44" t="s">
        <v>431</v>
      </c>
      <c r="C146" s="13" t="str">
        <f>IFERROR(VLOOKUP(B146,'Données DTER'!$B$2:$D$2793,3,FALSE),"")</f>
        <v/>
      </c>
      <c r="D146" s="35" t="s">
        <v>551</v>
      </c>
      <c r="E146" s="13" t="e">
        <f>VLOOKUP(B146,'Données DTER'!B334:G3125,4,FALSE)</f>
        <v>#N/A</v>
      </c>
      <c r="F146" s="51" t="e">
        <f>VLOOKUP(B146,'Données DTER'!B334:G3125,2,FALSE)</f>
        <v>#N/A</v>
      </c>
      <c r="G146" s="4" t="str">
        <f t="shared" si="15"/>
        <v xml:space="preserve"> </v>
      </c>
      <c r="H146" s="14" t="str">
        <f t="shared" si="16"/>
        <v xml:space="preserve"> </v>
      </c>
      <c r="I146" s="14" t="str">
        <f t="shared" si="17"/>
        <v xml:space="preserve"> </v>
      </c>
      <c r="J146" s="14"/>
    </row>
    <row r="147" spans="1:10" ht="15" customHeight="1" x14ac:dyDescent="0.25">
      <c r="A147" s="12"/>
      <c r="B147" s="44" t="s">
        <v>432</v>
      </c>
      <c r="C147" s="13" t="str">
        <f>IFERROR(VLOOKUP(B147,'Données DTER'!$B$2:$D$2793,3,FALSE),"")</f>
        <v/>
      </c>
      <c r="D147" s="35" t="s">
        <v>551</v>
      </c>
      <c r="E147" s="13" t="e">
        <f>VLOOKUP(B147,'Données DTER'!B335:G3126,4,FALSE)</f>
        <v>#N/A</v>
      </c>
      <c r="F147" s="51" t="e">
        <f>VLOOKUP(B147,'Données DTER'!B335:G3126,2,FALSE)</f>
        <v>#N/A</v>
      </c>
      <c r="G147" s="4" t="str">
        <f t="shared" si="15"/>
        <v xml:space="preserve"> </v>
      </c>
      <c r="H147" s="14" t="str">
        <f t="shared" si="16"/>
        <v xml:space="preserve"> </v>
      </c>
      <c r="I147" s="14" t="str">
        <f t="shared" si="17"/>
        <v xml:space="preserve"> </v>
      </c>
      <c r="J147" s="14"/>
    </row>
    <row r="148" spans="1:10" ht="15" customHeight="1" x14ac:dyDescent="0.25">
      <c r="A148" s="12"/>
      <c r="B148" s="44" t="s">
        <v>433</v>
      </c>
      <c r="C148" s="13" t="str">
        <f>IFERROR(VLOOKUP(B148,'Données DTER'!$B$2:$D$2793,3,FALSE),"")</f>
        <v/>
      </c>
      <c r="D148" s="35" t="s">
        <v>551</v>
      </c>
      <c r="E148" s="13" t="e">
        <f>VLOOKUP(B148,'Données DTER'!B336:G3127,4,FALSE)</f>
        <v>#N/A</v>
      </c>
      <c r="F148" s="51" t="e">
        <f>VLOOKUP(B148,'Données DTER'!B336:G3127,2,FALSE)</f>
        <v>#N/A</v>
      </c>
      <c r="G148" s="4" t="str">
        <f t="shared" si="15"/>
        <v xml:space="preserve"> </v>
      </c>
      <c r="H148" s="14" t="str">
        <f t="shared" si="16"/>
        <v xml:space="preserve"> </v>
      </c>
      <c r="I148" s="14" t="str">
        <f t="shared" si="17"/>
        <v xml:space="preserve"> </v>
      </c>
      <c r="J148" s="14"/>
    </row>
    <row r="149" spans="1:10" ht="15" customHeight="1" x14ac:dyDescent="0.25">
      <c r="A149" s="12"/>
      <c r="B149" s="44" t="s">
        <v>434</v>
      </c>
      <c r="C149" s="13" t="str">
        <f>IFERROR(VLOOKUP(B149,'Données DTER'!$B$2:$D$2793,3,FALSE),"")</f>
        <v/>
      </c>
      <c r="D149" s="35" t="s">
        <v>551</v>
      </c>
      <c r="E149" s="13" t="e">
        <f>VLOOKUP(B149,'Données DTER'!B336:G3128,4,FALSE)</f>
        <v>#N/A</v>
      </c>
      <c r="F149" s="51" t="e">
        <f>VLOOKUP(B149,'Données DTER'!B336:G3128,2,FALSE)</f>
        <v>#N/A</v>
      </c>
      <c r="G149" s="4" t="str">
        <f t="shared" si="15"/>
        <v xml:space="preserve"> </v>
      </c>
      <c r="H149" s="14" t="str">
        <f t="shared" si="16"/>
        <v xml:space="preserve"> </v>
      </c>
      <c r="I149" s="14" t="str">
        <f t="shared" si="17"/>
        <v xml:space="preserve"> </v>
      </c>
      <c r="J149" s="14"/>
    </row>
    <row r="150" spans="1:10" ht="15" customHeight="1" x14ac:dyDescent="0.25">
      <c r="A150" s="12"/>
      <c r="B150" s="44" t="s">
        <v>435</v>
      </c>
      <c r="C150" s="13" t="str">
        <f>IFERROR(VLOOKUP(B150,'Données DTER'!$B$2:$D$2793,3,FALSE),"")</f>
        <v/>
      </c>
      <c r="D150" s="35" t="s">
        <v>551</v>
      </c>
      <c r="E150" s="13" t="e">
        <f>VLOOKUP(B150,'Données DTER'!B336:G3129,4,FALSE)</f>
        <v>#N/A</v>
      </c>
      <c r="F150" s="51" t="e">
        <f>VLOOKUP(B150,'Données DTER'!B336:G3129,2,FALSE)</f>
        <v>#N/A</v>
      </c>
      <c r="G150" s="4" t="str">
        <f t="shared" si="15"/>
        <v xml:space="preserve"> </v>
      </c>
      <c r="H150" s="14" t="str">
        <f t="shared" si="16"/>
        <v xml:space="preserve"> </v>
      </c>
      <c r="I150" s="14" t="str">
        <f t="shared" si="17"/>
        <v xml:space="preserve"> </v>
      </c>
      <c r="J150" s="14"/>
    </row>
    <row r="151" spans="1:10" ht="15" customHeight="1" x14ac:dyDescent="0.25">
      <c r="A151" s="12"/>
      <c r="B151" s="44" t="s">
        <v>436</v>
      </c>
      <c r="C151" s="13" t="str">
        <f>IFERROR(VLOOKUP(B151,'Données DTER'!$B$2:$D$2793,3,FALSE),"")</f>
        <v/>
      </c>
      <c r="D151" s="35" t="s">
        <v>551</v>
      </c>
      <c r="E151" s="13" t="e">
        <f>VLOOKUP(B151,'Données DTER'!B336:G3130,4,FALSE)</f>
        <v>#N/A</v>
      </c>
      <c r="F151" s="51" t="e">
        <f>VLOOKUP(B151,'Données DTER'!B336:G3130,2,FALSE)</f>
        <v>#N/A</v>
      </c>
      <c r="G151" s="4" t="str">
        <f t="shared" si="15"/>
        <v xml:space="preserve"> </v>
      </c>
      <c r="H151" s="14" t="str">
        <f t="shared" si="16"/>
        <v xml:space="preserve"> </v>
      </c>
      <c r="I151" s="14" t="str">
        <f t="shared" si="17"/>
        <v xml:space="preserve"> </v>
      </c>
      <c r="J151" s="14"/>
    </row>
    <row r="152" spans="1:10" ht="15" customHeight="1" x14ac:dyDescent="0.25">
      <c r="A152" s="12"/>
      <c r="B152" s="44" t="s">
        <v>457</v>
      </c>
      <c r="C152" s="13" t="str">
        <f>IFERROR(VLOOKUP(B152,'Données DTER'!$B$2:$D$2793,3,FALSE),"")</f>
        <v/>
      </c>
      <c r="D152" s="35" t="s">
        <v>551</v>
      </c>
      <c r="E152" s="13" t="e">
        <f>VLOOKUP(B152,'Données DTER'!B336:G3131,4,FALSE)</f>
        <v>#N/A</v>
      </c>
      <c r="F152" s="51" t="e">
        <f>VLOOKUP(B152,'Données DTER'!B336:G3131,2,FALSE)</f>
        <v>#N/A</v>
      </c>
      <c r="G152" s="4" t="str">
        <f t="shared" si="15"/>
        <v xml:space="preserve"> </v>
      </c>
      <c r="H152" s="14" t="str">
        <f t="shared" si="16"/>
        <v xml:space="preserve"> </v>
      </c>
      <c r="I152" s="14" t="str">
        <f t="shared" si="17"/>
        <v xml:space="preserve"> </v>
      </c>
      <c r="J152" s="14"/>
    </row>
    <row r="153" spans="1:10" ht="15" customHeight="1" x14ac:dyDescent="0.25">
      <c r="A153" s="12"/>
      <c r="B153" s="44" t="s">
        <v>458</v>
      </c>
      <c r="C153" s="13" t="str">
        <f>IFERROR(VLOOKUP(B153,'Données DTER'!$B$2:$D$2793,3,FALSE),"")</f>
        <v/>
      </c>
      <c r="D153" s="35" t="s">
        <v>551</v>
      </c>
      <c r="E153" s="13" t="e">
        <f>VLOOKUP(B153,'Données DTER'!B336:G3132,4,FALSE)</f>
        <v>#N/A</v>
      </c>
      <c r="F153" s="51" t="e">
        <f>VLOOKUP(B153,'Données DTER'!B336:G3132,2,FALSE)</f>
        <v>#N/A</v>
      </c>
      <c r="G153" s="4" t="str">
        <f t="shared" si="15"/>
        <v xml:space="preserve"> </v>
      </c>
      <c r="H153" s="14" t="str">
        <f t="shared" si="16"/>
        <v xml:space="preserve"> </v>
      </c>
      <c r="I153" s="14" t="str">
        <f t="shared" si="17"/>
        <v xml:space="preserve"> </v>
      </c>
      <c r="J153" s="14"/>
    </row>
    <row r="154" spans="1:10" ht="15" customHeight="1" x14ac:dyDescent="0.25">
      <c r="A154" s="12"/>
      <c r="B154" s="44" t="s">
        <v>459</v>
      </c>
      <c r="C154" s="13" t="str">
        <f>IFERROR(VLOOKUP(B154,'Données DTER'!$B$2:$D$2793,3,FALSE),"")</f>
        <v/>
      </c>
      <c r="D154" s="35" t="s">
        <v>551</v>
      </c>
      <c r="E154" s="13" t="e">
        <f>VLOOKUP(B154,'Données DTER'!B336:G3133,4,FALSE)</f>
        <v>#N/A</v>
      </c>
      <c r="F154" s="51" t="e">
        <f>VLOOKUP(B154,'Données DTER'!B336:G3133,2,FALSE)</f>
        <v>#N/A</v>
      </c>
      <c r="G154" s="4" t="str">
        <f t="shared" si="15"/>
        <v xml:space="preserve"> </v>
      </c>
      <c r="H154" s="14" t="str">
        <f t="shared" si="16"/>
        <v xml:space="preserve"> </v>
      </c>
      <c r="I154" s="14" t="str">
        <f t="shared" si="17"/>
        <v xml:space="preserve"> </v>
      </c>
      <c r="J154" s="14"/>
    </row>
    <row r="155" spans="1:10" ht="15" customHeight="1" x14ac:dyDescent="0.25">
      <c r="A155" s="12"/>
      <c r="B155" s="44" t="s">
        <v>460</v>
      </c>
      <c r="C155" s="13" t="str">
        <f>IFERROR(VLOOKUP(B155,'Données DTER'!$B$2:$D$2793,3,FALSE),"")</f>
        <v/>
      </c>
      <c r="D155" s="35" t="s">
        <v>551</v>
      </c>
      <c r="E155" s="13" t="e">
        <f>VLOOKUP(B155,'Données DTER'!B336:G3134,4,FALSE)</f>
        <v>#N/A</v>
      </c>
      <c r="F155" s="51" t="e">
        <f>VLOOKUP(B155,'Données DTER'!B336:G3134,2,FALSE)</f>
        <v>#N/A</v>
      </c>
      <c r="G155" s="4" t="str">
        <f t="shared" si="15"/>
        <v xml:space="preserve"> </v>
      </c>
      <c r="H155" s="14" t="str">
        <f t="shared" si="16"/>
        <v xml:space="preserve"> </v>
      </c>
      <c r="I155" s="14" t="str">
        <f t="shared" si="17"/>
        <v xml:space="preserve"> </v>
      </c>
      <c r="J155" s="14"/>
    </row>
    <row r="156" spans="1:10" ht="15" customHeight="1" x14ac:dyDescent="0.25">
      <c r="A156" s="12"/>
      <c r="B156" s="44" t="s">
        <v>461</v>
      </c>
      <c r="C156" s="13" t="str">
        <f>IFERROR(VLOOKUP(B156,'Données DTER'!$B$2:$D$2793,3,FALSE),"")</f>
        <v/>
      </c>
      <c r="D156" s="35" t="s">
        <v>551</v>
      </c>
      <c r="E156" s="13" t="e">
        <f>VLOOKUP(B156,'Données DTER'!B336:G3135,4,FALSE)</f>
        <v>#N/A</v>
      </c>
      <c r="F156" s="51" t="e">
        <f>VLOOKUP(B156,'Données DTER'!B336:G3135,2,FALSE)</f>
        <v>#N/A</v>
      </c>
      <c r="G156" s="4" t="str">
        <f t="shared" si="15"/>
        <v xml:space="preserve"> </v>
      </c>
      <c r="H156" s="14" t="str">
        <f t="shared" si="16"/>
        <v xml:space="preserve"> </v>
      </c>
      <c r="I156" s="14" t="str">
        <f t="shared" si="17"/>
        <v xml:space="preserve"> </v>
      </c>
      <c r="J156" s="14"/>
    </row>
    <row r="157" spans="1:10" ht="15" customHeight="1" x14ac:dyDescent="0.25">
      <c r="A157" s="12"/>
      <c r="B157" s="44" t="s">
        <v>462</v>
      </c>
      <c r="C157" s="13" t="str">
        <f>IFERROR(VLOOKUP(B157,'Données DTER'!$B$2:$D$2793,3,FALSE),"")</f>
        <v/>
      </c>
      <c r="D157" s="35" t="s">
        <v>551</v>
      </c>
      <c r="E157" s="13" t="e">
        <f>VLOOKUP(B157,'Données DTER'!B336:G3136,4,FALSE)</f>
        <v>#N/A</v>
      </c>
      <c r="F157" s="51" t="e">
        <f>VLOOKUP(B157,'Données DTER'!B336:G3136,2,FALSE)</f>
        <v>#N/A</v>
      </c>
      <c r="G157" s="4" t="str">
        <f t="shared" si="15"/>
        <v xml:space="preserve"> </v>
      </c>
      <c r="H157" s="14" t="str">
        <f t="shared" si="16"/>
        <v xml:space="preserve"> </v>
      </c>
      <c r="I157" s="14" t="str">
        <f t="shared" si="17"/>
        <v xml:space="preserve"> </v>
      </c>
      <c r="J157" s="14"/>
    </row>
    <row r="158" spans="1:10" ht="15" customHeight="1" x14ac:dyDescent="0.25">
      <c r="A158" s="12"/>
      <c r="B158" s="44" t="s">
        <v>463</v>
      </c>
      <c r="C158" s="13" t="str">
        <f>IFERROR(VLOOKUP(B158,'Données DTER'!$B$2:$D$2793,3,FALSE),"")</f>
        <v/>
      </c>
      <c r="D158" s="35" t="s">
        <v>551</v>
      </c>
      <c r="E158" s="13" t="e">
        <f>VLOOKUP(B158,'Données DTER'!B336:G3137,4,FALSE)</f>
        <v>#N/A</v>
      </c>
      <c r="F158" s="51" t="e">
        <f>VLOOKUP(B158,'Données DTER'!B336:G3137,2,FALSE)</f>
        <v>#N/A</v>
      </c>
      <c r="G158" s="4" t="str">
        <f t="shared" si="15"/>
        <v xml:space="preserve"> </v>
      </c>
      <c r="H158" s="14" t="str">
        <f t="shared" si="16"/>
        <v xml:space="preserve"> </v>
      </c>
      <c r="I158" s="14" t="str">
        <f t="shared" si="17"/>
        <v xml:space="preserve"> </v>
      </c>
      <c r="J158" s="14"/>
    </row>
    <row r="159" spans="1:10" ht="15" customHeight="1" x14ac:dyDescent="0.25">
      <c r="A159" s="12"/>
      <c r="B159" s="44" t="s">
        <v>464</v>
      </c>
      <c r="C159" s="13" t="str">
        <f>IFERROR(VLOOKUP(B159,'Données DTER'!$B$2:$D$2793,3,FALSE),"")</f>
        <v/>
      </c>
      <c r="D159" s="35" t="s">
        <v>551</v>
      </c>
      <c r="E159" s="13" t="e">
        <f>VLOOKUP(B159,'Données DTER'!B336:G3138,4,FALSE)</f>
        <v>#N/A</v>
      </c>
      <c r="F159" s="51" t="e">
        <f>VLOOKUP(B159,'Données DTER'!B336:G3138,2,FALSE)</f>
        <v>#N/A</v>
      </c>
      <c r="G159" s="4" t="str">
        <f t="shared" si="15"/>
        <v xml:space="preserve"> </v>
      </c>
      <c r="H159" s="14" t="str">
        <f t="shared" si="16"/>
        <v xml:space="preserve"> </v>
      </c>
      <c r="I159" s="14" t="str">
        <f t="shared" si="17"/>
        <v xml:space="preserve"> </v>
      </c>
      <c r="J159" s="14"/>
    </row>
    <row r="160" spans="1:10" ht="15" customHeight="1" x14ac:dyDescent="0.25">
      <c r="A160" s="12"/>
      <c r="B160" s="44" t="s">
        <v>465</v>
      </c>
      <c r="C160" s="13" t="str">
        <f>IFERROR(VLOOKUP(B160,'Données DTER'!$B$2:$D$2793,3,FALSE),"")</f>
        <v/>
      </c>
      <c r="D160" s="35" t="s">
        <v>551</v>
      </c>
      <c r="E160" s="13" t="e">
        <f>VLOOKUP(B160,'Données DTER'!B336:G3139,4,FALSE)</f>
        <v>#N/A</v>
      </c>
      <c r="F160" s="51" t="e">
        <f>VLOOKUP(B160,'Données DTER'!B336:G3139,2,FALSE)</f>
        <v>#N/A</v>
      </c>
      <c r="G160" s="4" t="str">
        <f t="shared" si="15"/>
        <v xml:space="preserve"> </v>
      </c>
      <c r="H160" s="14" t="str">
        <f t="shared" si="16"/>
        <v xml:space="preserve"> </v>
      </c>
      <c r="I160" s="14" t="str">
        <f t="shared" si="17"/>
        <v xml:space="preserve"> </v>
      </c>
      <c r="J160" s="14"/>
    </row>
    <row r="161" spans="1:10" ht="15" customHeight="1" x14ac:dyDescent="0.25">
      <c r="A161" s="12"/>
      <c r="B161" s="44" t="s">
        <v>528</v>
      </c>
      <c r="C161" s="13" t="str">
        <f>IFERROR(VLOOKUP(B161,'Données DTER'!$B$2:$D$2793,3,FALSE),"")</f>
        <v/>
      </c>
      <c r="D161" s="35" t="s">
        <v>551</v>
      </c>
      <c r="E161" s="13" t="e">
        <f>VLOOKUP(B161,'Données DTER'!B336:G3140,4,FALSE)</f>
        <v>#N/A</v>
      </c>
      <c r="F161" s="51" t="e">
        <f>VLOOKUP(B161,'Données DTER'!B336:G3140,2,FALSE)</f>
        <v>#N/A</v>
      </c>
      <c r="G161" s="4" t="str">
        <f t="shared" si="15"/>
        <v xml:space="preserve"> </v>
      </c>
      <c r="H161" s="14" t="str">
        <f t="shared" si="16"/>
        <v xml:space="preserve"> </v>
      </c>
      <c r="I161" s="14" t="str">
        <f t="shared" si="17"/>
        <v xml:space="preserve"> </v>
      </c>
      <c r="J161" s="14"/>
    </row>
    <row r="162" spans="1:10" ht="15" customHeight="1" x14ac:dyDescent="0.25">
      <c r="A162" s="12"/>
      <c r="B162" s="44" t="s">
        <v>529</v>
      </c>
      <c r="C162" s="13" t="str">
        <f>IFERROR(VLOOKUP(B162,'Données DTER'!$B$2:$D$2793,3,FALSE),"")</f>
        <v/>
      </c>
      <c r="D162" s="35" t="s">
        <v>551</v>
      </c>
      <c r="E162" s="13" t="e">
        <f>VLOOKUP(B162,'Données DTER'!B336:G3141,4,FALSE)</f>
        <v>#N/A</v>
      </c>
      <c r="F162" s="51" t="e">
        <f>VLOOKUP(B162,'Données DTER'!B336:G3141,2,FALSE)</f>
        <v>#N/A</v>
      </c>
      <c r="G162" s="4" t="str">
        <f t="shared" si="15"/>
        <v xml:space="preserve"> </v>
      </c>
      <c r="H162" s="14" t="str">
        <f t="shared" si="16"/>
        <v xml:space="preserve"> </v>
      </c>
      <c r="I162" s="14" t="str">
        <f t="shared" si="17"/>
        <v xml:space="preserve"> </v>
      </c>
      <c r="J162" s="14"/>
    </row>
    <row r="163" spans="1:10" ht="15" customHeight="1" x14ac:dyDescent="0.25">
      <c r="A163" s="12"/>
      <c r="B163" s="44" t="s">
        <v>530</v>
      </c>
      <c r="C163" s="13" t="str">
        <f>IFERROR(VLOOKUP(B163,'Données DTER'!$B$2:$D$2793,3,FALSE),"")</f>
        <v/>
      </c>
      <c r="D163" s="35" t="s">
        <v>551</v>
      </c>
      <c r="E163" s="13" t="e">
        <f>VLOOKUP(B163,'Données DTER'!B336:G3142,4,FALSE)</f>
        <v>#N/A</v>
      </c>
      <c r="F163" s="51" t="e">
        <f>VLOOKUP(B163,'Données DTER'!B336:G3142,2,FALSE)</f>
        <v>#N/A</v>
      </c>
      <c r="G163" s="4" t="str">
        <f t="shared" si="15"/>
        <v xml:space="preserve"> </v>
      </c>
      <c r="H163" s="14" t="str">
        <f t="shared" si="16"/>
        <v xml:space="preserve"> </v>
      </c>
      <c r="I163" s="14" t="str">
        <f t="shared" si="17"/>
        <v xml:space="preserve"> </v>
      </c>
      <c r="J163" s="14"/>
    </row>
    <row r="164" spans="1:10" ht="15" customHeight="1" x14ac:dyDescent="0.25">
      <c r="A164" s="12"/>
      <c r="B164" s="44" t="s">
        <v>531</v>
      </c>
      <c r="C164" s="13" t="str">
        <f>IFERROR(VLOOKUP(B164,'Données DTER'!$B$2:$D$2793,3,FALSE),"")</f>
        <v/>
      </c>
      <c r="D164" s="35" t="s">
        <v>551</v>
      </c>
      <c r="E164" s="13" t="e">
        <f>VLOOKUP(B164,'Données DTER'!B336:G3143,4,FALSE)</f>
        <v>#N/A</v>
      </c>
      <c r="F164" s="51" t="e">
        <f>VLOOKUP(B164,'Données DTER'!B336:G3143,2,FALSE)</f>
        <v>#N/A</v>
      </c>
      <c r="G164" s="4" t="str">
        <f t="shared" si="15"/>
        <v xml:space="preserve"> </v>
      </c>
      <c r="H164" s="14" t="str">
        <f t="shared" si="16"/>
        <v xml:space="preserve"> </v>
      </c>
      <c r="I164" s="14" t="str">
        <f t="shared" si="17"/>
        <v xml:space="preserve"> </v>
      </c>
      <c r="J164" s="14"/>
    </row>
    <row r="165" spans="1:10" ht="15" customHeight="1" x14ac:dyDescent="0.25">
      <c r="A165" s="12"/>
      <c r="B165" s="44" t="s">
        <v>532</v>
      </c>
      <c r="C165" s="13" t="str">
        <f>IFERROR(VLOOKUP(B165,'Données DTER'!$B$2:$D$2793,3,FALSE),"")</f>
        <v/>
      </c>
      <c r="D165" s="35" t="s">
        <v>551</v>
      </c>
      <c r="E165" s="13" t="e">
        <f>VLOOKUP(B165,'Données DTER'!B336:G3144,4,FALSE)</f>
        <v>#N/A</v>
      </c>
      <c r="F165" s="51" t="e">
        <f>VLOOKUP(B165,'Données DTER'!B336:G3144,2,FALSE)</f>
        <v>#N/A</v>
      </c>
      <c r="G165" s="4" t="str">
        <f t="shared" si="15"/>
        <v xml:space="preserve"> </v>
      </c>
      <c r="H165" s="14" t="str">
        <f t="shared" si="16"/>
        <v xml:space="preserve"> </v>
      </c>
      <c r="I165" s="14" t="str">
        <f t="shared" si="17"/>
        <v xml:space="preserve"> </v>
      </c>
      <c r="J165" s="14"/>
    </row>
    <row r="166" spans="1:10" ht="15" customHeight="1" x14ac:dyDescent="0.25">
      <c r="A166" s="12"/>
      <c r="B166" s="44" t="s">
        <v>533</v>
      </c>
      <c r="C166" s="13" t="str">
        <f>IFERROR(VLOOKUP(B166,'Données DTER'!$B$2:$D$2793,3,FALSE),"")</f>
        <v/>
      </c>
      <c r="D166" s="35" t="s">
        <v>551</v>
      </c>
      <c r="E166" s="13" t="e">
        <f>VLOOKUP(B166,'Données DTER'!B336:G3145,4,FALSE)</f>
        <v>#N/A</v>
      </c>
      <c r="F166" s="51" t="e">
        <f>VLOOKUP(B166,'Données DTER'!B336:G3145,2,FALSE)</f>
        <v>#N/A</v>
      </c>
      <c r="G166" s="4" t="str">
        <f t="shared" si="15"/>
        <v xml:space="preserve"> </v>
      </c>
      <c r="H166" s="14" t="str">
        <f t="shared" si="16"/>
        <v xml:space="preserve"> </v>
      </c>
      <c r="I166" s="14" t="str">
        <f t="shared" si="17"/>
        <v xml:space="preserve"> </v>
      </c>
      <c r="J166" s="14"/>
    </row>
    <row r="167" spans="1:10" ht="15" customHeight="1" x14ac:dyDescent="0.25">
      <c r="A167" s="12"/>
      <c r="B167" s="44" t="s">
        <v>534</v>
      </c>
      <c r="C167" s="13" t="str">
        <f>IFERROR(VLOOKUP(B167,'Données DTER'!$B$2:$D$2793,3,FALSE),"")</f>
        <v/>
      </c>
      <c r="D167" s="35" t="s">
        <v>551</v>
      </c>
      <c r="E167" s="13" t="e">
        <f>VLOOKUP(B167,'Données DTER'!B336:G3146,4,FALSE)</f>
        <v>#N/A</v>
      </c>
      <c r="F167" s="51" t="e">
        <f>VLOOKUP(B167,'Données DTER'!B336:G3146,2,FALSE)</f>
        <v>#N/A</v>
      </c>
      <c r="G167" s="4" t="str">
        <f t="shared" si="15"/>
        <v xml:space="preserve"> </v>
      </c>
      <c r="H167" s="14" t="str">
        <f t="shared" si="16"/>
        <v xml:space="preserve"> </v>
      </c>
      <c r="I167" s="14" t="str">
        <f t="shared" si="17"/>
        <v xml:space="preserve"> </v>
      </c>
      <c r="J167" s="14"/>
    </row>
    <row r="168" spans="1:10" ht="15" customHeight="1" x14ac:dyDescent="0.25">
      <c r="A168" s="12"/>
      <c r="B168" s="44" t="s">
        <v>535</v>
      </c>
      <c r="C168" s="13" t="str">
        <f>IFERROR(VLOOKUP(B168,'Données DTER'!$B$2:$D$2793,3,FALSE),"")</f>
        <v/>
      </c>
      <c r="D168" s="35" t="s">
        <v>551</v>
      </c>
      <c r="E168" s="13" t="e">
        <f>VLOOKUP(B168,'Données DTER'!B336:G3147,4,FALSE)</f>
        <v>#N/A</v>
      </c>
      <c r="F168" s="51" t="e">
        <f>VLOOKUP(B168,'Données DTER'!B336:G3147,2,FALSE)</f>
        <v>#N/A</v>
      </c>
      <c r="G168" s="4" t="str">
        <f t="shared" si="15"/>
        <v xml:space="preserve"> </v>
      </c>
      <c r="H168" s="14" t="str">
        <f t="shared" si="16"/>
        <v xml:space="preserve"> </v>
      </c>
      <c r="I168" s="14" t="str">
        <f t="shared" si="17"/>
        <v xml:space="preserve"> </v>
      </c>
      <c r="J168" s="14"/>
    </row>
    <row r="169" spans="1:10" ht="15" customHeight="1" x14ac:dyDescent="0.25">
      <c r="A169" s="12"/>
      <c r="B169" s="9" t="s">
        <v>678</v>
      </c>
      <c r="C169" s="13" t="str">
        <f>IFERROR(VLOOKUP(B169,'Données DTER'!$B$2:$D$2793,3,FALSE),"")</f>
        <v/>
      </c>
      <c r="D169" s="35" t="s">
        <v>551</v>
      </c>
      <c r="E169" s="13" t="e">
        <f>VLOOKUP(B169,'Données DTER'!B336:G3148,4,FALSE)</f>
        <v>#N/A</v>
      </c>
      <c r="F169" s="51" t="e">
        <f>VLOOKUP(B169,'Données DTER'!B336:G3148,2,FALSE)</f>
        <v>#N/A</v>
      </c>
      <c r="G169" s="4" t="str">
        <f t="shared" ref="G169" si="18">IF(C169="A032","           X  ",IF(C169="A033","           X",IF(C169="A045","           X",IF(C169="A043","           X"," "))))</f>
        <v xml:space="preserve"> </v>
      </c>
      <c r="H169" s="14" t="str">
        <f t="shared" ref="H169" si="19">IF(C169="AO25","           X  ",IF(C169="AO26","           X  ",IF(C169="A013","           X  ",IF(C169="A03A","           X",IF(C169="A03D","           X",IF(C169="A011","           X"," "))))))</f>
        <v xml:space="preserve"> </v>
      </c>
      <c r="I169" s="14" t="str">
        <f t="shared" ref="I169" si="20">IF(C169="A021","           X",IF(C169="A029","           X ",IF(C169="AO15","           X ",IF(C169="AO4A","           X ",IF(C169="A014","           X",IF(C169="AO4D","           X ",IF(C169="AO4J","           X ",IF(C169="AO2A","           X ",IF(C169="AO2M","           X ",IF(C169="AO4G","           X ",IF(C169="A031","           X ",IF(C169="A044","           X ",IF(C169="AO2C","           X "," ")))))))))))))</f>
        <v xml:space="preserve"> </v>
      </c>
      <c r="J169" s="14"/>
    </row>
    <row r="175" spans="1:10" ht="15" customHeight="1" x14ac:dyDescent="0.25">
      <c r="C175" s="9" t="s">
        <v>332</v>
      </c>
      <c r="D175" s="50" t="e">
        <f>SUM(E3:E138)</f>
        <v>#N/A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335"/>
  <sheetViews>
    <sheetView tabSelected="1" topLeftCell="A323" zoomScale="87" zoomScaleNormal="87" workbookViewId="0">
      <selection activeCell="D346" sqref="D346"/>
    </sheetView>
  </sheetViews>
  <sheetFormatPr baseColWidth="10" defaultRowHeight="15" customHeight="1" x14ac:dyDescent="0.25"/>
  <cols>
    <col min="1" max="1" width="29.28515625" customWidth="1"/>
    <col min="2" max="2" width="21.7109375" style="2" customWidth="1"/>
    <col min="3" max="4" width="14.7109375" customWidth="1"/>
    <col min="5" max="5" width="9.140625" style="28" customWidth="1"/>
    <col min="6" max="6" width="14" bestFit="1" customWidth="1"/>
    <col min="7" max="7" width="14.85546875" bestFit="1" customWidth="1"/>
  </cols>
  <sheetData>
    <row r="1" spans="1:8" x14ac:dyDescent="0.25">
      <c r="A1" s="3" t="s">
        <v>16</v>
      </c>
      <c r="B1" s="3" t="s">
        <v>17</v>
      </c>
      <c r="C1" s="3" t="s">
        <v>18</v>
      </c>
      <c r="D1" s="3" t="s">
        <v>19</v>
      </c>
      <c r="E1" s="1" t="s">
        <v>20</v>
      </c>
      <c r="F1" s="1" t="s">
        <v>21</v>
      </c>
      <c r="G1" s="1" t="s">
        <v>22</v>
      </c>
    </row>
    <row r="2" spans="1:8" ht="15" customHeight="1" x14ac:dyDescent="0.25">
      <c r="A2" s="27" t="s">
        <v>23</v>
      </c>
      <c r="B2" t="s">
        <v>680</v>
      </c>
      <c r="C2" s="79">
        <v>41856</v>
      </c>
      <c r="D2" t="s">
        <v>7</v>
      </c>
      <c r="E2">
        <v>16</v>
      </c>
      <c r="F2">
        <v>0</v>
      </c>
      <c r="G2" s="2" t="s">
        <v>70</v>
      </c>
      <c r="H2" s="2"/>
    </row>
    <row r="3" spans="1:8" ht="15" customHeight="1" x14ac:dyDescent="0.25">
      <c r="A3" s="27" t="s">
        <v>23</v>
      </c>
      <c r="B3" t="s">
        <v>24</v>
      </c>
      <c r="C3" s="79">
        <v>41829</v>
      </c>
      <c r="D3" t="s">
        <v>25</v>
      </c>
      <c r="E3">
        <v>7</v>
      </c>
      <c r="F3">
        <v>0</v>
      </c>
      <c r="G3" s="2" t="s">
        <v>26</v>
      </c>
      <c r="H3" s="2"/>
    </row>
    <row r="4" spans="1:8" ht="15" customHeight="1" x14ac:dyDescent="0.25">
      <c r="A4" s="27" t="s">
        <v>23</v>
      </c>
      <c r="B4" t="s">
        <v>24</v>
      </c>
      <c r="C4" s="79">
        <v>41850</v>
      </c>
      <c r="D4" t="s">
        <v>12</v>
      </c>
      <c r="E4">
        <v>7</v>
      </c>
      <c r="F4">
        <v>0</v>
      </c>
      <c r="G4" s="2" t="s">
        <v>26</v>
      </c>
      <c r="H4" s="2"/>
    </row>
    <row r="5" spans="1:8" ht="15" customHeight="1" x14ac:dyDescent="0.25">
      <c r="A5" s="27" t="s">
        <v>23</v>
      </c>
      <c r="B5" t="s">
        <v>28</v>
      </c>
      <c r="C5" s="79">
        <v>41829</v>
      </c>
      <c r="D5" t="s">
        <v>25</v>
      </c>
      <c r="E5">
        <v>11</v>
      </c>
      <c r="F5">
        <v>0</v>
      </c>
      <c r="G5" s="2" t="s">
        <v>26</v>
      </c>
      <c r="H5" s="2"/>
    </row>
    <row r="6" spans="1:8" ht="15" customHeight="1" x14ac:dyDescent="0.25">
      <c r="A6" s="27" t="s">
        <v>23</v>
      </c>
      <c r="B6" t="s">
        <v>28</v>
      </c>
      <c r="C6" s="79">
        <v>41851</v>
      </c>
      <c r="D6" t="s">
        <v>34</v>
      </c>
      <c r="E6">
        <v>11</v>
      </c>
      <c r="F6">
        <v>0</v>
      </c>
      <c r="G6" s="2" t="s">
        <v>26</v>
      </c>
      <c r="H6" s="2"/>
    </row>
    <row r="7" spans="1:8" ht="15" customHeight="1" x14ac:dyDescent="0.25">
      <c r="A7" s="27" t="s">
        <v>23</v>
      </c>
      <c r="B7" t="s">
        <v>30</v>
      </c>
      <c r="C7" s="79">
        <v>41851</v>
      </c>
      <c r="D7" t="s">
        <v>34</v>
      </c>
      <c r="E7">
        <v>18</v>
      </c>
      <c r="F7">
        <v>0</v>
      </c>
      <c r="G7" s="2" t="s">
        <v>29</v>
      </c>
      <c r="H7" s="2"/>
    </row>
    <row r="8" spans="1:8" ht="15" customHeight="1" x14ac:dyDescent="0.25">
      <c r="A8" s="27" t="s">
        <v>23</v>
      </c>
      <c r="B8" t="s">
        <v>32</v>
      </c>
      <c r="C8" s="79">
        <v>41829</v>
      </c>
      <c r="D8" t="s">
        <v>12</v>
      </c>
      <c r="E8">
        <v>20</v>
      </c>
      <c r="F8">
        <v>0</v>
      </c>
      <c r="G8" s="2" t="s">
        <v>29</v>
      </c>
      <c r="H8" s="2"/>
    </row>
    <row r="9" spans="1:8" ht="15" customHeight="1" x14ac:dyDescent="0.25">
      <c r="A9" s="27" t="s">
        <v>23</v>
      </c>
      <c r="B9" t="s">
        <v>576</v>
      </c>
      <c r="C9" s="79">
        <v>41718</v>
      </c>
      <c r="D9" t="s">
        <v>34</v>
      </c>
      <c r="E9">
        <v>23</v>
      </c>
      <c r="F9">
        <v>1</v>
      </c>
      <c r="G9" s="2" t="s">
        <v>31</v>
      </c>
      <c r="H9" s="2"/>
    </row>
    <row r="10" spans="1:8" ht="15" customHeight="1" x14ac:dyDescent="0.25">
      <c r="A10" s="27" t="s">
        <v>23</v>
      </c>
      <c r="B10" t="s">
        <v>35</v>
      </c>
      <c r="C10" s="79">
        <v>41829</v>
      </c>
      <c r="D10" t="s">
        <v>25</v>
      </c>
      <c r="E10">
        <v>6</v>
      </c>
      <c r="F10">
        <v>0</v>
      </c>
      <c r="G10" s="2" t="s">
        <v>33</v>
      </c>
      <c r="H10" s="2"/>
    </row>
    <row r="11" spans="1:8" ht="15" customHeight="1" x14ac:dyDescent="0.25">
      <c r="A11" s="27" t="s">
        <v>23</v>
      </c>
      <c r="B11" t="s">
        <v>35</v>
      </c>
      <c r="C11" s="79">
        <v>41850</v>
      </c>
      <c r="D11" t="s">
        <v>12</v>
      </c>
      <c r="E11">
        <v>6</v>
      </c>
      <c r="F11">
        <v>0</v>
      </c>
      <c r="G11" s="2" t="s">
        <v>577</v>
      </c>
      <c r="H11" s="2"/>
    </row>
    <row r="12" spans="1:8" ht="15" customHeight="1" x14ac:dyDescent="0.25">
      <c r="A12" s="27" t="s">
        <v>23</v>
      </c>
      <c r="B12" t="s">
        <v>35</v>
      </c>
      <c r="C12" s="79">
        <v>41862</v>
      </c>
      <c r="D12" t="s">
        <v>585</v>
      </c>
      <c r="E12">
        <v>6</v>
      </c>
      <c r="F12">
        <v>0</v>
      </c>
      <c r="G12" s="2" t="s">
        <v>33</v>
      </c>
      <c r="H12" s="2"/>
    </row>
    <row r="13" spans="1:8" ht="15" customHeight="1" x14ac:dyDescent="0.25">
      <c r="A13" s="27" t="s">
        <v>23</v>
      </c>
      <c r="B13" t="s">
        <v>578</v>
      </c>
      <c r="C13" s="79">
        <v>41865</v>
      </c>
      <c r="D13" t="s">
        <v>25</v>
      </c>
      <c r="E13">
        <v>6</v>
      </c>
      <c r="F13">
        <v>0</v>
      </c>
      <c r="G13" s="2" t="s">
        <v>33</v>
      </c>
      <c r="H13" s="2"/>
    </row>
    <row r="14" spans="1:8" ht="15" customHeight="1" x14ac:dyDescent="0.25">
      <c r="A14" s="27" t="s">
        <v>23</v>
      </c>
      <c r="B14" t="s">
        <v>578</v>
      </c>
      <c r="C14" s="79">
        <v>41871</v>
      </c>
      <c r="D14" t="s">
        <v>27</v>
      </c>
      <c r="E14">
        <v>6</v>
      </c>
      <c r="F14">
        <v>0</v>
      </c>
      <c r="G14" s="2" t="s">
        <v>33</v>
      </c>
      <c r="H14" s="2"/>
    </row>
    <row r="15" spans="1:8" ht="15" customHeight="1" x14ac:dyDescent="0.25">
      <c r="A15" s="27" t="s">
        <v>23</v>
      </c>
      <c r="B15" t="s">
        <v>36</v>
      </c>
      <c r="C15" s="79">
        <v>41787</v>
      </c>
      <c r="D15" t="s">
        <v>34</v>
      </c>
      <c r="E15">
        <v>19</v>
      </c>
      <c r="F15">
        <v>0</v>
      </c>
      <c r="G15" s="2" t="s">
        <v>33</v>
      </c>
      <c r="H15" s="2"/>
    </row>
    <row r="16" spans="1:8" ht="15" customHeight="1" x14ac:dyDescent="0.25">
      <c r="A16" s="27" t="s">
        <v>23</v>
      </c>
      <c r="B16" t="s">
        <v>38</v>
      </c>
      <c r="C16" s="79">
        <v>41787</v>
      </c>
      <c r="D16" t="s">
        <v>34</v>
      </c>
      <c r="E16">
        <v>23</v>
      </c>
      <c r="F16">
        <v>0</v>
      </c>
      <c r="G16" s="2" t="s">
        <v>577</v>
      </c>
      <c r="H16" s="2"/>
    </row>
    <row r="17" spans="1:8" ht="15" customHeight="1" x14ac:dyDescent="0.25">
      <c r="A17" s="27" t="s">
        <v>23</v>
      </c>
      <c r="B17" t="s">
        <v>39</v>
      </c>
      <c r="C17" s="79">
        <v>41865</v>
      </c>
      <c r="D17" t="s">
        <v>25</v>
      </c>
      <c r="E17">
        <v>23</v>
      </c>
      <c r="F17">
        <v>0</v>
      </c>
      <c r="G17" s="2" t="s">
        <v>37</v>
      </c>
      <c r="H17" s="2"/>
    </row>
    <row r="18" spans="1:8" ht="15" customHeight="1" x14ac:dyDescent="0.25">
      <c r="A18" s="27" t="s">
        <v>23</v>
      </c>
      <c r="B18" t="s">
        <v>39</v>
      </c>
      <c r="C18" s="79">
        <v>41870</v>
      </c>
      <c r="D18" t="s">
        <v>27</v>
      </c>
      <c r="E18">
        <v>23</v>
      </c>
      <c r="F18">
        <v>0</v>
      </c>
      <c r="G18" s="2" t="s">
        <v>37</v>
      </c>
      <c r="H18" s="2"/>
    </row>
    <row r="19" spans="1:8" ht="15" customHeight="1" x14ac:dyDescent="0.25">
      <c r="A19" s="27" t="s">
        <v>23</v>
      </c>
      <c r="B19" t="s">
        <v>41</v>
      </c>
      <c r="C19" s="79">
        <v>41841</v>
      </c>
      <c r="D19" t="s">
        <v>25</v>
      </c>
      <c r="E19">
        <v>12</v>
      </c>
      <c r="F19">
        <v>0</v>
      </c>
      <c r="G19" s="2" t="s">
        <v>40</v>
      </c>
      <c r="H19" s="2"/>
    </row>
    <row r="20" spans="1:8" ht="15" customHeight="1" x14ac:dyDescent="0.25">
      <c r="A20" s="27" t="s">
        <v>23</v>
      </c>
      <c r="B20" t="s">
        <v>41</v>
      </c>
      <c r="C20" s="79">
        <v>41851</v>
      </c>
      <c r="D20" t="s">
        <v>34</v>
      </c>
      <c r="E20">
        <v>12</v>
      </c>
      <c r="F20">
        <v>0</v>
      </c>
      <c r="G20" s="2" t="s">
        <v>40</v>
      </c>
      <c r="H20" s="2"/>
    </row>
    <row r="21" spans="1:8" ht="15" customHeight="1" x14ac:dyDescent="0.25">
      <c r="A21" s="27" t="s">
        <v>23</v>
      </c>
      <c r="B21" t="s">
        <v>42</v>
      </c>
      <c r="C21" s="79">
        <v>41841</v>
      </c>
      <c r="D21" t="s">
        <v>25</v>
      </c>
      <c r="E21">
        <v>38</v>
      </c>
      <c r="F21">
        <v>0</v>
      </c>
      <c r="G21" s="2" t="s">
        <v>40</v>
      </c>
      <c r="H21" s="2"/>
    </row>
    <row r="22" spans="1:8" ht="15" customHeight="1" x14ac:dyDescent="0.25">
      <c r="A22" s="27" t="s">
        <v>23</v>
      </c>
      <c r="B22" t="s">
        <v>42</v>
      </c>
      <c r="C22" s="79">
        <v>41851</v>
      </c>
      <c r="D22" t="s">
        <v>34</v>
      </c>
      <c r="E22">
        <v>38</v>
      </c>
      <c r="F22">
        <v>0</v>
      </c>
      <c r="G22" s="2" t="s">
        <v>40</v>
      </c>
      <c r="H22" s="2"/>
    </row>
    <row r="23" spans="1:8" ht="15" customHeight="1" x14ac:dyDescent="0.25">
      <c r="A23" s="27" t="s">
        <v>23</v>
      </c>
      <c r="B23" t="s">
        <v>43</v>
      </c>
      <c r="C23" s="79">
        <v>41787</v>
      </c>
      <c r="D23" t="s">
        <v>12</v>
      </c>
      <c r="E23">
        <v>11</v>
      </c>
      <c r="F23">
        <v>0</v>
      </c>
      <c r="G23" s="2" t="s">
        <v>40</v>
      </c>
      <c r="H23" s="2"/>
    </row>
    <row r="24" spans="1:8" ht="15" customHeight="1" x14ac:dyDescent="0.25">
      <c r="A24" s="27" t="s">
        <v>23</v>
      </c>
      <c r="B24" t="s">
        <v>45</v>
      </c>
      <c r="C24" s="79">
        <v>41841</v>
      </c>
      <c r="D24" t="s">
        <v>25</v>
      </c>
      <c r="E24">
        <v>40</v>
      </c>
      <c r="F24">
        <v>0</v>
      </c>
      <c r="G24" s="2" t="s">
        <v>44</v>
      </c>
      <c r="H24" s="2"/>
    </row>
    <row r="25" spans="1:8" ht="15" customHeight="1" x14ac:dyDescent="0.25">
      <c r="A25" s="27" t="s">
        <v>23</v>
      </c>
      <c r="B25" t="s">
        <v>45</v>
      </c>
      <c r="C25" s="79">
        <v>41851</v>
      </c>
      <c r="D25" t="s">
        <v>34</v>
      </c>
      <c r="E25">
        <v>40</v>
      </c>
      <c r="F25">
        <v>0</v>
      </c>
      <c r="G25" s="2" t="s">
        <v>40</v>
      </c>
      <c r="H25" s="2"/>
    </row>
    <row r="26" spans="1:8" ht="15" customHeight="1" x14ac:dyDescent="0.25">
      <c r="A26" s="27" t="s">
        <v>23</v>
      </c>
      <c r="B26" t="s">
        <v>46</v>
      </c>
      <c r="C26" s="79">
        <v>41758</v>
      </c>
      <c r="D26" t="s">
        <v>12</v>
      </c>
      <c r="E26">
        <v>12</v>
      </c>
      <c r="F26">
        <v>0</v>
      </c>
      <c r="G26" s="2" t="s">
        <v>40</v>
      </c>
      <c r="H26" s="2"/>
    </row>
    <row r="27" spans="1:8" ht="15" customHeight="1" x14ac:dyDescent="0.25">
      <c r="A27" s="27" t="s">
        <v>23</v>
      </c>
      <c r="B27" t="s">
        <v>48</v>
      </c>
      <c r="C27" s="79">
        <v>41841</v>
      </c>
      <c r="D27" t="s">
        <v>25</v>
      </c>
      <c r="E27">
        <v>40</v>
      </c>
      <c r="F27">
        <v>0</v>
      </c>
      <c r="G27" s="2" t="s">
        <v>47</v>
      </c>
      <c r="H27" s="2"/>
    </row>
    <row r="28" spans="1:8" ht="15" customHeight="1" x14ac:dyDescent="0.25">
      <c r="A28" s="27" t="s">
        <v>23</v>
      </c>
      <c r="B28" t="s">
        <v>48</v>
      </c>
      <c r="C28" s="79">
        <v>41851</v>
      </c>
      <c r="D28" t="s">
        <v>34</v>
      </c>
      <c r="E28">
        <v>40</v>
      </c>
      <c r="F28">
        <v>0</v>
      </c>
      <c r="G28" s="2" t="s">
        <v>49</v>
      </c>
      <c r="H28" s="2"/>
    </row>
    <row r="29" spans="1:8" ht="15" customHeight="1" x14ac:dyDescent="0.25">
      <c r="A29" s="27" t="s">
        <v>23</v>
      </c>
      <c r="B29" t="s">
        <v>50</v>
      </c>
      <c r="C29" s="79">
        <v>41758</v>
      </c>
      <c r="D29" t="s">
        <v>12</v>
      </c>
      <c r="E29">
        <v>39</v>
      </c>
      <c r="F29">
        <v>0</v>
      </c>
      <c r="G29" s="2" t="s">
        <v>49</v>
      </c>
      <c r="H29" s="2"/>
    </row>
    <row r="30" spans="1:8" ht="15" customHeight="1" x14ac:dyDescent="0.25">
      <c r="A30" s="27" t="s">
        <v>23</v>
      </c>
      <c r="B30" t="s">
        <v>51</v>
      </c>
      <c r="C30" s="79">
        <v>41871</v>
      </c>
      <c r="D30" t="s">
        <v>14</v>
      </c>
      <c r="E30">
        <v>50</v>
      </c>
      <c r="F30">
        <v>0</v>
      </c>
      <c r="G30" s="2" t="s">
        <v>47</v>
      </c>
      <c r="H30" s="2"/>
    </row>
    <row r="31" spans="1:8" ht="15" customHeight="1" x14ac:dyDescent="0.25">
      <c r="A31" s="27" t="s">
        <v>23</v>
      </c>
      <c r="B31" t="s">
        <v>53</v>
      </c>
      <c r="C31" s="79">
        <v>41841</v>
      </c>
      <c r="D31" t="s">
        <v>25</v>
      </c>
      <c r="E31">
        <v>14</v>
      </c>
      <c r="F31">
        <v>0</v>
      </c>
      <c r="G31" s="2" t="s">
        <v>52</v>
      </c>
      <c r="H31" s="2"/>
    </row>
    <row r="32" spans="1:8" ht="15" customHeight="1" x14ac:dyDescent="0.25">
      <c r="A32" s="27" t="s">
        <v>23</v>
      </c>
      <c r="B32" t="s">
        <v>53</v>
      </c>
      <c r="C32" s="79">
        <v>41851</v>
      </c>
      <c r="D32" t="s">
        <v>34</v>
      </c>
      <c r="E32">
        <v>14</v>
      </c>
      <c r="F32">
        <v>0</v>
      </c>
      <c r="G32" s="2" t="s">
        <v>49</v>
      </c>
      <c r="H32" s="2"/>
    </row>
    <row r="33" spans="1:8" ht="15" customHeight="1" x14ac:dyDescent="0.25">
      <c r="A33" s="27" t="s">
        <v>23</v>
      </c>
      <c r="B33" t="s">
        <v>55</v>
      </c>
      <c r="C33" s="79">
        <v>41724</v>
      </c>
      <c r="D33" t="s">
        <v>12</v>
      </c>
      <c r="E33">
        <v>12</v>
      </c>
      <c r="F33">
        <v>0</v>
      </c>
      <c r="G33" s="2" t="s">
        <v>49</v>
      </c>
      <c r="H33" s="2"/>
    </row>
    <row r="34" spans="1:8" ht="15" customHeight="1" x14ac:dyDescent="0.25">
      <c r="A34" s="27" t="s">
        <v>23</v>
      </c>
      <c r="B34" t="s">
        <v>56</v>
      </c>
      <c r="C34" s="79">
        <v>41851</v>
      </c>
      <c r="D34" t="s">
        <v>34</v>
      </c>
      <c r="E34">
        <v>3</v>
      </c>
      <c r="F34">
        <v>0</v>
      </c>
      <c r="G34" s="2" t="s">
        <v>54</v>
      </c>
      <c r="H34" s="2"/>
    </row>
    <row r="35" spans="1:8" ht="15" customHeight="1" x14ac:dyDescent="0.25">
      <c r="A35" s="27" t="s">
        <v>23</v>
      </c>
      <c r="B35" t="s">
        <v>58</v>
      </c>
      <c r="C35" s="79">
        <v>41717</v>
      </c>
      <c r="D35" t="s">
        <v>12</v>
      </c>
      <c r="E35">
        <v>20</v>
      </c>
      <c r="F35">
        <v>0</v>
      </c>
      <c r="G35" s="2" t="s">
        <v>57</v>
      </c>
      <c r="H35" s="2"/>
    </row>
    <row r="36" spans="1:8" ht="15" customHeight="1" x14ac:dyDescent="0.25">
      <c r="A36" s="27" t="s">
        <v>23</v>
      </c>
      <c r="B36" t="s">
        <v>60</v>
      </c>
      <c r="C36" s="79">
        <v>41778</v>
      </c>
      <c r="D36" t="s">
        <v>12</v>
      </c>
      <c r="E36">
        <v>1</v>
      </c>
      <c r="F36">
        <v>0</v>
      </c>
      <c r="G36" s="2" t="s">
        <v>59</v>
      </c>
      <c r="H36" s="2"/>
    </row>
    <row r="37" spans="1:8" ht="15" customHeight="1" x14ac:dyDescent="0.25">
      <c r="A37" s="27" t="s">
        <v>23</v>
      </c>
      <c r="B37" t="s">
        <v>579</v>
      </c>
      <c r="C37" s="79">
        <v>41611</v>
      </c>
      <c r="D37" t="s">
        <v>560</v>
      </c>
      <c r="E37">
        <v>8</v>
      </c>
      <c r="F37">
        <v>0</v>
      </c>
      <c r="G37" s="2" t="s">
        <v>61</v>
      </c>
      <c r="H37" s="2"/>
    </row>
    <row r="38" spans="1:8" ht="15" customHeight="1" x14ac:dyDescent="0.25">
      <c r="A38" s="27" t="s">
        <v>23</v>
      </c>
      <c r="B38" t="s">
        <v>580</v>
      </c>
      <c r="C38" s="79">
        <v>41843</v>
      </c>
      <c r="D38" t="s">
        <v>581</v>
      </c>
      <c r="E38">
        <v>1</v>
      </c>
      <c r="F38">
        <v>1</v>
      </c>
      <c r="G38" s="2" t="s">
        <v>61</v>
      </c>
      <c r="H38" s="2"/>
    </row>
    <row r="39" spans="1:8" ht="15" customHeight="1" x14ac:dyDescent="0.25">
      <c r="A39" s="27" t="s">
        <v>23</v>
      </c>
      <c r="B39" t="s">
        <v>63</v>
      </c>
      <c r="C39" s="79">
        <v>41856</v>
      </c>
      <c r="D39" t="s">
        <v>11</v>
      </c>
      <c r="E39">
        <v>1</v>
      </c>
      <c r="F39">
        <v>0</v>
      </c>
      <c r="G39" s="2" t="s">
        <v>62</v>
      </c>
      <c r="H39" s="2"/>
    </row>
    <row r="40" spans="1:8" ht="15" customHeight="1" x14ac:dyDescent="0.25">
      <c r="A40" s="27" t="s">
        <v>23</v>
      </c>
      <c r="B40" t="s">
        <v>582</v>
      </c>
      <c r="C40" s="79">
        <v>41849</v>
      </c>
      <c r="D40" t="s">
        <v>581</v>
      </c>
      <c r="E40">
        <v>2</v>
      </c>
      <c r="F40">
        <v>1</v>
      </c>
      <c r="G40" s="2" t="s">
        <v>62</v>
      </c>
      <c r="H40" s="2"/>
    </row>
    <row r="41" spans="1:8" ht="15" customHeight="1" x14ac:dyDescent="0.25">
      <c r="A41" s="27" t="s">
        <v>23</v>
      </c>
      <c r="B41" t="s">
        <v>65</v>
      </c>
      <c r="C41" s="79">
        <v>41813</v>
      </c>
      <c r="D41" t="s">
        <v>66</v>
      </c>
      <c r="E41">
        <v>1</v>
      </c>
      <c r="F41">
        <v>0</v>
      </c>
      <c r="G41" s="2" t="s">
        <v>319</v>
      </c>
      <c r="H41" s="2"/>
    </row>
    <row r="42" spans="1:8" ht="15" customHeight="1" x14ac:dyDescent="0.25">
      <c r="A42" s="27" t="s">
        <v>23</v>
      </c>
      <c r="B42" t="s">
        <v>69</v>
      </c>
      <c r="C42" s="79">
        <v>41765</v>
      </c>
      <c r="D42" t="s">
        <v>7</v>
      </c>
      <c r="E42">
        <v>2</v>
      </c>
      <c r="F42">
        <v>0</v>
      </c>
      <c r="G42" s="2" t="s">
        <v>67</v>
      </c>
      <c r="H42" s="2"/>
    </row>
    <row r="43" spans="1:8" ht="15" customHeight="1" x14ac:dyDescent="0.25">
      <c r="A43" s="27" t="s">
        <v>23</v>
      </c>
      <c r="B43" t="s">
        <v>71</v>
      </c>
      <c r="C43" s="79">
        <v>41765</v>
      </c>
      <c r="D43" t="s">
        <v>7</v>
      </c>
      <c r="E43">
        <v>2</v>
      </c>
      <c r="F43">
        <v>0</v>
      </c>
      <c r="G43" s="2" t="s">
        <v>68</v>
      </c>
      <c r="H43" s="2"/>
    </row>
    <row r="44" spans="1:8" ht="15" customHeight="1" x14ac:dyDescent="0.25">
      <c r="A44" s="27" t="s">
        <v>23</v>
      </c>
      <c r="B44" t="s">
        <v>583</v>
      </c>
      <c r="C44" s="79">
        <v>41648</v>
      </c>
      <c r="D44" t="s">
        <v>7</v>
      </c>
      <c r="E44">
        <v>11</v>
      </c>
      <c r="F44">
        <v>1</v>
      </c>
      <c r="G44" s="2" t="s">
        <v>70</v>
      </c>
      <c r="H44" s="2"/>
    </row>
    <row r="45" spans="1:8" ht="15" customHeight="1" x14ac:dyDescent="0.25">
      <c r="A45" s="27" t="s">
        <v>23</v>
      </c>
      <c r="B45" t="s">
        <v>72</v>
      </c>
      <c r="C45" s="79">
        <v>41787</v>
      </c>
      <c r="D45" t="s">
        <v>34</v>
      </c>
      <c r="E45">
        <v>8</v>
      </c>
      <c r="F45">
        <v>0</v>
      </c>
      <c r="G45" s="2" t="s">
        <v>70</v>
      </c>
      <c r="H45" s="2"/>
    </row>
    <row r="46" spans="1:8" ht="15" customHeight="1" x14ac:dyDescent="0.25">
      <c r="A46" s="27" t="s">
        <v>23</v>
      </c>
      <c r="B46" t="s">
        <v>75</v>
      </c>
      <c r="C46" s="79">
        <v>41856</v>
      </c>
      <c r="D46" t="s">
        <v>11</v>
      </c>
      <c r="E46">
        <v>1</v>
      </c>
      <c r="F46">
        <v>0</v>
      </c>
      <c r="G46" s="2" t="s">
        <v>584</v>
      </c>
      <c r="H46" s="2"/>
    </row>
    <row r="47" spans="1:8" ht="15" customHeight="1" x14ac:dyDescent="0.25">
      <c r="A47" s="27" t="s">
        <v>23</v>
      </c>
      <c r="B47" t="s">
        <v>586</v>
      </c>
      <c r="C47" s="79">
        <v>41864</v>
      </c>
      <c r="D47" t="s">
        <v>11</v>
      </c>
      <c r="E47">
        <v>12</v>
      </c>
      <c r="F47">
        <v>0</v>
      </c>
      <c r="G47" s="2" t="s">
        <v>73</v>
      </c>
      <c r="H47" s="2"/>
    </row>
    <row r="48" spans="1:8" ht="15" customHeight="1" x14ac:dyDescent="0.25">
      <c r="A48" s="27" t="s">
        <v>23</v>
      </c>
      <c r="B48" t="s">
        <v>78</v>
      </c>
      <c r="C48" s="79">
        <v>41726</v>
      </c>
      <c r="D48" t="s">
        <v>12</v>
      </c>
      <c r="E48">
        <v>16</v>
      </c>
      <c r="F48">
        <v>0</v>
      </c>
      <c r="G48" s="2" t="s">
        <v>74</v>
      </c>
      <c r="H48" s="2"/>
    </row>
    <row r="49" spans="1:8" ht="15" customHeight="1" x14ac:dyDescent="0.25">
      <c r="A49" s="27" t="s">
        <v>23</v>
      </c>
      <c r="B49" t="s">
        <v>80</v>
      </c>
      <c r="C49" s="79">
        <v>41835</v>
      </c>
      <c r="D49" t="s">
        <v>8</v>
      </c>
      <c r="E49">
        <v>8</v>
      </c>
      <c r="F49">
        <v>0</v>
      </c>
      <c r="G49" s="2" t="s">
        <v>74</v>
      </c>
      <c r="H49" s="2"/>
    </row>
    <row r="50" spans="1:8" ht="15" customHeight="1" x14ac:dyDescent="0.25">
      <c r="A50" s="27" t="s">
        <v>23</v>
      </c>
      <c r="B50" t="s">
        <v>80</v>
      </c>
      <c r="C50" s="79">
        <v>41837</v>
      </c>
      <c r="D50" t="s">
        <v>560</v>
      </c>
      <c r="E50">
        <v>8</v>
      </c>
      <c r="F50">
        <v>0</v>
      </c>
      <c r="G50" s="2" t="s">
        <v>74</v>
      </c>
      <c r="H50" s="2"/>
    </row>
    <row r="51" spans="1:8" ht="15" customHeight="1" x14ac:dyDescent="0.25">
      <c r="A51" s="27" t="s">
        <v>23</v>
      </c>
      <c r="B51" t="s">
        <v>82</v>
      </c>
      <c r="C51" s="79">
        <v>41796</v>
      </c>
      <c r="D51" t="s">
        <v>7</v>
      </c>
      <c r="E51">
        <v>9</v>
      </c>
      <c r="F51">
        <v>0</v>
      </c>
      <c r="G51" s="2" t="s">
        <v>74</v>
      </c>
      <c r="H51" s="2"/>
    </row>
    <row r="52" spans="1:8" ht="15" customHeight="1" x14ac:dyDescent="0.25">
      <c r="A52" s="27" t="s">
        <v>23</v>
      </c>
      <c r="B52" t="s">
        <v>83</v>
      </c>
      <c r="C52" s="79">
        <v>41851</v>
      </c>
      <c r="D52" t="s">
        <v>34</v>
      </c>
      <c r="E52">
        <v>2</v>
      </c>
      <c r="F52">
        <v>0</v>
      </c>
      <c r="G52" s="2" t="s">
        <v>74</v>
      </c>
      <c r="H52" s="2"/>
    </row>
    <row r="53" spans="1:8" ht="15" customHeight="1" x14ac:dyDescent="0.25">
      <c r="A53" s="27" t="s">
        <v>23</v>
      </c>
      <c r="B53" t="s">
        <v>85</v>
      </c>
      <c r="C53" s="79">
        <v>41781</v>
      </c>
      <c r="D53" t="s">
        <v>12</v>
      </c>
      <c r="E53">
        <v>11</v>
      </c>
      <c r="F53">
        <v>0</v>
      </c>
      <c r="G53" s="2" t="s">
        <v>76</v>
      </c>
      <c r="H53" s="2"/>
    </row>
    <row r="54" spans="1:8" ht="15" customHeight="1" x14ac:dyDescent="0.25">
      <c r="A54" s="27" t="s">
        <v>23</v>
      </c>
      <c r="B54" t="s">
        <v>85</v>
      </c>
      <c r="C54" s="79">
        <v>41817</v>
      </c>
      <c r="D54" t="s">
        <v>87</v>
      </c>
      <c r="E54">
        <v>11</v>
      </c>
      <c r="F54">
        <v>0</v>
      </c>
      <c r="G54" s="2" t="s">
        <v>77</v>
      </c>
      <c r="H54" s="2"/>
    </row>
    <row r="55" spans="1:8" ht="15" customHeight="1" x14ac:dyDescent="0.25">
      <c r="A55" s="27" t="s">
        <v>23</v>
      </c>
      <c r="B55" t="s">
        <v>588</v>
      </c>
      <c r="C55" s="79">
        <v>41837</v>
      </c>
      <c r="D55" t="s">
        <v>64</v>
      </c>
      <c r="E55">
        <v>1</v>
      </c>
      <c r="F55">
        <v>1</v>
      </c>
      <c r="G55" s="2" t="s">
        <v>587</v>
      </c>
      <c r="H55" s="2"/>
    </row>
    <row r="56" spans="1:8" ht="15" customHeight="1" x14ac:dyDescent="0.25">
      <c r="A56" s="27" t="s">
        <v>23</v>
      </c>
      <c r="B56" t="s">
        <v>89</v>
      </c>
      <c r="C56" s="79">
        <v>41856</v>
      </c>
      <c r="D56" t="s">
        <v>11</v>
      </c>
      <c r="E56">
        <v>2</v>
      </c>
      <c r="F56">
        <v>0</v>
      </c>
      <c r="G56" s="2" t="s">
        <v>79</v>
      </c>
      <c r="H56" s="2"/>
    </row>
    <row r="57" spans="1:8" ht="15" customHeight="1" x14ac:dyDescent="0.25">
      <c r="A57" s="27" t="s">
        <v>23</v>
      </c>
      <c r="B57" t="s">
        <v>589</v>
      </c>
      <c r="C57" s="79">
        <v>41617</v>
      </c>
      <c r="D57" t="s">
        <v>590</v>
      </c>
      <c r="E57">
        <v>5</v>
      </c>
      <c r="F57">
        <v>0</v>
      </c>
      <c r="G57" s="2" t="s">
        <v>81</v>
      </c>
      <c r="H57" s="2"/>
    </row>
    <row r="58" spans="1:8" ht="15" customHeight="1" x14ac:dyDescent="0.25">
      <c r="A58" s="27" t="s">
        <v>23</v>
      </c>
      <c r="B58" t="s">
        <v>707</v>
      </c>
      <c r="C58" s="79">
        <v>41869</v>
      </c>
      <c r="D58" t="s">
        <v>7</v>
      </c>
      <c r="E58">
        <v>3</v>
      </c>
      <c r="F58">
        <v>0</v>
      </c>
      <c r="G58" s="2" t="s">
        <v>81</v>
      </c>
      <c r="H58" s="2"/>
    </row>
    <row r="59" spans="1:8" ht="15" customHeight="1" x14ac:dyDescent="0.25">
      <c r="A59" s="27" t="s">
        <v>23</v>
      </c>
      <c r="B59" t="s">
        <v>708</v>
      </c>
      <c r="C59" s="79">
        <v>41869</v>
      </c>
      <c r="D59" t="s">
        <v>7</v>
      </c>
      <c r="E59">
        <v>3</v>
      </c>
      <c r="F59">
        <v>0</v>
      </c>
      <c r="G59" s="2" t="s">
        <v>81</v>
      </c>
      <c r="H59" s="2"/>
    </row>
    <row r="60" spans="1:8" ht="15" customHeight="1" x14ac:dyDescent="0.25">
      <c r="A60" s="27" t="s">
        <v>23</v>
      </c>
      <c r="B60" t="s">
        <v>91</v>
      </c>
      <c r="C60" s="79">
        <v>41717</v>
      </c>
      <c r="D60" t="s">
        <v>12</v>
      </c>
      <c r="E60">
        <v>17</v>
      </c>
      <c r="F60">
        <v>0</v>
      </c>
      <c r="G60" s="2" t="s">
        <v>84</v>
      </c>
      <c r="H60" s="2"/>
    </row>
    <row r="61" spans="1:8" ht="15" customHeight="1" x14ac:dyDescent="0.25">
      <c r="A61" s="27" t="s">
        <v>23</v>
      </c>
      <c r="B61" t="s">
        <v>709</v>
      </c>
      <c r="C61" s="79">
        <v>41864</v>
      </c>
      <c r="D61" t="s">
        <v>699</v>
      </c>
      <c r="E61">
        <v>12</v>
      </c>
      <c r="F61">
        <v>0</v>
      </c>
      <c r="G61" s="2" t="s">
        <v>86</v>
      </c>
      <c r="H61" s="2"/>
    </row>
    <row r="62" spans="1:8" ht="15" customHeight="1" x14ac:dyDescent="0.25">
      <c r="A62" s="27" t="s">
        <v>23</v>
      </c>
      <c r="B62" t="s">
        <v>709</v>
      </c>
      <c r="C62" s="79">
        <v>41869</v>
      </c>
      <c r="D62" t="s">
        <v>7</v>
      </c>
      <c r="E62">
        <v>12</v>
      </c>
      <c r="F62">
        <v>0</v>
      </c>
      <c r="G62" s="2" t="s">
        <v>86</v>
      </c>
      <c r="H62" s="2"/>
    </row>
    <row r="63" spans="1:8" ht="15" customHeight="1" x14ac:dyDescent="0.25">
      <c r="A63" s="27" t="s">
        <v>23</v>
      </c>
      <c r="B63" t="s">
        <v>93</v>
      </c>
      <c r="C63" s="79">
        <v>41856</v>
      </c>
      <c r="D63" t="s">
        <v>14</v>
      </c>
      <c r="E63">
        <v>1</v>
      </c>
      <c r="F63">
        <v>0</v>
      </c>
      <c r="G63" s="2" t="s">
        <v>88</v>
      </c>
      <c r="H63" s="2"/>
    </row>
    <row r="64" spans="1:8" ht="15" customHeight="1" x14ac:dyDescent="0.25">
      <c r="A64" s="27" t="s">
        <v>23</v>
      </c>
      <c r="B64" t="s">
        <v>592</v>
      </c>
      <c r="C64" s="79">
        <v>41856</v>
      </c>
      <c r="D64" t="s">
        <v>7</v>
      </c>
      <c r="E64">
        <v>4</v>
      </c>
      <c r="F64">
        <v>0</v>
      </c>
      <c r="G64" s="2" t="s">
        <v>90</v>
      </c>
      <c r="H64" s="2"/>
    </row>
    <row r="65" spans="1:8" ht="15" customHeight="1" x14ac:dyDescent="0.25">
      <c r="A65" s="27" t="s">
        <v>23</v>
      </c>
      <c r="B65" t="s">
        <v>592</v>
      </c>
      <c r="C65" s="79">
        <v>41857</v>
      </c>
      <c r="D65" t="s">
        <v>66</v>
      </c>
      <c r="E65">
        <v>4</v>
      </c>
      <c r="F65">
        <v>0</v>
      </c>
      <c r="G65" s="2" t="s">
        <v>591</v>
      </c>
      <c r="H65" s="2"/>
    </row>
    <row r="66" spans="1:8" ht="15" customHeight="1" x14ac:dyDescent="0.25">
      <c r="A66" s="27" t="s">
        <v>23</v>
      </c>
      <c r="B66" t="s">
        <v>594</v>
      </c>
      <c r="C66" s="79">
        <v>41856</v>
      </c>
      <c r="D66" t="s">
        <v>7</v>
      </c>
      <c r="E66">
        <v>8</v>
      </c>
      <c r="F66">
        <v>0</v>
      </c>
      <c r="G66" s="2" t="s">
        <v>92</v>
      </c>
      <c r="H66" s="2"/>
    </row>
    <row r="67" spans="1:8" ht="15" customHeight="1" x14ac:dyDescent="0.25">
      <c r="A67" s="27" t="s">
        <v>23</v>
      </c>
      <c r="B67" t="s">
        <v>594</v>
      </c>
      <c r="C67" s="79">
        <v>41857</v>
      </c>
      <c r="D67" t="s">
        <v>66</v>
      </c>
      <c r="E67">
        <v>8</v>
      </c>
      <c r="F67">
        <v>0</v>
      </c>
      <c r="G67" s="2" t="s">
        <v>94</v>
      </c>
      <c r="H67" s="2"/>
    </row>
    <row r="68" spans="1:8" ht="15" customHeight="1" x14ac:dyDescent="0.25">
      <c r="A68" s="27" t="s">
        <v>23</v>
      </c>
      <c r="B68" t="s">
        <v>596</v>
      </c>
      <c r="C68" s="79">
        <v>41856</v>
      </c>
      <c r="D68" t="s">
        <v>7</v>
      </c>
      <c r="E68">
        <v>8</v>
      </c>
      <c r="F68">
        <v>0</v>
      </c>
      <c r="G68" s="2" t="s">
        <v>593</v>
      </c>
      <c r="H68" s="2"/>
    </row>
    <row r="69" spans="1:8" ht="15" customHeight="1" x14ac:dyDescent="0.25">
      <c r="A69" s="27" t="s">
        <v>23</v>
      </c>
      <c r="B69" t="s">
        <v>598</v>
      </c>
      <c r="C69" s="79">
        <v>41856</v>
      </c>
      <c r="D69" t="s">
        <v>7</v>
      </c>
      <c r="E69">
        <v>8</v>
      </c>
      <c r="F69">
        <v>0</v>
      </c>
      <c r="G69" s="2" t="s">
        <v>593</v>
      </c>
      <c r="H69" s="2"/>
    </row>
    <row r="70" spans="1:8" ht="15" customHeight="1" x14ac:dyDescent="0.25">
      <c r="A70" s="27" t="s">
        <v>23</v>
      </c>
      <c r="B70" t="s">
        <v>598</v>
      </c>
      <c r="C70" s="79">
        <v>41857</v>
      </c>
      <c r="D70" t="s">
        <v>66</v>
      </c>
      <c r="E70">
        <v>8</v>
      </c>
      <c r="F70">
        <v>0</v>
      </c>
      <c r="G70" s="2" t="s">
        <v>595</v>
      </c>
      <c r="H70" s="2"/>
    </row>
    <row r="71" spans="1:8" ht="15" customHeight="1" x14ac:dyDescent="0.25">
      <c r="A71" s="27" t="s">
        <v>23</v>
      </c>
      <c r="B71" t="s">
        <v>599</v>
      </c>
      <c r="C71" s="79">
        <v>41856</v>
      </c>
      <c r="D71" t="s">
        <v>7</v>
      </c>
      <c r="E71">
        <v>11</v>
      </c>
      <c r="F71">
        <v>0</v>
      </c>
      <c r="G71" s="2" t="s">
        <v>595</v>
      </c>
      <c r="H71" s="2"/>
    </row>
    <row r="72" spans="1:8" ht="15" customHeight="1" x14ac:dyDescent="0.25">
      <c r="A72" s="27" t="s">
        <v>23</v>
      </c>
      <c r="B72" t="s">
        <v>599</v>
      </c>
      <c r="C72" s="79">
        <v>41857</v>
      </c>
      <c r="D72" t="s">
        <v>66</v>
      </c>
      <c r="E72">
        <v>11</v>
      </c>
      <c r="F72">
        <v>0</v>
      </c>
      <c r="G72" s="2" t="s">
        <v>597</v>
      </c>
      <c r="H72" s="2"/>
    </row>
    <row r="73" spans="1:8" ht="15" customHeight="1" x14ac:dyDescent="0.25">
      <c r="A73" s="27" t="s">
        <v>23</v>
      </c>
      <c r="B73" t="s">
        <v>15</v>
      </c>
      <c r="C73" s="79">
        <v>41821</v>
      </c>
      <c r="D73" t="s">
        <v>7</v>
      </c>
      <c r="E73">
        <v>29</v>
      </c>
      <c r="F73">
        <v>0</v>
      </c>
      <c r="G73" s="2" t="s">
        <v>597</v>
      </c>
      <c r="H73" s="2"/>
    </row>
    <row r="74" spans="1:8" ht="15" customHeight="1" x14ac:dyDescent="0.25">
      <c r="A74" s="27" t="s">
        <v>23</v>
      </c>
      <c r="B74" t="s">
        <v>15</v>
      </c>
      <c r="C74" s="79">
        <v>41864</v>
      </c>
      <c r="D74" t="s">
        <v>13</v>
      </c>
      <c r="E74">
        <v>29</v>
      </c>
      <c r="F74">
        <v>0</v>
      </c>
      <c r="G74" s="2" t="s">
        <v>597</v>
      </c>
      <c r="H74" s="2"/>
    </row>
    <row r="75" spans="1:8" ht="15" customHeight="1" x14ac:dyDescent="0.25">
      <c r="A75" s="27" t="s">
        <v>23</v>
      </c>
      <c r="B75" t="s">
        <v>96</v>
      </c>
      <c r="C75" s="79">
        <v>41821</v>
      </c>
      <c r="D75" t="s">
        <v>7</v>
      </c>
      <c r="E75">
        <v>29</v>
      </c>
      <c r="F75">
        <v>0</v>
      </c>
      <c r="G75" s="2" t="s">
        <v>600</v>
      </c>
      <c r="H75" s="2"/>
    </row>
    <row r="76" spans="1:8" ht="15" customHeight="1" x14ac:dyDescent="0.25">
      <c r="A76" s="27" t="s">
        <v>23</v>
      </c>
      <c r="B76" t="s">
        <v>96</v>
      </c>
      <c r="C76" s="79">
        <v>41862</v>
      </c>
      <c r="D76" t="s">
        <v>13</v>
      </c>
      <c r="E76">
        <v>29</v>
      </c>
      <c r="F76">
        <v>0</v>
      </c>
      <c r="G76" s="2" t="s">
        <v>600</v>
      </c>
      <c r="H76" s="2"/>
    </row>
    <row r="77" spans="1:8" ht="15" customHeight="1" x14ac:dyDescent="0.25">
      <c r="A77" s="27" t="s">
        <v>23</v>
      </c>
      <c r="B77" t="s">
        <v>98</v>
      </c>
      <c r="C77" s="79">
        <v>41821</v>
      </c>
      <c r="D77" t="s">
        <v>7</v>
      </c>
      <c r="E77">
        <v>29</v>
      </c>
      <c r="F77">
        <v>0</v>
      </c>
      <c r="G77" s="2" t="s">
        <v>95</v>
      </c>
      <c r="H77" s="2"/>
    </row>
    <row r="78" spans="1:8" ht="15" customHeight="1" x14ac:dyDescent="0.25">
      <c r="A78" s="27" t="s">
        <v>23</v>
      </c>
      <c r="B78" t="s">
        <v>99</v>
      </c>
      <c r="C78" s="79">
        <v>41821</v>
      </c>
      <c r="D78" t="s">
        <v>7</v>
      </c>
      <c r="E78">
        <v>29</v>
      </c>
      <c r="F78">
        <v>0</v>
      </c>
      <c r="G78" s="2" t="s">
        <v>95</v>
      </c>
      <c r="H78" s="2"/>
    </row>
    <row r="79" spans="1:8" ht="15" customHeight="1" x14ac:dyDescent="0.25">
      <c r="A79" s="27" t="s">
        <v>23</v>
      </c>
      <c r="B79" t="s">
        <v>99</v>
      </c>
      <c r="C79" s="79">
        <v>41862</v>
      </c>
      <c r="D79" t="s">
        <v>13</v>
      </c>
      <c r="E79">
        <v>29</v>
      </c>
      <c r="F79">
        <v>0</v>
      </c>
      <c r="G79" s="2" t="s">
        <v>97</v>
      </c>
      <c r="H79" s="2"/>
    </row>
    <row r="80" spans="1:8" ht="15" customHeight="1" x14ac:dyDescent="0.25">
      <c r="A80" s="27" t="s">
        <v>23</v>
      </c>
      <c r="B80" t="s">
        <v>101</v>
      </c>
      <c r="C80" s="79">
        <v>41801</v>
      </c>
      <c r="D80" t="s">
        <v>12</v>
      </c>
      <c r="E80">
        <v>26</v>
      </c>
      <c r="F80">
        <v>0</v>
      </c>
      <c r="G80" s="2" t="s">
        <v>97</v>
      </c>
      <c r="H80" s="2"/>
    </row>
    <row r="81" spans="1:8" ht="15" customHeight="1" x14ac:dyDescent="0.25">
      <c r="A81" s="27" t="s">
        <v>23</v>
      </c>
      <c r="B81" t="s">
        <v>103</v>
      </c>
      <c r="C81" s="79">
        <v>41801</v>
      </c>
      <c r="D81" t="s">
        <v>12</v>
      </c>
      <c r="E81">
        <v>19</v>
      </c>
      <c r="F81">
        <v>0</v>
      </c>
      <c r="G81" s="2" t="s">
        <v>97</v>
      </c>
      <c r="H81" s="2"/>
    </row>
    <row r="82" spans="1:8" ht="15" customHeight="1" x14ac:dyDescent="0.25">
      <c r="A82" s="27" t="s">
        <v>23</v>
      </c>
      <c r="B82" t="s">
        <v>104</v>
      </c>
      <c r="C82" s="79">
        <v>41856</v>
      </c>
      <c r="D82" t="s">
        <v>11</v>
      </c>
      <c r="E82">
        <v>1</v>
      </c>
      <c r="F82">
        <v>0</v>
      </c>
      <c r="G82" s="2" t="s">
        <v>100</v>
      </c>
      <c r="H82" s="2"/>
    </row>
    <row r="83" spans="1:8" ht="15" customHeight="1" x14ac:dyDescent="0.25">
      <c r="A83" s="27" t="s">
        <v>23</v>
      </c>
      <c r="B83" t="s">
        <v>602</v>
      </c>
      <c r="C83" s="79">
        <v>41848</v>
      </c>
      <c r="D83" t="s">
        <v>560</v>
      </c>
      <c r="E83">
        <v>20</v>
      </c>
      <c r="F83">
        <v>0</v>
      </c>
      <c r="G83" s="2" t="s">
        <v>100</v>
      </c>
      <c r="H83" s="2"/>
    </row>
    <row r="84" spans="1:8" ht="15" customHeight="1" x14ac:dyDescent="0.25">
      <c r="A84" s="27" t="s">
        <v>23</v>
      </c>
      <c r="B84" t="s">
        <v>604</v>
      </c>
      <c r="C84" s="79">
        <v>41848</v>
      </c>
      <c r="D84" t="s">
        <v>560</v>
      </c>
      <c r="E84">
        <v>8</v>
      </c>
      <c r="F84">
        <v>0</v>
      </c>
      <c r="G84" s="2" t="s">
        <v>102</v>
      </c>
      <c r="H84" s="2"/>
    </row>
    <row r="85" spans="1:8" ht="15" customHeight="1" x14ac:dyDescent="0.25">
      <c r="A85" s="27" t="s">
        <v>23</v>
      </c>
      <c r="B85" t="s">
        <v>605</v>
      </c>
      <c r="C85" s="79">
        <v>41848</v>
      </c>
      <c r="D85" t="s">
        <v>560</v>
      </c>
      <c r="E85">
        <v>10</v>
      </c>
      <c r="F85">
        <v>0</v>
      </c>
      <c r="G85" s="2" t="s">
        <v>102</v>
      </c>
      <c r="H85" s="2"/>
    </row>
    <row r="86" spans="1:8" ht="15" customHeight="1" x14ac:dyDescent="0.25">
      <c r="A86" s="27" t="s">
        <v>23</v>
      </c>
      <c r="B86" t="s">
        <v>106</v>
      </c>
      <c r="C86" s="79">
        <v>41725</v>
      </c>
      <c r="D86" t="s">
        <v>12</v>
      </c>
      <c r="E86">
        <v>10</v>
      </c>
      <c r="F86">
        <v>0</v>
      </c>
      <c r="G86" s="2" t="s">
        <v>105</v>
      </c>
      <c r="H86" s="2"/>
    </row>
    <row r="87" spans="1:8" ht="15" customHeight="1" x14ac:dyDescent="0.25">
      <c r="A87" s="27" t="s">
        <v>23</v>
      </c>
      <c r="B87" t="s">
        <v>108</v>
      </c>
      <c r="C87" s="79">
        <v>41753</v>
      </c>
      <c r="D87" t="s">
        <v>25</v>
      </c>
      <c r="E87">
        <v>1</v>
      </c>
      <c r="F87">
        <v>0</v>
      </c>
      <c r="G87" s="2" t="s">
        <v>603</v>
      </c>
      <c r="H87" s="2"/>
    </row>
    <row r="88" spans="1:8" ht="15" customHeight="1" x14ac:dyDescent="0.25">
      <c r="A88" s="27" t="s">
        <v>23</v>
      </c>
      <c r="B88" t="s">
        <v>108</v>
      </c>
      <c r="C88" s="79">
        <v>41851</v>
      </c>
      <c r="D88" t="s">
        <v>34</v>
      </c>
      <c r="E88">
        <v>1</v>
      </c>
      <c r="F88">
        <v>0</v>
      </c>
      <c r="G88" s="2" t="s">
        <v>603</v>
      </c>
      <c r="H88" s="2"/>
    </row>
    <row r="89" spans="1:8" ht="15" customHeight="1" x14ac:dyDescent="0.25">
      <c r="A89" s="27" t="s">
        <v>23</v>
      </c>
      <c r="B89" t="s">
        <v>110</v>
      </c>
      <c r="C89" s="79">
        <v>41758</v>
      </c>
      <c r="D89" t="s">
        <v>7</v>
      </c>
      <c r="E89">
        <v>16</v>
      </c>
      <c r="F89">
        <v>0</v>
      </c>
      <c r="G89" s="2" t="s">
        <v>603</v>
      </c>
      <c r="H89" s="2"/>
    </row>
    <row r="90" spans="1:8" ht="15" customHeight="1" x14ac:dyDescent="0.25">
      <c r="A90" s="27" t="s">
        <v>23</v>
      </c>
      <c r="B90" t="s">
        <v>606</v>
      </c>
      <c r="C90" s="79">
        <v>41830</v>
      </c>
      <c r="D90" t="s">
        <v>560</v>
      </c>
      <c r="E90">
        <v>1</v>
      </c>
      <c r="F90">
        <v>0</v>
      </c>
      <c r="G90" s="2" t="s">
        <v>107</v>
      </c>
      <c r="H90" s="2"/>
    </row>
    <row r="91" spans="1:8" ht="15" customHeight="1" x14ac:dyDescent="0.25">
      <c r="A91" s="27" t="s">
        <v>23</v>
      </c>
      <c r="B91" t="s">
        <v>607</v>
      </c>
      <c r="C91" s="79">
        <v>41830</v>
      </c>
      <c r="D91" t="s">
        <v>560</v>
      </c>
      <c r="E91">
        <v>11</v>
      </c>
      <c r="F91">
        <v>0</v>
      </c>
      <c r="G91" s="2" t="s">
        <v>109</v>
      </c>
      <c r="H91" s="2"/>
    </row>
    <row r="92" spans="1:8" ht="15" customHeight="1" x14ac:dyDescent="0.25">
      <c r="A92" s="27" t="s">
        <v>23</v>
      </c>
      <c r="B92" t="s">
        <v>608</v>
      </c>
      <c r="C92" s="79">
        <v>41718</v>
      </c>
      <c r="D92" t="s">
        <v>34</v>
      </c>
      <c r="E92">
        <v>13</v>
      </c>
      <c r="F92">
        <v>1</v>
      </c>
      <c r="G92" s="2" t="s">
        <v>109</v>
      </c>
      <c r="H92" s="2"/>
    </row>
    <row r="93" spans="1:8" ht="15" customHeight="1" x14ac:dyDescent="0.25">
      <c r="A93" s="27" t="s">
        <v>23</v>
      </c>
      <c r="B93" t="s">
        <v>111</v>
      </c>
      <c r="C93" s="79">
        <v>41785</v>
      </c>
      <c r="D93" t="s">
        <v>34</v>
      </c>
      <c r="E93">
        <v>1</v>
      </c>
      <c r="F93">
        <v>0</v>
      </c>
      <c r="G93" s="2" t="s">
        <v>107</v>
      </c>
      <c r="H93" s="2"/>
    </row>
    <row r="94" spans="1:8" ht="15" customHeight="1" x14ac:dyDescent="0.25">
      <c r="A94" s="27" t="s">
        <v>23</v>
      </c>
      <c r="B94" t="s">
        <v>609</v>
      </c>
      <c r="C94" s="79">
        <v>41611</v>
      </c>
      <c r="D94" t="s">
        <v>560</v>
      </c>
      <c r="E94">
        <v>8</v>
      </c>
      <c r="F94">
        <v>0</v>
      </c>
      <c r="G94" s="2" t="s">
        <v>109</v>
      </c>
      <c r="H94" s="2"/>
    </row>
    <row r="95" spans="1:8" ht="15" customHeight="1" x14ac:dyDescent="0.25">
      <c r="A95" s="27" t="s">
        <v>23</v>
      </c>
      <c r="B95" t="s">
        <v>696</v>
      </c>
      <c r="C95" s="79">
        <v>41858</v>
      </c>
      <c r="D95" t="s">
        <v>11</v>
      </c>
      <c r="E95">
        <v>2</v>
      </c>
      <c r="F95">
        <v>0</v>
      </c>
      <c r="G95" s="2" t="s">
        <v>109</v>
      </c>
      <c r="H95" s="2"/>
    </row>
    <row r="96" spans="1:8" ht="15" customHeight="1" x14ac:dyDescent="0.25">
      <c r="A96" s="27" t="s">
        <v>23</v>
      </c>
      <c r="B96" t="s">
        <v>112</v>
      </c>
      <c r="C96" s="79">
        <v>41732</v>
      </c>
      <c r="D96" t="s">
        <v>610</v>
      </c>
      <c r="E96">
        <v>20</v>
      </c>
      <c r="F96">
        <v>0</v>
      </c>
      <c r="G96" s="2" t="s">
        <v>109</v>
      </c>
      <c r="H96" s="2"/>
    </row>
    <row r="97" spans="1:8" ht="15" customHeight="1" x14ac:dyDescent="0.25">
      <c r="A97" s="27" t="s">
        <v>23</v>
      </c>
      <c r="B97" t="s">
        <v>114</v>
      </c>
      <c r="C97" s="79">
        <v>41754</v>
      </c>
      <c r="D97" t="s">
        <v>12</v>
      </c>
      <c r="E97">
        <v>4</v>
      </c>
      <c r="F97">
        <v>0</v>
      </c>
      <c r="G97" s="2" t="s">
        <v>109</v>
      </c>
      <c r="H97" s="2"/>
    </row>
    <row r="98" spans="1:8" ht="15" customHeight="1" x14ac:dyDescent="0.25">
      <c r="A98" s="27" t="s">
        <v>23</v>
      </c>
      <c r="B98" t="s">
        <v>116</v>
      </c>
      <c r="C98" s="79">
        <v>41852</v>
      </c>
      <c r="D98" t="s">
        <v>14</v>
      </c>
      <c r="E98">
        <v>16</v>
      </c>
      <c r="F98">
        <v>0</v>
      </c>
      <c r="G98" s="2" t="s">
        <v>109</v>
      </c>
      <c r="H98" s="2"/>
    </row>
    <row r="99" spans="1:8" ht="15" customHeight="1" x14ac:dyDescent="0.25">
      <c r="A99" s="27" t="s">
        <v>23</v>
      </c>
      <c r="B99" t="s">
        <v>611</v>
      </c>
      <c r="C99" s="79">
        <v>41830</v>
      </c>
      <c r="D99" t="s">
        <v>560</v>
      </c>
      <c r="E99">
        <v>42</v>
      </c>
      <c r="F99">
        <v>0</v>
      </c>
      <c r="G99" s="2" t="s">
        <v>318</v>
      </c>
      <c r="H99" s="2"/>
    </row>
    <row r="100" spans="1:8" ht="15" customHeight="1" x14ac:dyDescent="0.25">
      <c r="A100" s="27" t="s">
        <v>23</v>
      </c>
      <c r="B100" t="s">
        <v>118</v>
      </c>
      <c r="C100" s="79">
        <v>41856</v>
      </c>
      <c r="D100" t="s">
        <v>8</v>
      </c>
      <c r="E100">
        <v>39</v>
      </c>
      <c r="F100">
        <v>0</v>
      </c>
      <c r="G100" s="2" t="s">
        <v>113</v>
      </c>
      <c r="H100" s="2"/>
    </row>
    <row r="101" spans="1:8" ht="15" customHeight="1" x14ac:dyDescent="0.25">
      <c r="A101" s="27" t="s">
        <v>23</v>
      </c>
      <c r="B101" t="s">
        <v>118</v>
      </c>
      <c r="C101" s="79">
        <v>41857</v>
      </c>
      <c r="D101" t="s">
        <v>560</v>
      </c>
      <c r="E101">
        <v>39</v>
      </c>
      <c r="F101">
        <v>0</v>
      </c>
      <c r="G101" s="2" t="s">
        <v>115</v>
      </c>
      <c r="H101" s="2"/>
    </row>
    <row r="102" spans="1:8" ht="15" customHeight="1" x14ac:dyDescent="0.25">
      <c r="A102" s="27" t="s">
        <v>23</v>
      </c>
      <c r="B102" t="s">
        <v>710</v>
      </c>
      <c r="C102" s="79">
        <v>41871</v>
      </c>
      <c r="D102" t="s">
        <v>6</v>
      </c>
      <c r="E102">
        <v>6</v>
      </c>
      <c r="F102">
        <v>0</v>
      </c>
      <c r="G102" s="2" t="s">
        <v>115</v>
      </c>
      <c r="H102" s="2"/>
    </row>
    <row r="103" spans="1:8" ht="15" customHeight="1" x14ac:dyDescent="0.25">
      <c r="A103" s="27" t="s">
        <v>23</v>
      </c>
      <c r="B103" t="s">
        <v>119</v>
      </c>
      <c r="C103" s="79">
        <v>41855</v>
      </c>
      <c r="D103" t="s">
        <v>25</v>
      </c>
      <c r="E103">
        <v>14</v>
      </c>
      <c r="F103">
        <v>0</v>
      </c>
      <c r="G103" s="2" t="s">
        <v>117</v>
      </c>
      <c r="H103" s="2"/>
    </row>
    <row r="104" spans="1:8" ht="15" customHeight="1" x14ac:dyDescent="0.25">
      <c r="A104" s="27" t="s">
        <v>23</v>
      </c>
      <c r="B104" t="s">
        <v>119</v>
      </c>
      <c r="C104" s="79">
        <v>41864</v>
      </c>
      <c r="D104" t="s">
        <v>34</v>
      </c>
      <c r="E104">
        <v>14</v>
      </c>
      <c r="F104">
        <v>0</v>
      </c>
      <c r="G104" s="2" t="s">
        <v>117</v>
      </c>
      <c r="H104" s="2"/>
    </row>
    <row r="105" spans="1:8" ht="15" customHeight="1" x14ac:dyDescent="0.25">
      <c r="A105" s="27" t="s">
        <v>23</v>
      </c>
      <c r="B105" t="s">
        <v>121</v>
      </c>
      <c r="C105" s="79">
        <v>41855</v>
      </c>
      <c r="D105" t="s">
        <v>25</v>
      </c>
      <c r="E105">
        <v>8</v>
      </c>
      <c r="F105">
        <v>0</v>
      </c>
      <c r="G105" s="2" t="s">
        <v>117</v>
      </c>
      <c r="H105" s="2"/>
    </row>
    <row r="106" spans="1:8" ht="15" customHeight="1" x14ac:dyDescent="0.25">
      <c r="A106" s="27" t="s">
        <v>23</v>
      </c>
      <c r="B106" t="s">
        <v>121</v>
      </c>
      <c r="C106" s="79">
        <v>41864</v>
      </c>
      <c r="D106" t="s">
        <v>34</v>
      </c>
      <c r="E106">
        <v>8</v>
      </c>
      <c r="F106">
        <v>0</v>
      </c>
      <c r="G106" s="2" t="s">
        <v>120</v>
      </c>
      <c r="H106" s="2"/>
    </row>
    <row r="107" spans="1:8" ht="15" customHeight="1" x14ac:dyDescent="0.25">
      <c r="A107" s="27" t="s">
        <v>23</v>
      </c>
      <c r="B107" t="s">
        <v>122</v>
      </c>
      <c r="C107" s="79">
        <v>41758</v>
      </c>
      <c r="D107" t="s">
        <v>12</v>
      </c>
      <c r="E107">
        <v>16</v>
      </c>
      <c r="F107">
        <v>0</v>
      </c>
      <c r="G107" s="2" t="s">
        <v>120</v>
      </c>
      <c r="H107" s="2"/>
    </row>
    <row r="108" spans="1:8" ht="15" customHeight="1" x14ac:dyDescent="0.25">
      <c r="A108" s="27" t="s">
        <v>23</v>
      </c>
      <c r="B108" t="s">
        <v>123</v>
      </c>
      <c r="C108" s="79">
        <v>41758</v>
      </c>
      <c r="D108" t="s">
        <v>12</v>
      </c>
      <c r="E108">
        <v>16</v>
      </c>
      <c r="F108">
        <v>0</v>
      </c>
      <c r="G108" s="2" t="s">
        <v>120</v>
      </c>
      <c r="H108" s="2"/>
    </row>
    <row r="109" spans="1:8" ht="15" customHeight="1" x14ac:dyDescent="0.25">
      <c r="A109" s="27" t="s">
        <v>23</v>
      </c>
      <c r="B109" t="s">
        <v>612</v>
      </c>
      <c r="C109" s="79">
        <v>41527</v>
      </c>
      <c r="D109" t="s">
        <v>560</v>
      </c>
      <c r="E109">
        <v>15</v>
      </c>
      <c r="F109">
        <v>0</v>
      </c>
      <c r="G109" s="2" t="s">
        <v>120</v>
      </c>
      <c r="H109" s="2"/>
    </row>
    <row r="110" spans="1:8" ht="15" customHeight="1" x14ac:dyDescent="0.25">
      <c r="A110" s="27" t="s">
        <v>23</v>
      </c>
      <c r="B110" t="s">
        <v>612</v>
      </c>
      <c r="C110" s="79">
        <v>41752</v>
      </c>
      <c r="D110" t="s">
        <v>614</v>
      </c>
      <c r="E110">
        <v>15</v>
      </c>
      <c r="F110">
        <v>0</v>
      </c>
      <c r="G110" s="2" t="s">
        <v>120</v>
      </c>
      <c r="H110" s="2"/>
    </row>
    <row r="111" spans="1:8" ht="15" customHeight="1" x14ac:dyDescent="0.25">
      <c r="A111" s="27" t="s">
        <v>23</v>
      </c>
      <c r="B111" t="s">
        <v>124</v>
      </c>
      <c r="C111" s="79">
        <v>41863</v>
      </c>
      <c r="D111" t="s">
        <v>664</v>
      </c>
      <c r="E111">
        <v>9</v>
      </c>
      <c r="F111">
        <v>0</v>
      </c>
      <c r="G111" s="2" t="s">
        <v>120</v>
      </c>
      <c r="H111" s="2"/>
    </row>
    <row r="112" spans="1:8" ht="15" customHeight="1" x14ac:dyDescent="0.25">
      <c r="A112" s="27" t="s">
        <v>23</v>
      </c>
      <c r="B112" t="s">
        <v>711</v>
      </c>
      <c r="C112" s="79">
        <v>41869</v>
      </c>
      <c r="D112" t="s">
        <v>7</v>
      </c>
      <c r="E112">
        <v>19</v>
      </c>
      <c r="F112">
        <v>0</v>
      </c>
      <c r="G112" s="2" t="s">
        <v>613</v>
      </c>
      <c r="H112" s="2"/>
    </row>
    <row r="113" spans="1:8" ht="15" customHeight="1" x14ac:dyDescent="0.25">
      <c r="A113" s="27" t="s">
        <v>23</v>
      </c>
      <c r="B113" t="s">
        <v>126</v>
      </c>
      <c r="C113" s="79">
        <v>41787</v>
      </c>
      <c r="D113" t="s">
        <v>12</v>
      </c>
      <c r="E113">
        <v>8</v>
      </c>
      <c r="F113">
        <v>0</v>
      </c>
      <c r="G113" s="2" t="s">
        <v>613</v>
      </c>
      <c r="H113" s="2"/>
    </row>
    <row r="114" spans="1:8" ht="15" customHeight="1" x14ac:dyDescent="0.25">
      <c r="A114" s="27" t="s">
        <v>23</v>
      </c>
      <c r="B114" t="s">
        <v>128</v>
      </c>
      <c r="C114" s="79">
        <v>41787</v>
      </c>
      <c r="D114" t="s">
        <v>34</v>
      </c>
      <c r="E114">
        <v>8</v>
      </c>
      <c r="F114">
        <v>0</v>
      </c>
      <c r="G114" s="2" t="s">
        <v>125</v>
      </c>
      <c r="H114" s="2"/>
    </row>
    <row r="115" spans="1:8" ht="15" customHeight="1" x14ac:dyDescent="0.25">
      <c r="A115" s="27" t="s">
        <v>23</v>
      </c>
      <c r="B115" t="s">
        <v>129</v>
      </c>
      <c r="C115" s="79">
        <v>41865</v>
      </c>
      <c r="D115" t="s">
        <v>9</v>
      </c>
      <c r="E115">
        <v>2</v>
      </c>
      <c r="F115">
        <v>0</v>
      </c>
      <c r="G115" s="2" t="s">
        <v>127</v>
      </c>
      <c r="H115" s="2"/>
    </row>
    <row r="116" spans="1:8" ht="15" customHeight="1" x14ac:dyDescent="0.25">
      <c r="A116" s="27" t="s">
        <v>23</v>
      </c>
      <c r="B116" t="s">
        <v>129</v>
      </c>
      <c r="C116" s="79">
        <v>41865</v>
      </c>
      <c r="D116" t="s">
        <v>25</v>
      </c>
      <c r="E116">
        <v>2</v>
      </c>
      <c r="F116">
        <v>0</v>
      </c>
      <c r="G116" s="2" t="s">
        <v>127</v>
      </c>
      <c r="H116" s="2"/>
    </row>
    <row r="117" spans="1:8" ht="15" customHeight="1" x14ac:dyDescent="0.25">
      <c r="A117" s="27" t="s">
        <v>23</v>
      </c>
      <c r="B117" t="s">
        <v>130</v>
      </c>
      <c r="C117" s="79">
        <v>41844</v>
      </c>
      <c r="D117" t="s">
        <v>11</v>
      </c>
      <c r="E117">
        <v>15</v>
      </c>
      <c r="F117">
        <v>0</v>
      </c>
      <c r="G117" s="2" t="s">
        <v>127</v>
      </c>
      <c r="H117" s="2"/>
    </row>
    <row r="118" spans="1:8" ht="15" customHeight="1" x14ac:dyDescent="0.25">
      <c r="A118" s="27" t="s">
        <v>23</v>
      </c>
      <c r="B118" t="s">
        <v>712</v>
      </c>
      <c r="C118" s="79">
        <v>41865</v>
      </c>
      <c r="D118" t="s">
        <v>13</v>
      </c>
      <c r="E118">
        <v>1</v>
      </c>
      <c r="F118">
        <v>0</v>
      </c>
      <c r="G118" s="2" t="s">
        <v>131</v>
      </c>
      <c r="H118" s="2"/>
    </row>
    <row r="119" spans="1:8" ht="15" customHeight="1" x14ac:dyDescent="0.25">
      <c r="A119" s="27" t="s">
        <v>23</v>
      </c>
      <c r="B119" t="s">
        <v>712</v>
      </c>
      <c r="C119" s="79">
        <v>41869</v>
      </c>
      <c r="D119" t="s">
        <v>659</v>
      </c>
      <c r="E119">
        <v>1</v>
      </c>
      <c r="F119">
        <v>0</v>
      </c>
      <c r="G119" s="2" t="s">
        <v>133</v>
      </c>
      <c r="H119" s="2"/>
    </row>
    <row r="120" spans="1:8" ht="15" customHeight="1" x14ac:dyDescent="0.25">
      <c r="A120" s="27" t="s">
        <v>23</v>
      </c>
      <c r="B120" t="s">
        <v>132</v>
      </c>
      <c r="C120" s="79">
        <v>41758</v>
      </c>
      <c r="D120" t="s">
        <v>12</v>
      </c>
      <c r="E120">
        <v>2</v>
      </c>
      <c r="F120">
        <v>0</v>
      </c>
      <c r="G120" s="2" t="s">
        <v>133</v>
      </c>
      <c r="H120" s="2"/>
    </row>
    <row r="121" spans="1:8" ht="15" customHeight="1" x14ac:dyDescent="0.25">
      <c r="A121" s="27" t="s">
        <v>23</v>
      </c>
      <c r="B121" t="s">
        <v>134</v>
      </c>
      <c r="C121" s="79">
        <v>41758</v>
      </c>
      <c r="D121" t="s">
        <v>12</v>
      </c>
      <c r="E121">
        <v>2</v>
      </c>
      <c r="F121">
        <v>0</v>
      </c>
      <c r="G121" s="2" t="s">
        <v>133</v>
      </c>
      <c r="H121" s="2"/>
    </row>
    <row r="122" spans="1:8" ht="15" customHeight="1" x14ac:dyDescent="0.25">
      <c r="A122" s="27" t="s">
        <v>23</v>
      </c>
      <c r="B122" t="s">
        <v>135</v>
      </c>
      <c r="C122" s="79">
        <v>41779</v>
      </c>
      <c r="D122" t="s">
        <v>12</v>
      </c>
      <c r="E122">
        <v>2</v>
      </c>
      <c r="F122">
        <v>0</v>
      </c>
      <c r="G122" s="2" t="s">
        <v>133</v>
      </c>
      <c r="H122" s="2"/>
    </row>
    <row r="123" spans="1:8" ht="15" customHeight="1" x14ac:dyDescent="0.25">
      <c r="A123" s="27" t="s">
        <v>23</v>
      </c>
      <c r="B123" t="s">
        <v>136</v>
      </c>
      <c r="C123" s="79">
        <v>41758</v>
      </c>
      <c r="D123" t="s">
        <v>12</v>
      </c>
      <c r="E123">
        <v>1</v>
      </c>
      <c r="F123">
        <v>0</v>
      </c>
      <c r="G123" s="2" t="s">
        <v>133</v>
      </c>
      <c r="H123" s="2"/>
    </row>
    <row r="124" spans="1:8" ht="15" customHeight="1" x14ac:dyDescent="0.25">
      <c r="A124" s="27" t="s">
        <v>23</v>
      </c>
      <c r="B124" t="s">
        <v>137</v>
      </c>
      <c r="C124" s="79">
        <v>41779</v>
      </c>
      <c r="D124" t="s">
        <v>12</v>
      </c>
      <c r="E124">
        <v>3</v>
      </c>
      <c r="F124">
        <v>0</v>
      </c>
      <c r="G124" s="2" t="s">
        <v>139</v>
      </c>
      <c r="H124" s="2"/>
    </row>
    <row r="125" spans="1:8" ht="15" customHeight="1" x14ac:dyDescent="0.25">
      <c r="A125" s="27" t="s">
        <v>23</v>
      </c>
      <c r="B125" t="s">
        <v>138</v>
      </c>
      <c r="C125" s="79">
        <v>41808</v>
      </c>
      <c r="D125" t="s">
        <v>140</v>
      </c>
      <c r="E125">
        <v>1</v>
      </c>
      <c r="F125">
        <v>0</v>
      </c>
      <c r="G125" s="2" t="s">
        <v>141</v>
      </c>
      <c r="H125" s="2"/>
    </row>
    <row r="126" spans="1:8" ht="15" customHeight="1" x14ac:dyDescent="0.25">
      <c r="A126" s="27" t="s">
        <v>23</v>
      </c>
      <c r="B126" t="s">
        <v>615</v>
      </c>
      <c r="C126" s="79">
        <v>41646</v>
      </c>
      <c r="D126" t="s">
        <v>590</v>
      </c>
      <c r="E126">
        <v>2</v>
      </c>
      <c r="F126">
        <v>0</v>
      </c>
      <c r="G126" s="2" t="s">
        <v>141</v>
      </c>
      <c r="H126" s="2"/>
    </row>
    <row r="127" spans="1:8" ht="15" customHeight="1" x14ac:dyDescent="0.25">
      <c r="A127" s="27" t="s">
        <v>23</v>
      </c>
      <c r="B127" t="s">
        <v>142</v>
      </c>
      <c r="C127" s="79">
        <v>41652</v>
      </c>
      <c r="D127" t="s">
        <v>10</v>
      </c>
      <c r="E127">
        <v>7</v>
      </c>
      <c r="F127">
        <v>0</v>
      </c>
      <c r="G127" s="2" t="s">
        <v>145</v>
      </c>
      <c r="H127" s="2"/>
    </row>
    <row r="128" spans="1:8" ht="15" customHeight="1" x14ac:dyDescent="0.25">
      <c r="A128" s="27" t="s">
        <v>23</v>
      </c>
      <c r="B128" t="s">
        <v>143</v>
      </c>
      <c r="C128" s="79">
        <v>41759</v>
      </c>
      <c r="D128" t="s">
        <v>144</v>
      </c>
      <c r="E128">
        <v>2</v>
      </c>
      <c r="F128">
        <v>0</v>
      </c>
      <c r="G128" s="2" t="s">
        <v>145</v>
      </c>
      <c r="H128" s="2"/>
    </row>
    <row r="129" spans="1:8" ht="15" customHeight="1" x14ac:dyDescent="0.25">
      <c r="A129" s="27" t="s">
        <v>23</v>
      </c>
      <c r="B129" t="s">
        <v>143</v>
      </c>
      <c r="C129" s="79">
        <v>41851</v>
      </c>
      <c r="D129" t="s">
        <v>34</v>
      </c>
      <c r="E129">
        <v>2</v>
      </c>
      <c r="F129">
        <v>0</v>
      </c>
      <c r="G129" s="2" t="s">
        <v>617</v>
      </c>
      <c r="H129" s="2"/>
    </row>
    <row r="130" spans="1:8" ht="15" customHeight="1" x14ac:dyDescent="0.25">
      <c r="A130" s="27" t="s">
        <v>23</v>
      </c>
      <c r="B130" t="s">
        <v>616</v>
      </c>
      <c r="C130" s="79">
        <v>41856</v>
      </c>
      <c r="D130" t="s">
        <v>7</v>
      </c>
      <c r="E130">
        <v>16</v>
      </c>
      <c r="F130">
        <v>0</v>
      </c>
      <c r="G130" s="2" t="s">
        <v>617</v>
      </c>
      <c r="H130" s="2"/>
    </row>
    <row r="131" spans="1:8" ht="15" customHeight="1" x14ac:dyDescent="0.25">
      <c r="A131" s="27" t="s">
        <v>23</v>
      </c>
      <c r="B131" t="s">
        <v>616</v>
      </c>
      <c r="C131" s="79">
        <v>41857</v>
      </c>
      <c r="D131" t="s">
        <v>66</v>
      </c>
      <c r="E131">
        <v>16</v>
      </c>
      <c r="F131">
        <v>0</v>
      </c>
      <c r="G131" s="2" t="s">
        <v>146</v>
      </c>
      <c r="H131" s="2"/>
    </row>
    <row r="132" spans="1:8" ht="15" customHeight="1" x14ac:dyDescent="0.25">
      <c r="A132" s="27" t="s">
        <v>23</v>
      </c>
      <c r="B132" t="s">
        <v>618</v>
      </c>
      <c r="C132" s="79">
        <v>41837</v>
      </c>
      <c r="D132" t="s">
        <v>560</v>
      </c>
      <c r="E132">
        <v>11</v>
      </c>
      <c r="F132">
        <v>0</v>
      </c>
      <c r="G132" s="2" t="s">
        <v>146</v>
      </c>
      <c r="H132" s="2"/>
    </row>
    <row r="133" spans="1:8" ht="15" customHeight="1" x14ac:dyDescent="0.25">
      <c r="A133" s="27" t="s">
        <v>23</v>
      </c>
      <c r="B133" t="s">
        <v>619</v>
      </c>
      <c r="C133" s="79">
        <v>41835</v>
      </c>
      <c r="D133" t="s">
        <v>560</v>
      </c>
      <c r="E133">
        <v>11</v>
      </c>
      <c r="F133">
        <v>0</v>
      </c>
      <c r="G133" s="2" t="s">
        <v>146</v>
      </c>
      <c r="H133" s="2"/>
    </row>
    <row r="134" spans="1:8" ht="15" customHeight="1" x14ac:dyDescent="0.25">
      <c r="A134" s="27" t="s">
        <v>23</v>
      </c>
      <c r="B134" t="s">
        <v>620</v>
      </c>
      <c r="C134" s="79">
        <v>41835</v>
      </c>
      <c r="D134" t="s">
        <v>560</v>
      </c>
      <c r="E134">
        <v>11</v>
      </c>
      <c r="F134">
        <v>0</v>
      </c>
      <c r="G134" s="2" t="s">
        <v>146</v>
      </c>
      <c r="H134" s="2"/>
    </row>
    <row r="135" spans="1:8" ht="15" customHeight="1" x14ac:dyDescent="0.25">
      <c r="A135" s="27" t="s">
        <v>23</v>
      </c>
      <c r="B135" t="s">
        <v>147</v>
      </c>
      <c r="C135" s="79">
        <v>41856</v>
      </c>
      <c r="D135" t="s">
        <v>11</v>
      </c>
      <c r="E135">
        <v>2</v>
      </c>
      <c r="F135">
        <v>0</v>
      </c>
      <c r="G135" s="2" t="s">
        <v>146</v>
      </c>
      <c r="H135" s="2"/>
    </row>
    <row r="136" spans="1:8" ht="15" customHeight="1" x14ac:dyDescent="0.25">
      <c r="A136" s="27" t="s">
        <v>23</v>
      </c>
      <c r="B136" t="s">
        <v>148</v>
      </c>
      <c r="C136" s="79">
        <v>41856</v>
      </c>
      <c r="D136" t="s">
        <v>11</v>
      </c>
      <c r="E136">
        <v>2</v>
      </c>
      <c r="F136">
        <v>0</v>
      </c>
      <c r="G136" s="2" t="s">
        <v>149</v>
      </c>
      <c r="H136" s="2"/>
    </row>
    <row r="137" spans="1:8" ht="15" customHeight="1" x14ac:dyDescent="0.25">
      <c r="A137" s="27" t="s">
        <v>23</v>
      </c>
      <c r="B137" t="s">
        <v>150</v>
      </c>
      <c r="C137" s="79">
        <v>41829</v>
      </c>
      <c r="D137" t="s">
        <v>25</v>
      </c>
      <c r="E137">
        <v>7</v>
      </c>
      <c r="F137">
        <v>0</v>
      </c>
      <c r="G137" s="2" t="s">
        <v>149</v>
      </c>
      <c r="H137" s="2"/>
    </row>
    <row r="138" spans="1:8" ht="15" customHeight="1" x14ac:dyDescent="0.25">
      <c r="A138" s="27" t="s">
        <v>23</v>
      </c>
      <c r="B138" t="s">
        <v>150</v>
      </c>
      <c r="C138" s="79">
        <v>41851</v>
      </c>
      <c r="D138" t="s">
        <v>34</v>
      </c>
      <c r="E138">
        <v>7</v>
      </c>
      <c r="F138">
        <v>0</v>
      </c>
      <c r="G138" s="2" t="s">
        <v>149</v>
      </c>
      <c r="H138" s="2"/>
    </row>
    <row r="139" spans="1:8" ht="15" customHeight="1" x14ac:dyDescent="0.25">
      <c r="A139" s="27" t="s">
        <v>23</v>
      </c>
      <c r="B139" t="s">
        <v>151</v>
      </c>
      <c r="C139" s="79">
        <v>41744</v>
      </c>
      <c r="D139" t="s">
        <v>7</v>
      </c>
      <c r="E139">
        <v>28</v>
      </c>
      <c r="F139">
        <v>0</v>
      </c>
      <c r="G139" s="2" t="s">
        <v>152</v>
      </c>
      <c r="H139" s="2"/>
    </row>
    <row r="140" spans="1:8" ht="15" customHeight="1" x14ac:dyDescent="0.25">
      <c r="A140" s="27" t="s">
        <v>23</v>
      </c>
      <c r="B140" t="s">
        <v>153</v>
      </c>
      <c r="C140" s="79">
        <v>41809</v>
      </c>
      <c r="D140" t="s">
        <v>12</v>
      </c>
      <c r="E140">
        <v>13</v>
      </c>
      <c r="F140">
        <v>0</v>
      </c>
      <c r="G140" s="2" t="s">
        <v>154</v>
      </c>
      <c r="H140" s="2"/>
    </row>
    <row r="141" spans="1:8" ht="15" customHeight="1" x14ac:dyDescent="0.25">
      <c r="A141" s="27" t="s">
        <v>23</v>
      </c>
      <c r="B141" t="s">
        <v>621</v>
      </c>
      <c r="C141" s="79">
        <v>41836</v>
      </c>
      <c r="D141" t="s">
        <v>560</v>
      </c>
      <c r="E141">
        <v>2</v>
      </c>
      <c r="F141">
        <v>0</v>
      </c>
      <c r="G141" s="2" t="s">
        <v>622</v>
      </c>
      <c r="H141" s="2"/>
    </row>
    <row r="142" spans="1:8" ht="15" customHeight="1" x14ac:dyDescent="0.25">
      <c r="A142" s="27" t="s">
        <v>23</v>
      </c>
      <c r="B142" t="s">
        <v>623</v>
      </c>
      <c r="C142" s="79">
        <v>41837</v>
      </c>
      <c r="D142" t="s">
        <v>560</v>
      </c>
      <c r="E142">
        <v>10</v>
      </c>
      <c r="F142">
        <v>0</v>
      </c>
      <c r="G142" s="2" t="s">
        <v>622</v>
      </c>
      <c r="H142" s="2"/>
    </row>
    <row r="143" spans="1:8" ht="15" customHeight="1" x14ac:dyDescent="0.25">
      <c r="A143" s="27" t="s">
        <v>23</v>
      </c>
      <c r="B143" t="s">
        <v>624</v>
      </c>
      <c r="C143" s="79">
        <v>41831</v>
      </c>
      <c r="D143" t="s">
        <v>560</v>
      </c>
      <c r="E143">
        <v>11</v>
      </c>
      <c r="F143">
        <v>0</v>
      </c>
      <c r="G143" s="2" t="s">
        <v>155</v>
      </c>
      <c r="H143" s="2"/>
    </row>
    <row r="144" spans="1:8" ht="15" customHeight="1" x14ac:dyDescent="0.25">
      <c r="A144" s="27" t="s">
        <v>23</v>
      </c>
      <c r="B144" t="s">
        <v>156</v>
      </c>
      <c r="C144" s="79">
        <v>41863</v>
      </c>
      <c r="D144" t="s">
        <v>12</v>
      </c>
      <c r="E144">
        <v>3</v>
      </c>
      <c r="F144">
        <v>0</v>
      </c>
      <c r="G144" s="2" t="s">
        <v>157</v>
      </c>
      <c r="H144" s="2"/>
    </row>
    <row r="145" spans="1:8" ht="15" customHeight="1" x14ac:dyDescent="0.25">
      <c r="A145" s="27" t="s">
        <v>23</v>
      </c>
      <c r="B145" t="s">
        <v>156</v>
      </c>
      <c r="C145" s="79">
        <v>41865</v>
      </c>
      <c r="D145" t="s">
        <v>140</v>
      </c>
      <c r="E145">
        <v>3</v>
      </c>
      <c r="F145">
        <v>0</v>
      </c>
      <c r="G145" s="2" t="s">
        <v>158</v>
      </c>
      <c r="H145" s="2"/>
    </row>
    <row r="146" spans="1:8" ht="15" customHeight="1" x14ac:dyDescent="0.25">
      <c r="A146" s="27" t="s">
        <v>23</v>
      </c>
      <c r="B146" t="s">
        <v>156</v>
      </c>
      <c r="C146" s="79">
        <v>41865</v>
      </c>
      <c r="D146" t="s">
        <v>224</v>
      </c>
      <c r="E146">
        <v>3</v>
      </c>
      <c r="F146">
        <v>0</v>
      </c>
      <c r="G146" s="2" t="s">
        <v>160</v>
      </c>
      <c r="H146" s="2"/>
    </row>
    <row r="147" spans="1:8" ht="15" customHeight="1" x14ac:dyDescent="0.25">
      <c r="A147" s="27" t="s">
        <v>23</v>
      </c>
      <c r="B147" t="s">
        <v>625</v>
      </c>
      <c r="C147" s="79">
        <v>41823</v>
      </c>
      <c r="D147" t="s">
        <v>581</v>
      </c>
      <c r="E147">
        <v>1</v>
      </c>
      <c r="F147">
        <v>1</v>
      </c>
      <c r="G147" s="2" t="s">
        <v>162</v>
      </c>
      <c r="H147" s="2"/>
    </row>
    <row r="148" spans="1:8" ht="15" customHeight="1" x14ac:dyDescent="0.25">
      <c r="A148" s="27" t="s">
        <v>23</v>
      </c>
      <c r="B148" t="s">
        <v>159</v>
      </c>
      <c r="C148" s="79">
        <v>41856</v>
      </c>
      <c r="D148" t="s">
        <v>11</v>
      </c>
      <c r="E148">
        <v>1</v>
      </c>
      <c r="F148">
        <v>0</v>
      </c>
      <c r="G148" s="2" t="s">
        <v>162</v>
      </c>
      <c r="H148" s="2"/>
    </row>
    <row r="149" spans="1:8" ht="15" customHeight="1" x14ac:dyDescent="0.25">
      <c r="A149" s="27" t="s">
        <v>23</v>
      </c>
      <c r="B149" t="s">
        <v>161</v>
      </c>
      <c r="C149" s="79">
        <v>41787</v>
      </c>
      <c r="D149" t="s">
        <v>34</v>
      </c>
      <c r="E149">
        <v>2</v>
      </c>
      <c r="F149">
        <v>0</v>
      </c>
      <c r="G149" s="2" t="s">
        <v>162</v>
      </c>
      <c r="H149" s="2"/>
    </row>
    <row r="150" spans="1:8" ht="15" customHeight="1" x14ac:dyDescent="0.25">
      <c r="A150" s="27" t="s">
        <v>23</v>
      </c>
      <c r="B150" t="s">
        <v>163</v>
      </c>
      <c r="C150" s="79">
        <v>41787</v>
      </c>
      <c r="D150" t="s">
        <v>34</v>
      </c>
      <c r="E150">
        <v>3</v>
      </c>
      <c r="F150">
        <v>0</v>
      </c>
      <c r="G150" s="2" t="s">
        <v>162</v>
      </c>
      <c r="H150" s="2"/>
    </row>
    <row r="151" spans="1:8" ht="15" customHeight="1" x14ac:dyDescent="0.25">
      <c r="A151" s="27" t="s">
        <v>23</v>
      </c>
      <c r="B151" t="s">
        <v>164</v>
      </c>
      <c r="C151" s="79">
        <v>41787</v>
      </c>
      <c r="D151" t="s">
        <v>34</v>
      </c>
      <c r="E151">
        <v>2</v>
      </c>
      <c r="F151">
        <v>0</v>
      </c>
      <c r="G151" s="2" t="s">
        <v>162</v>
      </c>
      <c r="H151" s="2"/>
    </row>
    <row r="152" spans="1:8" ht="15" customHeight="1" x14ac:dyDescent="0.25">
      <c r="A152" s="27" t="s">
        <v>23</v>
      </c>
      <c r="B152" t="s">
        <v>165</v>
      </c>
      <c r="C152" s="79">
        <v>41634</v>
      </c>
      <c r="D152" t="s">
        <v>12</v>
      </c>
      <c r="E152">
        <v>7</v>
      </c>
      <c r="F152">
        <v>0</v>
      </c>
      <c r="G152" s="2" t="s">
        <v>162</v>
      </c>
      <c r="H152" s="2"/>
    </row>
    <row r="153" spans="1:8" ht="15" customHeight="1" x14ac:dyDescent="0.25">
      <c r="A153" s="27" t="s">
        <v>23</v>
      </c>
      <c r="B153" t="s">
        <v>166</v>
      </c>
      <c r="C153" s="79">
        <v>41787</v>
      </c>
      <c r="D153" t="s">
        <v>34</v>
      </c>
      <c r="E153">
        <v>2</v>
      </c>
      <c r="F153">
        <v>0</v>
      </c>
      <c r="G153" s="2" t="s">
        <v>627</v>
      </c>
      <c r="H153" s="2"/>
    </row>
    <row r="154" spans="1:8" ht="15" customHeight="1" x14ac:dyDescent="0.25">
      <c r="A154" s="27" t="s">
        <v>23</v>
      </c>
      <c r="B154" t="s">
        <v>167</v>
      </c>
      <c r="C154" s="79">
        <v>41787</v>
      </c>
      <c r="D154" t="s">
        <v>34</v>
      </c>
      <c r="E154">
        <v>2</v>
      </c>
      <c r="F154">
        <v>0</v>
      </c>
      <c r="G154" s="2" t="s">
        <v>168</v>
      </c>
      <c r="H154" s="2"/>
    </row>
    <row r="155" spans="1:8" ht="15" customHeight="1" x14ac:dyDescent="0.25">
      <c r="A155" s="27" t="s">
        <v>23</v>
      </c>
      <c r="B155" t="s">
        <v>626</v>
      </c>
      <c r="C155" s="79">
        <v>41829</v>
      </c>
      <c r="D155" t="s">
        <v>560</v>
      </c>
      <c r="E155">
        <v>6</v>
      </c>
      <c r="F155">
        <v>0</v>
      </c>
      <c r="G155" s="2" t="s">
        <v>170</v>
      </c>
      <c r="H155" s="2"/>
    </row>
    <row r="156" spans="1:8" ht="15" customHeight="1" x14ac:dyDescent="0.25">
      <c r="A156" s="27" t="s">
        <v>23</v>
      </c>
      <c r="B156" t="s">
        <v>628</v>
      </c>
      <c r="C156" s="79">
        <v>41725</v>
      </c>
      <c r="D156" t="s">
        <v>560</v>
      </c>
      <c r="E156">
        <v>8</v>
      </c>
      <c r="F156">
        <v>0</v>
      </c>
      <c r="G156" s="2" t="s">
        <v>170</v>
      </c>
      <c r="H156" s="2"/>
    </row>
    <row r="157" spans="1:8" ht="15" customHeight="1" x14ac:dyDescent="0.25">
      <c r="A157" s="27" t="s">
        <v>23</v>
      </c>
      <c r="B157" t="s">
        <v>169</v>
      </c>
      <c r="C157" s="79">
        <v>41856</v>
      </c>
      <c r="D157" t="s">
        <v>25</v>
      </c>
      <c r="E157">
        <v>8</v>
      </c>
      <c r="F157">
        <v>0</v>
      </c>
      <c r="G157" s="2" t="s">
        <v>171</v>
      </c>
      <c r="H157" s="2"/>
    </row>
    <row r="158" spans="1:8" ht="15" customHeight="1" x14ac:dyDescent="0.25">
      <c r="A158" s="27" t="s">
        <v>23</v>
      </c>
      <c r="B158" t="s">
        <v>169</v>
      </c>
      <c r="C158" s="79">
        <v>41864</v>
      </c>
      <c r="D158" t="s">
        <v>34</v>
      </c>
      <c r="E158">
        <v>8</v>
      </c>
      <c r="F158">
        <v>0</v>
      </c>
      <c r="G158" s="2" t="s">
        <v>171</v>
      </c>
      <c r="H158" s="2"/>
    </row>
    <row r="159" spans="1:8" ht="15" customHeight="1" x14ac:dyDescent="0.25">
      <c r="A159" s="27" t="s">
        <v>23</v>
      </c>
      <c r="B159" t="s">
        <v>629</v>
      </c>
      <c r="C159" s="79">
        <v>41528</v>
      </c>
      <c r="D159" t="s">
        <v>34</v>
      </c>
      <c r="E159">
        <v>34</v>
      </c>
      <c r="F159">
        <v>1</v>
      </c>
      <c r="G159" s="2" t="s">
        <v>632</v>
      </c>
      <c r="H159" s="2"/>
    </row>
    <row r="160" spans="1:8" ht="15" customHeight="1" x14ac:dyDescent="0.25">
      <c r="A160" s="27" t="s">
        <v>23</v>
      </c>
      <c r="B160" t="s">
        <v>630</v>
      </c>
      <c r="C160" s="79">
        <v>41528</v>
      </c>
      <c r="D160" t="s">
        <v>34</v>
      </c>
      <c r="E160">
        <v>14</v>
      </c>
      <c r="F160">
        <v>1</v>
      </c>
      <c r="G160" s="2" t="s">
        <v>632</v>
      </c>
      <c r="H160" s="2"/>
    </row>
    <row r="161" spans="1:8" ht="15" customHeight="1" x14ac:dyDescent="0.25">
      <c r="A161" s="27" t="s">
        <v>23</v>
      </c>
      <c r="B161" t="s">
        <v>631</v>
      </c>
      <c r="C161" s="79">
        <v>41337</v>
      </c>
      <c r="D161" t="s">
        <v>7</v>
      </c>
      <c r="E161">
        <v>21</v>
      </c>
      <c r="F161">
        <v>1</v>
      </c>
      <c r="G161" s="2" t="s">
        <v>632</v>
      </c>
      <c r="H161" s="2"/>
    </row>
    <row r="162" spans="1:8" ht="15" customHeight="1" x14ac:dyDescent="0.25">
      <c r="A162" s="27" t="s">
        <v>23</v>
      </c>
      <c r="B162" t="s">
        <v>633</v>
      </c>
      <c r="C162" s="79">
        <v>41337</v>
      </c>
      <c r="D162" t="s">
        <v>7</v>
      </c>
      <c r="E162">
        <v>22</v>
      </c>
      <c r="F162">
        <v>1</v>
      </c>
      <c r="G162" s="2" t="s">
        <v>632</v>
      </c>
      <c r="H162" s="2"/>
    </row>
    <row r="163" spans="1:8" ht="15" customHeight="1" x14ac:dyDescent="0.25">
      <c r="A163" s="27" t="s">
        <v>23</v>
      </c>
      <c r="B163" t="s">
        <v>634</v>
      </c>
      <c r="C163" s="79">
        <v>41337</v>
      </c>
      <c r="D163" t="s">
        <v>7</v>
      </c>
      <c r="E163">
        <v>22</v>
      </c>
      <c r="F163">
        <v>1</v>
      </c>
      <c r="G163" s="2" t="s">
        <v>632</v>
      </c>
      <c r="H163" s="2"/>
    </row>
    <row r="164" spans="1:8" ht="15" customHeight="1" x14ac:dyDescent="0.25">
      <c r="A164" s="27" t="s">
        <v>23</v>
      </c>
      <c r="B164" t="s">
        <v>635</v>
      </c>
      <c r="C164" s="79">
        <v>41337</v>
      </c>
      <c r="D164" t="s">
        <v>7</v>
      </c>
      <c r="E164">
        <v>22</v>
      </c>
      <c r="F164">
        <v>1</v>
      </c>
      <c r="G164" s="2" t="s">
        <v>638</v>
      </c>
      <c r="H164" s="2"/>
    </row>
    <row r="165" spans="1:8" ht="15" customHeight="1" x14ac:dyDescent="0.25">
      <c r="A165" s="27" t="s">
        <v>23</v>
      </c>
      <c r="B165" t="s">
        <v>636</v>
      </c>
      <c r="C165" s="79">
        <v>41337</v>
      </c>
      <c r="D165" t="s">
        <v>7</v>
      </c>
      <c r="E165">
        <v>22</v>
      </c>
      <c r="F165">
        <v>1</v>
      </c>
      <c r="G165" s="2" t="s">
        <v>638</v>
      </c>
      <c r="H165" s="2"/>
    </row>
    <row r="166" spans="1:8" ht="15" customHeight="1" x14ac:dyDescent="0.25">
      <c r="A166" s="27" t="s">
        <v>23</v>
      </c>
      <c r="B166" t="s">
        <v>637</v>
      </c>
      <c r="C166" s="79">
        <v>41856</v>
      </c>
      <c r="D166" t="s">
        <v>7</v>
      </c>
      <c r="E166">
        <v>5</v>
      </c>
      <c r="F166">
        <v>0</v>
      </c>
      <c r="G166" s="2" t="s">
        <v>173</v>
      </c>
      <c r="H166" s="2"/>
    </row>
    <row r="167" spans="1:8" ht="15" customHeight="1" x14ac:dyDescent="0.25">
      <c r="A167" s="27" t="s">
        <v>23</v>
      </c>
      <c r="B167" t="s">
        <v>637</v>
      </c>
      <c r="C167" s="79">
        <v>41857</v>
      </c>
      <c r="D167" t="s">
        <v>66</v>
      </c>
      <c r="E167">
        <v>5</v>
      </c>
      <c r="F167">
        <v>0</v>
      </c>
      <c r="G167" s="2" t="s">
        <v>175</v>
      </c>
      <c r="H167" s="2"/>
    </row>
    <row r="168" spans="1:8" ht="15" customHeight="1" x14ac:dyDescent="0.25">
      <c r="A168" s="27" t="s">
        <v>23</v>
      </c>
      <c r="B168" t="s">
        <v>172</v>
      </c>
      <c r="C168" s="79">
        <v>41821</v>
      </c>
      <c r="D168" t="s">
        <v>11</v>
      </c>
      <c r="E168">
        <v>1</v>
      </c>
      <c r="F168">
        <v>0</v>
      </c>
      <c r="G168" s="2" t="s">
        <v>175</v>
      </c>
      <c r="H168" s="2"/>
    </row>
    <row r="169" spans="1:8" ht="15" customHeight="1" x14ac:dyDescent="0.25">
      <c r="A169" s="27" t="s">
        <v>23</v>
      </c>
      <c r="B169" t="s">
        <v>174</v>
      </c>
      <c r="C169" s="79">
        <v>41856</v>
      </c>
      <c r="D169" t="s">
        <v>8</v>
      </c>
      <c r="E169">
        <v>15</v>
      </c>
      <c r="F169">
        <v>0</v>
      </c>
      <c r="G169" s="2" t="s">
        <v>175</v>
      </c>
      <c r="H169" s="2"/>
    </row>
    <row r="170" spans="1:8" ht="15" customHeight="1" x14ac:dyDescent="0.25">
      <c r="A170" s="27" t="s">
        <v>23</v>
      </c>
      <c r="B170" t="s">
        <v>174</v>
      </c>
      <c r="C170" s="79">
        <v>41871</v>
      </c>
      <c r="D170" t="s">
        <v>662</v>
      </c>
      <c r="E170">
        <v>15</v>
      </c>
      <c r="F170">
        <v>0</v>
      </c>
      <c r="G170" s="2" t="s">
        <v>175</v>
      </c>
      <c r="H170" s="2"/>
    </row>
    <row r="171" spans="1:8" ht="15" customHeight="1" x14ac:dyDescent="0.25">
      <c r="A171" s="27" t="s">
        <v>23</v>
      </c>
      <c r="B171" t="s">
        <v>176</v>
      </c>
      <c r="C171" s="79">
        <v>41857</v>
      </c>
      <c r="D171" t="s">
        <v>560</v>
      </c>
      <c r="E171">
        <v>7</v>
      </c>
      <c r="F171">
        <v>0</v>
      </c>
      <c r="G171" s="2" t="s">
        <v>178</v>
      </c>
      <c r="H171" s="2"/>
    </row>
    <row r="172" spans="1:8" ht="15" customHeight="1" x14ac:dyDescent="0.25">
      <c r="A172" s="27" t="s">
        <v>23</v>
      </c>
      <c r="B172" t="s">
        <v>177</v>
      </c>
      <c r="C172" s="79">
        <v>41852</v>
      </c>
      <c r="D172" t="s">
        <v>8</v>
      </c>
      <c r="E172">
        <v>32</v>
      </c>
      <c r="F172">
        <v>0</v>
      </c>
      <c r="G172" s="2" t="s">
        <v>178</v>
      </c>
      <c r="H172" s="2"/>
    </row>
    <row r="173" spans="1:8" ht="15" customHeight="1" x14ac:dyDescent="0.25">
      <c r="A173" s="27" t="s">
        <v>23</v>
      </c>
      <c r="B173" t="s">
        <v>177</v>
      </c>
      <c r="C173" s="79">
        <v>41857</v>
      </c>
      <c r="D173" t="s">
        <v>560</v>
      </c>
      <c r="E173">
        <v>32</v>
      </c>
      <c r="F173">
        <v>0</v>
      </c>
      <c r="G173" s="2" t="s">
        <v>180</v>
      </c>
      <c r="H173" s="2"/>
    </row>
    <row r="174" spans="1:8" ht="15" customHeight="1" x14ac:dyDescent="0.25">
      <c r="A174" s="27" t="s">
        <v>23</v>
      </c>
      <c r="B174" t="s">
        <v>179</v>
      </c>
      <c r="C174" s="79">
        <v>41862</v>
      </c>
      <c r="D174" t="s">
        <v>8</v>
      </c>
      <c r="E174">
        <v>16</v>
      </c>
      <c r="F174">
        <v>0</v>
      </c>
      <c r="G174" s="2" t="s">
        <v>641</v>
      </c>
      <c r="H174" s="2"/>
    </row>
    <row r="175" spans="1:8" ht="15" customHeight="1" x14ac:dyDescent="0.25">
      <c r="A175" s="27" t="s">
        <v>23</v>
      </c>
      <c r="B175" t="s">
        <v>179</v>
      </c>
      <c r="C175" s="79">
        <v>41865</v>
      </c>
      <c r="D175" t="s">
        <v>560</v>
      </c>
      <c r="E175">
        <v>16</v>
      </c>
      <c r="F175">
        <v>0</v>
      </c>
      <c r="G175" s="2" t="s">
        <v>641</v>
      </c>
      <c r="H175" s="2"/>
    </row>
    <row r="176" spans="1:8" ht="15" customHeight="1" x14ac:dyDescent="0.25">
      <c r="A176" s="27" t="s">
        <v>23</v>
      </c>
      <c r="B176" t="s">
        <v>640</v>
      </c>
      <c r="C176" s="79">
        <v>41856</v>
      </c>
      <c r="D176" t="s">
        <v>7</v>
      </c>
      <c r="E176">
        <v>4</v>
      </c>
      <c r="F176">
        <v>0</v>
      </c>
      <c r="G176" s="2" t="s">
        <v>182</v>
      </c>
      <c r="H176" s="2"/>
    </row>
    <row r="177" spans="1:8" ht="15" customHeight="1" x14ac:dyDescent="0.25">
      <c r="A177" s="27" t="s">
        <v>23</v>
      </c>
      <c r="B177" t="s">
        <v>640</v>
      </c>
      <c r="C177" s="79">
        <v>41857</v>
      </c>
      <c r="D177" t="s">
        <v>66</v>
      </c>
      <c r="E177">
        <v>4</v>
      </c>
      <c r="F177">
        <v>0</v>
      </c>
      <c r="G177" s="2" t="s">
        <v>182</v>
      </c>
      <c r="H177" s="2"/>
    </row>
    <row r="178" spans="1:8" ht="15" customHeight="1" x14ac:dyDescent="0.25">
      <c r="A178" s="27" t="s">
        <v>23</v>
      </c>
      <c r="B178" t="s">
        <v>713</v>
      </c>
      <c r="C178" s="79">
        <v>41869</v>
      </c>
      <c r="D178" t="s">
        <v>7</v>
      </c>
      <c r="E178">
        <v>8</v>
      </c>
      <c r="F178">
        <v>0</v>
      </c>
      <c r="G178" s="2" t="s">
        <v>182</v>
      </c>
      <c r="H178" s="2"/>
    </row>
    <row r="179" spans="1:8" ht="15" customHeight="1" x14ac:dyDescent="0.25">
      <c r="A179" s="27" t="s">
        <v>23</v>
      </c>
      <c r="B179" t="s">
        <v>181</v>
      </c>
      <c r="C179" s="79">
        <v>41863</v>
      </c>
      <c r="D179" t="s">
        <v>8</v>
      </c>
      <c r="E179">
        <v>5</v>
      </c>
      <c r="F179">
        <v>0</v>
      </c>
      <c r="G179" s="2" t="s">
        <v>323</v>
      </c>
      <c r="H179" s="2"/>
    </row>
    <row r="180" spans="1:8" ht="15" customHeight="1" x14ac:dyDescent="0.25">
      <c r="A180" s="27" t="s">
        <v>23</v>
      </c>
      <c r="B180" t="s">
        <v>181</v>
      </c>
      <c r="C180" s="79">
        <v>41864</v>
      </c>
      <c r="D180" t="s">
        <v>10</v>
      </c>
      <c r="E180">
        <v>5</v>
      </c>
      <c r="F180">
        <v>0</v>
      </c>
      <c r="G180" s="2" t="s">
        <v>186</v>
      </c>
      <c r="H180" s="2"/>
    </row>
    <row r="181" spans="1:8" ht="15" customHeight="1" x14ac:dyDescent="0.25">
      <c r="A181" s="27" t="s">
        <v>23</v>
      </c>
      <c r="B181" t="s">
        <v>642</v>
      </c>
      <c r="C181" s="79">
        <v>41795</v>
      </c>
      <c r="D181" t="s">
        <v>560</v>
      </c>
      <c r="E181">
        <v>19</v>
      </c>
      <c r="F181">
        <v>0</v>
      </c>
      <c r="G181" s="2" t="s">
        <v>186</v>
      </c>
      <c r="H181" s="2"/>
    </row>
    <row r="182" spans="1:8" ht="15" customHeight="1" x14ac:dyDescent="0.25">
      <c r="A182" s="27" t="s">
        <v>23</v>
      </c>
      <c r="B182" t="s">
        <v>183</v>
      </c>
      <c r="C182" s="79">
        <v>41422</v>
      </c>
      <c r="D182" t="s">
        <v>184</v>
      </c>
      <c r="E182">
        <v>8</v>
      </c>
      <c r="F182">
        <v>0</v>
      </c>
      <c r="G182" s="2" t="s">
        <v>188</v>
      </c>
      <c r="H182" s="2"/>
    </row>
    <row r="183" spans="1:8" ht="15" customHeight="1" x14ac:dyDescent="0.25">
      <c r="A183" s="27" t="s">
        <v>23</v>
      </c>
      <c r="B183" t="s">
        <v>697</v>
      </c>
      <c r="C183" s="79">
        <v>41858</v>
      </c>
      <c r="D183" t="s">
        <v>11</v>
      </c>
      <c r="E183">
        <v>1</v>
      </c>
      <c r="F183">
        <v>0</v>
      </c>
      <c r="G183" s="2" t="s">
        <v>700</v>
      </c>
      <c r="H183" s="2"/>
    </row>
    <row r="184" spans="1:8" ht="15" customHeight="1" x14ac:dyDescent="0.25">
      <c r="A184" s="27" t="s">
        <v>23</v>
      </c>
      <c r="B184" t="s">
        <v>185</v>
      </c>
      <c r="C184" s="79">
        <v>41862</v>
      </c>
      <c r="D184" t="s">
        <v>9</v>
      </c>
      <c r="E184">
        <v>2</v>
      </c>
      <c r="F184">
        <v>0</v>
      </c>
      <c r="G184" s="2" t="s">
        <v>131</v>
      </c>
      <c r="H184" s="2"/>
    </row>
    <row r="185" spans="1:8" ht="15" customHeight="1" x14ac:dyDescent="0.25">
      <c r="A185" s="27" t="s">
        <v>23</v>
      </c>
      <c r="B185" t="s">
        <v>185</v>
      </c>
      <c r="C185" s="79">
        <v>41864</v>
      </c>
      <c r="D185" t="s">
        <v>601</v>
      </c>
      <c r="E185">
        <v>2</v>
      </c>
      <c r="F185">
        <v>0</v>
      </c>
      <c r="G185" s="2" t="s">
        <v>131</v>
      </c>
      <c r="H185" s="2"/>
    </row>
    <row r="186" spans="1:8" ht="15" customHeight="1" x14ac:dyDescent="0.25">
      <c r="A186" s="27" t="s">
        <v>23</v>
      </c>
      <c r="B186" t="s">
        <v>187</v>
      </c>
      <c r="C186" s="79">
        <v>41803</v>
      </c>
      <c r="D186" t="s">
        <v>11</v>
      </c>
      <c r="E186">
        <v>2</v>
      </c>
      <c r="F186">
        <v>0</v>
      </c>
      <c r="G186" s="2" t="s">
        <v>133</v>
      </c>
      <c r="H186" s="2"/>
    </row>
    <row r="187" spans="1:8" ht="15" customHeight="1" x14ac:dyDescent="0.25">
      <c r="A187" s="27" t="s">
        <v>23</v>
      </c>
      <c r="B187" t="s">
        <v>698</v>
      </c>
      <c r="C187" s="79">
        <v>41863</v>
      </c>
      <c r="D187" t="s">
        <v>25</v>
      </c>
      <c r="E187">
        <v>1</v>
      </c>
      <c r="F187">
        <v>0</v>
      </c>
      <c r="G187" s="2" t="s">
        <v>133</v>
      </c>
      <c r="H187" s="2"/>
    </row>
    <row r="188" spans="1:8" ht="15" customHeight="1" x14ac:dyDescent="0.25">
      <c r="A188" s="27" t="s">
        <v>23</v>
      </c>
      <c r="B188" t="s">
        <v>698</v>
      </c>
      <c r="C188" s="79">
        <v>41871</v>
      </c>
      <c r="D188" t="s">
        <v>27</v>
      </c>
      <c r="E188">
        <v>1</v>
      </c>
      <c r="F188">
        <v>0</v>
      </c>
      <c r="G188" s="2" t="s">
        <v>133</v>
      </c>
      <c r="H188" s="2"/>
    </row>
    <row r="189" spans="1:8" ht="15" customHeight="1" x14ac:dyDescent="0.25">
      <c r="A189" s="27" t="s">
        <v>23</v>
      </c>
      <c r="B189" t="s">
        <v>189</v>
      </c>
      <c r="C189" s="79">
        <v>41771</v>
      </c>
      <c r="D189" t="s">
        <v>12</v>
      </c>
      <c r="E189">
        <v>9</v>
      </c>
      <c r="F189">
        <v>0</v>
      </c>
      <c r="G189" s="2" t="s">
        <v>195</v>
      </c>
      <c r="H189" s="2"/>
    </row>
    <row r="190" spans="1:8" ht="15" customHeight="1" x14ac:dyDescent="0.25">
      <c r="A190" s="27" t="s">
        <v>23</v>
      </c>
      <c r="B190" t="s">
        <v>190</v>
      </c>
      <c r="C190" s="79">
        <v>41668</v>
      </c>
      <c r="D190" t="s">
        <v>12</v>
      </c>
      <c r="E190">
        <v>8</v>
      </c>
      <c r="F190">
        <v>0</v>
      </c>
      <c r="G190" s="2" t="s">
        <v>195</v>
      </c>
      <c r="H190" s="2"/>
    </row>
    <row r="191" spans="1:8" ht="15" customHeight="1" x14ac:dyDescent="0.25">
      <c r="A191" s="27" t="s">
        <v>23</v>
      </c>
      <c r="B191" t="s">
        <v>191</v>
      </c>
      <c r="C191" s="79">
        <v>41758</v>
      </c>
      <c r="D191" t="s">
        <v>12</v>
      </c>
      <c r="E191">
        <v>1</v>
      </c>
      <c r="F191">
        <v>0</v>
      </c>
      <c r="G191" s="2" t="s">
        <v>73</v>
      </c>
      <c r="H191" s="2"/>
    </row>
    <row r="192" spans="1:8" ht="15" customHeight="1" x14ac:dyDescent="0.25">
      <c r="A192" s="27" t="s">
        <v>23</v>
      </c>
      <c r="B192" t="s">
        <v>192</v>
      </c>
      <c r="C192" s="79">
        <v>41696</v>
      </c>
      <c r="D192" t="s">
        <v>12</v>
      </c>
      <c r="E192">
        <v>4</v>
      </c>
      <c r="F192">
        <v>0</v>
      </c>
      <c r="G192" s="2" t="s">
        <v>73</v>
      </c>
      <c r="H192" s="2"/>
    </row>
    <row r="193" spans="1:8" ht="15" customHeight="1" x14ac:dyDescent="0.25">
      <c r="A193" s="27" t="s">
        <v>23</v>
      </c>
      <c r="B193" t="s">
        <v>193</v>
      </c>
      <c r="C193" s="79">
        <v>41851</v>
      </c>
      <c r="D193" t="s">
        <v>34</v>
      </c>
      <c r="E193">
        <v>8</v>
      </c>
      <c r="F193">
        <v>0</v>
      </c>
      <c r="G193" s="2" t="s">
        <v>198</v>
      </c>
      <c r="H193" s="2"/>
    </row>
    <row r="194" spans="1:8" ht="15" customHeight="1" x14ac:dyDescent="0.25">
      <c r="A194" s="27" t="s">
        <v>23</v>
      </c>
      <c r="B194" t="s">
        <v>194</v>
      </c>
      <c r="C194" s="79">
        <v>41845</v>
      </c>
      <c r="D194" t="s">
        <v>8</v>
      </c>
      <c r="E194">
        <v>23</v>
      </c>
      <c r="F194">
        <v>0</v>
      </c>
      <c r="G194" s="2" t="s">
        <v>198</v>
      </c>
      <c r="H194" s="2"/>
    </row>
    <row r="195" spans="1:8" ht="15" customHeight="1" x14ac:dyDescent="0.25">
      <c r="A195" s="27" t="s">
        <v>23</v>
      </c>
      <c r="B195" t="s">
        <v>194</v>
      </c>
      <c r="C195" s="79">
        <v>41855</v>
      </c>
      <c r="D195" t="s">
        <v>560</v>
      </c>
      <c r="E195">
        <v>23</v>
      </c>
      <c r="F195">
        <v>0</v>
      </c>
      <c r="G195" s="2" t="s">
        <v>198</v>
      </c>
      <c r="H195" s="2"/>
    </row>
    <row r="196" spans="1:8" ht="15" customHeight="1" x14ac:dyDescent="0.25">
      <c r="A196" s="27" t="s">
        <v>23</v>
      </c>
      <c r="B196" t="s">
        <v>196</v>
      </c>
      <c r="C196" s="79">
        <v>41828</v>
      </c>
      <c r="D196" t="s">
        <v>25</v>
      </c>
      <c r="E196">
        <v>20</v>
      </c>
      <c r="F196">
        <v>0</v>
      </c>
      <c r="G196" s="2" t="s">
        <v>198</v>
      </c>
      <c r="H196" s="2"/>
    </row>
    <row r="197" spans="1:8" ht="15" customHeight="1" x14ac:dyDescent="0.25">
      <c r="A197" s="27" t="s">
        <v>23</v>
      </c>
      <c r="B197" t="s">
        <v>196</v>
      </c>
      <c r="C197" s="79">
        <v>41851</v>
      </c>
      <c r="D197" t="s">
        <v>34</v>
      </c>
      <c r="E197">
        <v>20</v>
      </c>
      <c r="F197">
        <v>0</v>
      </c>
      <c r="G197" s="2" t="s">
        <v>198</v>
      </c>
      <c r="H197" s="2"/>
    </row>
    <row r="198" spans="1:8" ht="15" customHeight="1" x14ac:dyDescent="0.25">
      <c r="A198" s="27" t="s">
        <v>23</v>
      </c>
      <c r="B198" t="s">
        <v>197</v>
      </c>
      <c r="C198" s="79">
        <v>41850</v>
      </c>
      <c r="D198" t="s">
        <v>25</v>
      </c>
      <c r="E198">
        <v>8</v>
      </c>
      <c r="F198">
        <v>0</v>
      </c>
      <c r="G198" s="2" t="s">
        <v>198</v>
      </c>
      <c r="H198" s="2"/>
    </row>
    <row r="199" spans="1:8" ht="15" customHeight="1" x14ac:dyDescent="0.25">
      <c r="A199" s="27" t="s">
        <v>23</v>
      </c>
      <c r="B199" t="s">
        <v>197</v>
      </c>
      <c r="C199" s="79">
        <v>41864</v>
      </c>
      <c r="D199" t="s">
        <v>12</v>
      </c>
      <c r="E199">
        <v>8</v>
      </c>
      <c r="F199">
        <v>0</v>
      </c>
      <c r="G199" s="2" t="s">
        <v>201</v>
      </c>
      <c r="H199" s="2"/>
    </row>
    <row r="200" spans="1:8" ht="15" customHeight="1" x14ac:dyDescent="0.25">
      <c r="A200" s="27" t="s">
        <v>23</v>
      </c>
      <c r="B200" t="s">
        <v>197</v>
      </c>
      <c r="C200" s="79">
        <v>41864</v>
      </c>
      <c r="D200" t="s">
        <v>140</v>
      </c>
      <c r="E200">
        <v>8</v>
      </c>
      <c r="F200">
        <v>0</v>
      </c>
      <c r="G200" s="2" t="s">
        <v>203</v>
      </c>
      <c r="H200" s="2"/>
    </row>
    <row r="201" spans="1:8" ht="15" customHeight="1" x14ac:dyDescent="0.25">
      <c r="A201" s="27" t="s">
        <v>23</v>
      </c>
      <c r="B201" t="s">
        <v>197</v>
      </c>
      <c r="C201" s="79">
        <v>41865</v>
      </c>
      <c r="D201" t="s">
        <v>661</v>
      </c>
      <c r="E201">
        <v>8</v>
      </c>
      <c r="F201">
        <v>0</v>
      </c>
      <c r="G201" s="2" t="s">
        <v>203</v>
      </c>
      <c r="H201" s="2"/>
    </row>
    <row r="202" spans="1:8" ht="15" customHeight="1" x14ac:dyDescent="0.25">
      <c r="A202" s="27" t="s">
        <v>23</v>
      </c>
      <c r="B202" t="s">
        <v>199</v>
      </c>
      <c r="C202" s="79">
        <v>41850</v>
      </c>
      <c r="D202" t="s">
        <v>25</v>
      </c>
      <c r="E202">
        <v>8</v>
      </c>
      <c r="F202">
        <v>0</v>
      </c>
      <c r="G202" s="2" t="s">
        <v>203</v>
      </c>
      <c r="H202" s="2"/>
    </row>
    <row r="203" spans="1:8" ht="15" customHeight="1" x14ac:dyDescent="0.25">
      <c r="A203" s="27" t="s">
        <v>23</v>
      </c>
      <c r="B203" t="s">
        <v>199</v>
      </c>
      <c r="C203" s="79">
        <v>41864</v>
      </c>
      <c r="D203" t="s">
        <v>12</v>
      </c>
      <c r="E203">
        <v>8</v>
      </c>
      <c r="F203">
        <v>0</v>
      </c>
      <c r="G203" s="2" t="s">
        <v>205</v>
      </c>
      <c r="H203" s="2"/>
    </row>
    <row r="204" spans="1:8" ht="15" customHeight="1" x14ac:dyDescent="0.25">
      <c r="A204" s="27" t="s">
        <v>23</v>
      </c>
      <c r="B204" t="s">
        <v>199</v>
      </c>
      <c r="C204" s="79">
        <v>41864</v>
      </c>
      <c r="D204" t="s">
        <v>140</v>
      </c>
      <c r="E204">
        <v>8</v>
      </c>
      <c r="F204">
        <v>0</v>
      </c>
      <c r="G204" s="2" t="s">
        <v>205</v>
      </c>
      <c r="H204" s="2"/>
    </row>
    <row r="205" spans="1:8" ht="15" customHeight="1" x14ac:dyDescent="0.25">
      <c r="A205" s="27" t="s">
        <v>23</v>
      </c>
      <c r="B205" t="s">
        <v>199</v>
      </c>
      <c r="C205" s="79">
        <v>41865</v>
      </c>
      <c r="D205" t="s">
        <v>661</v>
      </c>
      <c r="E205">
        <v>8</v>
      </c>
      <c r="F205">
        <v>0</v>
      </c>
      <c r="G205" s="2" t="s">
        <v>203</v>
      </c>
      <c r="H205" s="2"/>
    </row>
    <row r="206" spans="1:8" ht="15" customHeight="1" x14ac:dyDescent="0.25">
      <c r="A206" s="27" t="s">
        <v>23</v>
      </c>
      <c r="B206" t="s">
        <v>200</v>
      </c>
      <c r="C206" s="79">
        <v>41850</v>
      </c>
      <c r="D206" t="s">
        <v>25</v>
      </c>
      <c r="E206">
        <v>8</v>
      </c>
      <c r="F206">
        <v>0</v>
      </c>
      <c r="G206" s="2" t="s">
        <v>203</v>
      </c>
      <c r="H206" s="2"/>
    </row>
    <row r="207" spans="1:8" ht="15" customHeight="1" x14ac:dyDescent="0.25">
      <c r="A207" s="27" t="s">
        <v>23</v>
      </c>
      <c r="B207" t="s">
        <v>200</v>
      </c>
      <c r="C207" s="79">
        <v>41864</v>
      </c>
      <c r="D207" t="s">
        <v>12</v>
      </c>
      <c r="E207">
        <v>8</v>
      </c>
      <c r="F207">
        <v>0</v>
      </c>
      <c r="G207" s="2" t="s">
        <v>203</v>
      </c>
      <c r="H207" s="2"/>
    </row>
    <row r="208" spans="1:8" ht="15" customHeight="1" x14ac:dyDescent="0.25">
      <c r="A208" s="27" t="s">
        <v>23</v>
      </c>
      <c r="B208" t="s">
        <v>200</v>
      </c>
      <c r="C208" s="79">
        <v>41864</v>
      </c>
      <c r="D208" t="s">
        <v>140</v>
      </c>
      <c r="E208">
        <v>8</v>
      </c>
      <c r="F208">
        <v>0</v>
      </c>
      <c r="G208" s="2" t="s">
        <v>203</v>
      </c>
      <c r="H208" s="2"/>
    </row>
    <row r="209" spans="1:8" ht="15" customHeight="1" x14ac:dyDescent="0.25">
      <c r="A209" s="27" t="s">
        <v>23</v>
      </c>
      <c r="B209" t="s">
        <v>200</v>
      </c>
      <c r="C209" s="79">
        <v>41865</v>
      </c>
      <c r="D209" t="s">
        <v>661</v>
      </c>
      <c r="E209">
        <v>8</v>
      </c>
      <c r="F209">
        <v>0</v>
      </c>
      <c r="G209" s="2" t="s">
        <v>203</v>
      </c>
      <c r="H209" s="2"/>
    </row>
    <row r="210" spans="1:8" ht="15" customHeight="1" x14ac:dyDescent="0.25">
      <c r="A210" s="27" t="s">
        <v>23</v>
      </c>
      <c r="B210" t="s">
        <v>643</v>
      </c>
      <c r="C210" s="79">
        <v>41837</v>
      </c>
      <c r="D210" t="s">
        <v>560</v>
      </c>
      <c r="E210">
        <v>15</v>
      </c>
      <c r="F210">
        <v>0</v>
      </c>
      <c r="G210" s="2" t="s">
        <v>203</v>
      </c>
      <c r="H210" s="2"/>
    </row>
    <row r="211" spans="1:8" ht="15" customHeight="1" x14ac:dyDescent="0.25">
      <c r="A211" s="27" t="s">
        <v>23</v>
      </c>
      <c r="B211" t="s">
        <v>202</v>
      </c>
      <c r="C211" s="79">
        <v>41842</v>
      </c>
      <c r="D211" t="s">
        <v>25</v>
      </c>
      <c r="E211">
        <v>1</v>
      </c>
      <c r="F211">
        <v>0</v>
      </c>
      <c r="G211" s="2" t="s">
        <v>158</v>
      </c>
      <c r="H211" s="2"/>
    </row>
    <row r="212" spans="1:8" ht="15" customHeight="1" x14ac:dyDescent="0.25">
      <c r="A212" s="27" t="s">
        <v>23</v>
      </c>
      <c r="B212" t="s">
        <v>202</v>
      </c>
      <c r="C212" s="79">
        <v>41849</v>
      </c>
      <c r="D212" t="s">
        <v>12</v>
      </c>
      <c r="E212">
        <v>1</v>
      </c>
      <c r="F212">
        <v>0</v>
      </c>
      <c r="G212" s="2" t="s">
        <v>211</v>
      </c>
      <c r="H212" s="2"/>
    </row>
    <row r="213" spans="1:8" ht="15" customHeight="1" x14ac:dyDescent="0.25">
      <c r="A213" s="27" t="s">
        <v>23</v>
      </c>
      <c r="B213" t="s">
        <v>204</v>
      </c>
      <c r="C213" s="79">
        <v>41845</v>
      </c>
      <c r="D213" t="s">
        <v>13</v>
      </c>
      <c r="E213">
        <v>1</v>
      </c>
      <c r="F213">
        <v>0</v>
      </c>
      <c r="G213" s="2" t="s">
        <v>645</v>
      </c>
      <c r="H213" s="2"/>
    </row>
    <row r="214" spans="1:8" ht="15" customHeight="1" x14ac:dyDescent="0.25">
      <c r="A214" s="27" t="s">
        <v>23</v>
      </c>
      <c r="B214" t="s">
        <v>204</v>
      </c>
      <c r="C214" s="79">
        <v>41845</v>
      </c>
      <c r="D214" t="s">
        <v>206</v>
      </c>
      <c r="E214">
        <v>1</v>
      </c>
      <c r="F214">
        <v>0</v>
      </c>
      <c r="G214" s="2" t="s">
        <v>645</v>
      </c>
      <c r="H214" s="2"/>
    </row>
    <row r="215" spans="1:8" ht="15" customHeight="1" x14ac:dyDescent="0.25">
      <c r="A215" s="27" t="s">
        <v>23</v>
      </c>
      <c r="B215" t="s">
        <v>207</v>
      </c>
      <c r="C215" s="79">
        <v>41842</v>
      </c>
      <c r="D215" t="s">
        <v>25</v>
      </c>
      <c r="E215">
        <v>1</v>
      </c>
      <c r="F215">
        <v>0</v>
      </c>
      <c r="G215" s="2" t="s">
        <v>647</v>
      </c>
      <c r="H215" s="2"/>
    </row>
    <row r="216" spans="1:8" ht="15" customHeight="1" x14ac:dyDescent="0.25">
      <c r="A216" s="27" t="s">
        <v>23</v>
      </c>
      <c r="B216" t="s">
        <v>207</v>
      </c>
      <c r="C216" s="79">
        <v>41849</v>
      </c>
      <c r="D216" t="s">
        <v>12</v>
      </c>
      <c r="E216">
        <v>1</v>
      </c>
      <c r="F216">
        <v>0</v>
      </c>
      <c r="G216" s="2" t="s">
        <v>213</v>
      </c>
      <c r="H216" s="2"/>
    </row>
    <row r="217" spans="1:8" ht="15" customHeight="1" x14ac:dyDescent="0.25">
      <c r="A217" s="27" t="s">
        <v>23</v>
      </c>
      <c r="B217" t="s">
        <v>208</v>
      </c>
      <c r="C217" s="79">
        <v>41842</v>
      </c>
      <c r="D217" t="s">
        <v>25</v>
      </c>
      <c r="E217">
        <v>13</v>
      </c>
      <c r="F217">
        <v>0</v>
      </c>
      <c r="G217" s="2" t="s">
        <v>213</v>
      </c>
      <c r="H217" s="2"/>
    </row>
    <row r="218" spans="1:8" ht="15" customHeight="1" x14ac:dyDescent="0.25">
      <c r="A218" s="27" t="s">
        <v>23</v>
      </c>
      <c r="B218" t="s">
        <v>208</v>
      </c>
      <c r="C218" s="79">
        <v>41849</v>
      </c>
      <c r="D218" t="s">
        <v>12</v>
      </c>
      <c r="E218">
        <v>13</v>
      </c>
      <c r="F218">
        <v>0</v>
      </c>
      <c r="G218" s="2" t="s">
        <v>213</v>
      </c>
      <c r="H218" s="2"/>
    </row>
    <row r="219" spans="1:8" ht="15" customHeight="1" x14ac:dyDescent="0.25">
      <c r="A219" s="27" t="s">
        <v>23</v>
      </c>
      <c r="B219" t="s">
        <v>209</v>
      </c>
      <c r="C219" s="79">
        <v>41856</v>
      </c>
      <c r="D219" t="s">
        <v>11</v>
      </c>
      <c r="E219">
        <v>1</v>
      </c>
      <c r="F219">
        <v>0</v>
      </c>
      <c r="G219" s="2" t="s">
        <v>213</v>
      </c>
      <c r="H219" s="2"/>
    </row>
    <row r="220" spans="1:8" ht="15" customHeight="1" x14ac:dyDescent="0.25">
      <c r="A220" s="27" t="s">
        <v>23</v>
      </c>
      <c r="B220" t="s">
        <v>210</v>
      </c>
      <c r="C220" s="79">
        <v>41830</v>
      </c>
      <c r="D220" t="s">
        <v>11</v>
      </c>
      <c r="E220">
        <v>4</v>
      </c>
      <c r="F220">
        <v>0</v>
      </c>
      <c r="G220" s="2" t="s">
        <v>213</v>
      </c>
      <c r="H220" s="2"/>
    </row>
    <row r="221" spans="1:8" ht="15" customHeight="1" x14ac:dyDescent="0.25">
      <c r="A221" s="27" t="s">
        <v>23</v>
      </c>
      <c r="B221" t="s">
        <v>644</v>
      </c>
      <c r="C221" s="79">
        <v>41856</v>
      </c>
      <c r="D221" t="s">
        <v>7</v>
      </c>
      <c r="E221">
        <v>46</v>
      </c>
      <c r="F221">
        <v>0</v>
      </c>
      <c r="G221" s="2" t="s">
        <v>213</v>
      </c>
      <c r="H221" s="2"/>
    </row>
    <row r="222" spans="1:8" ht="15" customHeight="1" x14ac:dyDescent="0.25">
      <c r="A222" s="27" t="s">
        <v>23</v>
      </c>
      <c r="B222" t="s">
        <v>644</v>
      </c>
      <c r="C222" s="79">
        <v>41857</v>
      </c>
      <c r="D222" t="s">
        <v>66</v>
      </c>
      <c r="E222">
        <v>46</v>
      </c>
      <c r="F222">
        <v>0</v>
      </c>
      <c r="G222" s="2" t="s">
        <v>218</v>
      </c>
      <c r="H222" s="2"/>
    </row>
    <row r="223" spans="1:8" ht="15" customHeight="1" x14ac:dyDescent="0.25">
      <c r="A223" s="27" t="s">
        <v>23</v>
      </c>
      <c r="B223" t="s">
        <v>646</v>
      </c>
      <c r="C223" s="79">
        <v>41856</v>
      </c>
      <c r="D223" t="s">
        <v>7</v>
      </c>
      <c r="E223">
        <v>39</v>
      </c>
      <c r="F223">
        <v>0</v>
      </c>
      <c r="G223" s="2" t="s">
        <v>220</v>
      </c>
      <c r="H223" s="2"/>
    </row>
    <row r="224" spans="1:8" ht="15" customHeight="1" x14ac:dyDescent="0.25">
      <c r="A224" s="27" t="s">
        <v>23</v>
      </c>
      <c r="B224" t="s">
        <v>212</v>
      </c>
      <c r="C224" s="79">
        <v>41787</v>
      </c>
      <c r="D224" t="s">
        <v>34</v>
      </c>
      <c r="E224">
        <v>3</v>
      </c>
      <c r="F224">
        <v>0</v>
      </c>
      <c r="G224" s="2" t="s">
        <v>220</v>
      </c>
      <c r="H224" s="2"/>
    </row>
    <row r="225" spans="1:8" ht="15" customHeight="1" x14ac:dyDescent="0.25">
      <c r="A225" s="27" t="s">
        <v>23</v>
      </c>
      <c r="B225" t="s">
        <v>214</v>
      </c>
      <c r="C225" s="79">
        <v>41787</v>
      </c>
      <c r="D225" t="s">
        <v>34</v>
      </c>
      <c r="E225">
        <v>7</v>
      </c>
      <c r="F225">
        <v>0</v>
      </c>
      <c r="G225" s="2" t="s">
        <v>223</v>
      </c>
      <c r="H225" s="2"/>
    </row>
    <row r="226" spans="1:8" ht="15" customHeight="1" x14ac:dyDescent="0.25">
      <c r="A226" s="27" t="s">
        <v>23</v>
      </c>
      <c r="B226" t="s">
        <v>215</v>
      </c>
      <c r="C226" s="79">
        <v>41787</v>
      </c>
      <c r="D226" t="s">
        <v>34</v>
      </c>
      <c r="E226">
        <v>7</v>
      </c>
      <c r="F226">
        <v>0</v>
      </c>
      <c r="G226" s="2" t="s">
        <v>223</v>
      </c>
      <c r="H226" s="2"/>
    </row>
    <row r="227" spans="1:8" ht="15" customHeight="1" x14ac:dyDescent="0.25">
      <c r="A227" s="27" t="s">
        <v>23</v>
      </c>
      <c r="B227" t="s">
        <v>216</v>
      </c>
      <c r="C227" s="79">
        <v>41865</v>
      </c>
      <c r="D227" t="s">
        <v>12</v>
      </c>
      <c r="E227">
        <v>1</v>
      </c>
      <c r="F227">
        <v>0</v>
      </c>
      <c r="G227" s="2" t="s">
        <v>223</v>
      </c>
      <c r="H227" s="2"/>
    </row>
    <row r="228" spans="1:8" ht="15" customHeight="1" x14ac:dyDescent="0.25">
      <c r="A228" s="27" t="s">
        <v>23</v>
      </c>
      <c r="B228" t="s">
        <v>216</v>
      </c>
      <c r="C228" s="79">
        <v>41870</v>
      </c>
      <c r="D228" t="s">
        <v>140</v>
      </c>
      <c r="E228">
        <v>1</v>
      </c>
      <c r="F228">
        <v>0</v>
      </c>
      <c r="G228" s="2" t="s">
        <v>223</v>
      </c>
      <c r="H228" s="2"/>
    </row>
    <row r="229" spans="1:8" ht="15" customHeight="1" x14ac:dyDescent="0.25">
      <c r="A229" s="27" t="s">
        <v>23</v>
      </c>
      <c r="B229" t="s">
        <v>216</v>
      </c>
      <c r="C229" s="79">
        <v>41870</v>
      </c>
      <c r="D229" t="s">
        <v>224</v>
      </c>
      <c r="E229">
        <v>1</v>
      </c>
      <c r="F229">
        <v>0</v>
      </c>
      <c r="G229" s="2" t="s">
        <v>223</v>
      </c>
      <c r="H229" s="2"/>
    </row>
    <row r="230" spans="1:8" ht="15" customHeight="1" x14ac:dyDescent="0.25">
      <c r="A230" s="27" t="s">
        <v>23</v>
      </c>
      <c r="B230" t="s">
        <v>217</v>
      </c>
      <c r="C230" s="79">
        <v>41723</v>
      </c>
      <c r="D230" t="s">
        <v>12</v>
      </c>
      <c r="E230">
        <v>8</v>
      </c>
      <c r="F230">
        <v>0</v>
      </c>
      <c r="G230" s="2" t="s">
        <v>223</v>
      </c>
      <c r="H230" s="2"/>
    </row>
    <row r="231" spans="1:8" ht="15" customHeight="1" x14ac:dyDescent="0.25">
      <c r="A231" s="27" t="s">
        <v>23</v>
      </c>
      <c r="B231" t="s">
        <v>219</v>
      </c>
      <c r="C231" s="79">
        <v>41856</v>
      </c>
      <c r="D231" t="s">
        <v>11</v>
      </c>
      <c r="E231">
        <v>1</v>
      </c>
      <c r="F231">
        <v>0</v>
      </c>
      <c r="G231" s="2" t="s">
        <v>649</v>
      </c>
      <c r="H231" s="2"/>
    </row>
    <row r="232" spans="1:8" ht="15" customHeight="1" x14ac:dyDescent="0.25">
      <c r="A232" s="27" t="s">
        <v>23</v>
      </c>
      <c r="B232" t="s">
        <v>221</v>
      </c>
      <c r="C232" s="79">
        <v>41856</v>
      </c>
      <c r="D232" t="s">
        <v>11</v>
      </c>
      <c r="E232">
        <v>1</v>
      </c>
      <c r="F232">
        <v>0</v>
      </c>
      <c r="G232" s="2" t="s">
        <v>213</v>
      </c>
      <c r="H232" s="2"/>
    </row>
    <row r="233" spans="1:8" ht="15" customHeight="1" x14ac:dyDescent="0.25">
      <c r="A233" s="27" t="s">
        <v>23</v>
      </c>
      <c r="B233" t="s">
        <v>222</v>
      </c>
      <c r="C233" s="79">
        <v>41816</v>
      </c>
      <c r="D233" t="s">
        <v>12</v>
      </c>
      <c r="E233">
        <v>3</v>
      </c>
      <c r="F233">
        <v>0</v>
      </c>
      <c r="G233" s="2" t="s">
        <v>213</v>
      </c>
      <c r="H233" s="2"/>
    </row>
    <row r="234" spans="1:8" ht="15" customHeight="1" x14ac:dyDescent="0.25">
      <c r="A234" s="27" t="s">
        <v>23</v>
      </c>
      <c r="B234" t="s">
        <v>222</v>
      </c>
      <c r="C234" s="79">
        <v>41844</v>
      </c>
      <c r="D234" t="s">
        <v>585</v>
      </c>
      <c r="E234">
        <v>3</v>
      </c>
      <c r="F234">
        <v>0</v>
      </c>
      <c r="G234" s="2" t="s">
        <v>227</v>
      </c>
      <c r="H234" s="2"/>
    </row>
    <row r="235" spans="1:8" ht="15" customHeight="1" x14ac:dyDescent="0.25">
      <c r="A235" s="27" t="s">
        <v>23</v>
      </c>
      <c r="B235" t="s">
        <v>222</v>
      </c>
      <c r="C235" s="79">
        <v>41859</v>
      </c>
      <c r="D235" t="s">
        <v>661</v>
      </c>
      <c r="E235">
        <v>3</v>
      </c>
      <c r="F235">
        <v>0</v>
      </c>
      <c r="G235" s="2" t="s">
        <v>227</v>
      </c>
      <c r="H235" s="2"/>
    </row>
    <row r="236" spans="1:8" ht="15" customHeight="1" x14ac:dyDescent="0.25">
      <c r="A236" s="27" t="s">
        <v>23</v>
      </c>
      <c r="B236" t="s">
        <v>225</v>
      </c>
      <c r="C236" s="79">
        <v>41816</v>
      </c>
      <c r="D236" t="s">
        <v>12</v>
      </c>
      <c r="E236">
        <v>2</v>
      </c>
      <c r="F236">
        <v>0</v>
      </c>
      <c r="G236" s="2" t="s">
        <v>227</v>
      </c>
      <c r="H236" s="2"/>
    </row>
    <row r="237" spans="1:8" ht="15" customHeight="1" x14ac:dyDescent="0.25">
      <c r="A237" s="27" t="s">
        <v>23</v>
      </c>
      <c r="B237" t="s">
        <v>225</v>
      </c>
      <c r="C237" s="79">
        <v>41844</v>
      </c>
      <c r="D237" t="s">
        <v>585</v>
      </c>
      <c r="E237">
        <v>2</v>
      </c>
      <c r="F237">
        <v>0</v>
      </c>
      <c r="G237" s="2" t="s">
        <v>231</v>
      </c>
      <c r="H237" s="2"/>
    </row>
    <row r="238" spans="1:8" ht="15" customHeight="1" x14ac:dyDescent="0.25">
      <c r="A238" s="27" t="s">
        <v>23</v>
      </c>
      <c r="B238" t="s">
        <v>225</v>
      </c>
      <c r="C238" s="79">
        <v>41859</v>
      </c>
      <c r="D238" t="s">
        <v>661</v>
      </c>
      <c r="E238">
        <v>2</v>
      </c>
      <c r="F238">
        <v>0</v>
      </c>
      <c r="G238" s="2" t="s">
        <v>231</v>
      </c>
      <c r="H238" s="2"/>
    </row>
    <row r="239" spans="1:8" ht="15" customHeight="1" x14ac:dyDescent="0.25">
      <c r="A239" s="27" t="s">
        <v>23</v>
      </c>
      <c r="B239" t="s">
        <v>648</v>
      </c>
      <c r="C239" s="79">
        <v>41527</v>
      </c>
      <c r="D239" t="s">
        <v>9</v>
      </c>
      <c r="E239">
        <v>28</v>
      </c>
      <c r="F239">
        <v>1</v>
      </c>
      <c r="G239" s="2" t="s">
        <v>233</v>
      </c>
      <c r="H239" s="2"/>
    </row>
    <row r="240" spans="1:8" ht="15" customHeight="1" x14ac:dyDescent="0.25">
      <c r="A240" s="27" t="s">
        <v>23</v>
      </c>
      <c r="B240" t="s">
        <v>226</v>
      </c>
      <c r="C240" s="79">
        <v>41848</v>
      </c>
      <c r="D240" t="s">
        <v>320</v>
      </c>
      <c r="E240">
        <v>1</v>
      </c>
      <c r="F240">
        <v>0</v>
      </c>
      <c r="G240" s="2" t="s">
        <v>233</v>
      </c>
      <c r="H240" s="2"/>
    </row>
    <row r="241" spans="1:8" ht="15" customHeight="1" x14ac:dyDescent="0.25">
      <c r="A241" s="27" t="s">
        <v>23</v>
      </c>
      <c r="B241" t="s">
        <v>226</v>
      </c>
      <c r="C241" s="79">
        <v>41848</v>
      </c>
      <c r="D241" t="s">
        <v>12</v>
      </c>
      <c r="E241">
        <v>1</v>
      </c>
      <c r="F241">
        <v>0</v>
      </c>
      <c r="G241" s="2" t="s">
        <v>233</v>
      </c>
      <c r="H241" s="2"/>
    </row>
    <row r="242" spans="1:8" ht="15" customHeight="1" x14ac:dyDescent="0.25">
      <c r="A242" s="27" t="s">
        <v>23</v>
      </c>
      <c r="B242" t="s">
        <v>228</v>
      </c>
      <c r="C242" s="79">
        <v>41787</v>
      </c>
      <c r="D242" t="s">
        <v>34</v>
      </c>
      <c r="E242">
        <v>8</v>
      </c>
      <c r="F242">
        <v>0</v>
      </c>
      <c r="G242" s="2" t="s">
        <v>233</v>
      </c>
      <c r="H242" s="2"/>
    </row>
    <row r="243" spans="1:8" ht="15" customHeight="1" x14ac:dyDescent="0.25">
      <c r="A243" s="27" t="s">
        <v>23</v>
      </c>
      <c r="B243" t="s">
        <v>229</v>
      </c>
      <c r="C243" s="79">
        <v>41851</v>
      </c>
      <c r="D243" t="s">
        <v>34</v>
      </c>
      <c r="E243">
        <v>2</v>
      </c>
      <c r="F243">
        <v>0</v>
      </c>
      <c r="G243" s="2" t="s">
        <v>233</v>
      </c>
      <c r="H243" s="2"/>
    </row>
    <row r="244" spans="1:8" ht="15" customHeight="1" x14ac:dyDescent="0.25">
      <c r="A244" s="27" t="s">
        <v>23</v>
      </c>
      <c r="B244" t="s">
        <v>230</v>
      </c>
      <c r="C244" s="79">
        <v>41540</v>
      </c>
      <c r="D244" t="s">
        <v>560</v>
      </c>
      <c r="E244">
        <v>5</v>
      </c>
      <c r="F244">
        <v>0</v>
      </c>
      <c r="G244" s="2" t="s">
        <v>233</v>
      </c>
      <c r="H244" s="2"/>
    </row>
    <row r="245" spans="1:8" ht="15" customHeight="1" x14ac:dyDescent="0.25">
      <c r="A245" s="27" t="s">
        <v>23</v>
      </c>
      <c r="B245" t="s">
        <v>230</v>
      </c>
      <c r="C245" s="79">
        <v>41869</v>
      </c>
      <c r="D245" t="s">
        <v>614</v>
      </c>
      <c r="E245">
        <v>5</v>
      </c>
      <c r="F245">
        <v>0</v>
      </c>
      <c r="G245" s="2" t="s">
        <v>88</v>
      </c>
      <c r="H245" s="2"/>
    </row>
    <row r="246" spans="1:8" ht="15" customHeight="1" x14ac:dyDescent="0.25">
      <c r="A246" s="27" t="s">
        <v>23</v>
      </c>
      <c r="B246" t="s">
        <v>232</v>
      </c>
      <c r="C246" s="79">
        <v>41842</v>
      </c>
      <c r="D246" t="s">
        <v>25</v>
      </c>
      <c r="E246">
        <v>6</v>
      </c>
      <c r="F246">
        <v>0</v>
      </c>
      <c r="G246" s="2" t="s">
        <v>239</v>
      </c>
      <c r="H246" s="2"/>
    </row>
    <row r="247" spans="1:8" ht="15" customHeight="1" x14ac:dyDescent="0.25">
      <c r="A247" s="27" t="s">
        <v>23</v>
      </c>
      <c r="B247" t="s">
        <v>232</v>
      </c>
      <c r="C247" s="79">
        <v>41851</v>
      </c>
      <c r="D247" t="s">
        <v>34</v>
      </c>
      <c r="E247">
        <v>6</v>
      </c>
      <c r="F247">
        <v>0</v>
      </c>
      <c r="G247" s="2" t="s">
        <v>239</v>
      </c>
      <c r="H247" s="2"/>
    </row>
    <row r="248" spans="1:8" ht="15" customHeight="1" x14ac:dyDescent="0.25">
      <c r="A248" s="27" t="s">
        <v>23</v>
      </c>
      <c r="B248" t="s">
        <v>234</v>
      </c>
      <c r="C248" s="79">
        <v>41697</v>
      </c>
      <c r="D248" t="s">
        <v>12</v>
      </c>
      <c r="E248">
        <v>6</v>
      </c>
      <c r="F248">
        <v>0</v>
      </c>
      <c r="G248" s="2" t="s">
        <v>241</v>
      </c>
      <c r="H248" s="2"/>
    </row>
    <row r="249" spans="1:8" ht="15" customHeight="1" x14ac:dyDescent="0.25">
      <c r="A249" s="27" t="s">
        <v>23</v>
      </c>
      <c r="B249" t="s">
        <v>235</v>
      </c>
      <c r="C249" s="79">
        <v>41787</v>
      </c>
      <c r="D249" t="s">
        <v>12</v>
      </c>
      <c r="E249">
        <v>1</v>
      </c>
      <c r="F249">
        <v>0</v>
      </c>
      <c r="G249" s="2" t="s">
        <v>241</v>
      </c>
      <c r="H249" s="2"/>
    </row>
    <row r="250" spans="1:8" ht="15" customHeight="1" x14ac:dyDescent="0.25">
      <c r="A250" s="27" t="s">
        <v>23</v>
      </c>
      <c r="B250" t="s">
        <v>236</v>
      </c>
      <c r="C250" s="79">
        <v>41852</v>
      </c>
      <c r="D250" t="s">
        <v>8</v>
      </c>
      <c r="E250">
        <v>39</v>
      </c>
      <c r="F250">
        <v>0</v>
      </c>
      <c r="G250" s="2" t="s">
        <v>244</v>
      </c>
      <c r="H250" s="2"/>
    </row>
    <row r="251" spans="1:8" ht="15" customHeight="1" x14ac:dyDescent="0.25">
      <c r="A251" s="27" t="s">
        <v>23</v>
      </c>
      <c r="B251" t="s">
        <v>236</v>
      </c>
      <c r="C251" s="79">
        <v>41857</v>
      </c>
      <c r="D251" t="s">
        <v>560</v>
      </c>
      <c r="E251">
        <v>39</v>
      </c>
      <c r="F251">
        <v>0</v>
      </c>
      <c r="G251" s="2" t="s">
        <v>244</v>
      </c>
      <c r="H251" s="2"/>
    </row>
    <row r="252" spans="1:8" ht="15" customHeight="1" x14ac:dyDescent="0.25">
      <c r="A252" s="27" t="s">
        <v>23</v>
      </c>
      <c r="B252" t="s">
        <v>237</v>
      </c>
      <c r="C252" s="79">
        <v>41856</v>
      </c>
      <c r="D252" t="s">
        <v>11</v>
      </c>
      <c r="E252">
        <v>1</v>
      </c>
      <c r="F252">
        <v>0</v>
      </c>
      <c r="G252" s="2" t="s">
        <v>682</v>
      </c>
      <c r="H252" s="2"/>
    </row>
    <row r="253" spans="1:8" ht="15" customHeight="1" x14ac:dyDescent="0.25">
      <c r="A253" s="27" t="s">
        <v>23</v>
      </c>
      <c r="B253" t="s">
        <v>238</v>
      </c>
      <c r="C253" s="79">
        <v>41829</v>
      </c>
      <c r="D253" t="s">
        <v>25</v>
      </c>
      <c r="E253">
        <v>13</v>
      </c>
      <c r="F253">
        <v>0</v>
      </c>
      <c r="G253" s="2" t="s">
        <v>70</v>
      </c>
      <c r="H253" s="2"/>
    </row>
    <row r="254" spans="1:8" ht="15" customHeight="1" x14ac:dyDescent="0.25">
      <c r="A254" s="27" t="s">
        <v>23</v>
      </c>
      <c r="B254" t="s">
        <v>238</v>
      </c>
      <c r="C254" s="79">
        <v>41851</v>
      </c>
      <c r="D254" t="s">
        <v>34</v>
      </c>
      <c r="E254">
        <v>13</v>
      </c>
      <c r="F254">
        <v>0</v>
      </c>
      <c r="G254" s="2" t="s">
        <v>154</v>
      </c>
      <c r="H254" s="2"/>
    </row>
    <row r="255" spans="1:8" ht="15" customHeight="1" x14ac:dyDescent="0.25">
      <c r="A255" s="27" t="s">
        <v>23</v>
      </c>
      <c r="B255" t="s">
        <v>240</v>
      </c>
      <c r="C255" s="79">
        <v>41796</v>
      </c>
      <c r="D255" t="s">
        <v>7</v>
      </c>
      <c r="E255">
        <v>5</v>
      </c>
      <c r="F255">
        <v>0</v>
      </c>
      <c r="G255" s="2" t="s">
        <v>105</v>
      </c>
      <c r="H255" s="2"/>
    </row>
    <row r="256" spans="1:8" ht="15" customHeight="1" x14ac:dyDescent="0.25">
      <c r="A256" s="27" t="s">
        <v>23</v>
      </c>
      <c r="B256" t="s">
        <v>242</v>
      </c>
      <c r="C256" s="79">
        <v>41806</v>
      </c>
      <c r="D256" t="s">
        <v>7</v>
      </c>
      <c r="E256">
        <v>8</v>
      </c>
      <c r="F256">
        <v>0</v>
      </c>
      <c r="G256" s="2" t="s">
        <v>105</v>
      </c>
      <c r="H256" s="2"/>
    </row>
    <row r="257" spans="1:8" ht="15" customHeight="1" x14ac:dyDescent="0.25">
      <c r="A257" s="27" t="s">
        <v>23</v>
      </c>
      <c r="B257" t="s">
        <v>243</v>
      </c>
      <c r="C257" s="79">
        <v>41758</v>
      </c>
      <c r="D257" t="s">
        <v>12</v>
      </c>
      <c r="E257">
        <v>11</v>
      </c>
      <c r="F257">
        <v>0</v>
      </c>
      <c r="G257" s="2" t="s">
        <v>105</v>
      </c>
      <c r="H257" s="2"/>
    </row>
    <row r="258" spans="1:8" ht="15" customHeight="1" x14ac:dyDescent="0.25">
      <c r="A258" s="27" t="s">
        <v>23</v>
      </c>
      <c r="B258" t="s">
        <v>245</v>
      </c>
      <c r="C258" s="79">
        <v>41758</v>
      </c>
      <c r="D258" t="s">
        <v>12</v>
      </c>
      <c r="E258">
        <v>12</v>
      </c>
      <c r="F258">
        <v>0</v>
      </c>
      <c r="G258" s="2" t="s">
        <v>251</v>
      </c>
      <c r="H258" s="2"/>
    </row>
    <row r="259" spans="1:8" ht="15" customHeight="1" x14ac:dyDescent="0.25">
      <c r="A259" s="27" t="s">
        <v>23</v>
      </c>
      <c r="B259" t="s">
        <v>681</v>
      </c>
      <c r="C259" s="79">
        <v>41856</v>
      </c>
      <c r="D259" t="s">
        <v>7</v>
      </c>
      <c r="E259">
        <v>8</v>
      </c>
      <c r="F259">
        <v>0</v>
      </c>
      <c r="G259" s="2" t="s">
        <v>253</v>
      </c>
      <c r="H259" s="2"/>
    </row>
    <row r="260" spans="1:8" ht="15" customHeight="1" x14ac:dyDescent="0.25">
      <c r="A260" s="27" t="s">
        <v>23</v>
      </c>
      <c r="B260" t="s">
        <v>246</v>
      </c>
      <c r="C260" s="79">
        <v>41765</v>
      </c>
      <c r="D260" t="s">
        <v>7</v>
      </c>
      <c r="E260">
        <v>32</v>
      </c>
      <c r="F260">
        <v>0</v>
      </c>
      <c r="G260" s="2" t="s">
        <v>255</v>
      </c>
      <c r="H260" s="2"/>
    </row>
    <row r="261" spans="1:8" ht="15" customHeight="1" x14ac:dyDescent="0.25">
      <c r="A261" s="27" t="s">
        <v>23</v>
      </c>
      <c r="B261" t="s">
        <v>650</v>
      </c>
      <c r="C261" s="79">
        <v>41667</v>
      </c>
      <c r="D261" t="s">
        <v>7</v>
      </c>
      <c r="E261">
        <v>12</v>
      </c>
      <c r="F261">
        <v>1</v>
      </c>
      <c r="G261" s="2" t="s">
        <v>255</v>
      </c>
      <c r="H261" s="2"/>
    </row>
    <row r="262" spans="1:8" ht="15" customHeight="1" x14ac:dyDescent="0.25">
      <c r="A262" s="27" t="s">
        <v>23</v>
      </c>
      <c r="B262" t="s">
        <v>247</v>
      </c>
      <c r="C262" s="79">
        <v>41856</v>
      </c>
      <c r="D262" t="s">
        <v>11</v>
      </c>
      <c r="E262">
        <v>2</v>
      </c>
      <c r="F262">
        <v>0</v>
      </c>
      <c r="G262" s="2" t="s">
        <v>255</v>
      </c>
      <c r="H262" s="2"/>
    </row>
    <row r="263" spans="1:8" ht="15" customHeight="1" x14ac:dyDescent="0.25">
      <c r="A263" s="27" t="s">
        <v>23</v>
      </c>
      <c r="B263" t="s">
        <v>248</v>
      </c>
      <c r="C263" s="79">
        <v>41829</v>
      </c>
      <c r="D263" t="s">
        <v>10</v>
      </c>
      <c r="E263">
        <v>2</v>
      </c>
      <c r="F263">
        <v>0</v>
      </c>
      <c r="G263" s="2" t="s">
        <v>256</v>
      </c>
      <c r="H263" s="2"/>
    </row>
    <row r="264" spans="1:8" ht="15" customHeight="1" x14ac:dyDescent="0.25">
      <c r="A264" s="27" t="s">
        <v>23</v>
      </c>
      <c r="B264" t="s">
        <v>249</v>
      </c>
      <c r="C264" s="79">
        <v>41829</v>
      </c>
      <c r="D264" t="s">
        <v>10</v>
      </c>
      <c r="E264">
        <v>6</v>
      </c>
      <c r="F264">
        <v>0</v>
      </c>
      <c r="G264" s="2" t="s">
        <v>259</v>
      </c>
      <c r="H264" s="2"/>
    </row>
    <row r="265" spans="1:8" ht="15" customHeight="1" x14ac:dyDescent="0.25">
      <c r="A265" s="27" t="s">
        <v>23</v>
      </c>
      <c r="B265" t="s">
        <v>714</v>
      </c>
      <c r="C265" s="79">
        <v>41871</v>
      </c>
      <c r="D265" t="s">
        <v>6</v>
      </c>
      <c r="E265">
        <v>7</v>
      </c>
      <c r="F265">
        <v>0</v>
      </c>
      <c r="G265" s="2" t="s">
        <v>102</v>
      </c>
      <c r="H265" s="2"/>
    </row>
    <row r="266" spans="1:8" ht="15" customHeight="1" x14ac:dyDescent="0.25">
      <c r="A266" s="27" t="s">
        <v>23</v>
      </c>
      <c r="B266" t="s">
        <v>250</v>
      </c>
      <c r="C266" s="79">
        <v>41807</v>
      </c>
      <c r="D266" t="s">
        <v>7</v>
      </c>
      <c r="E266">
        <v>4</v>
      </c>
      <c r="F266">
        <v>0</v>
      </c>
      <c r="G266" s="2" t="s">
        <v>102</v>
      </c>
      <c r="H266" s="2"/>
    </row>
    <row r="267" spans="1:8" ht="15" customHeight="1" x14ac:dyDescent="0.25">
      <c r="A267" s="27" t="s">
        <v>23</v>
      </c>
      <c r="B267" t="s">
        <v>252</v>
      </c>
      <c r="C267" s="79">
        <v>41856</v>
      </c>
      <c r="D267" t="s">
        <v>11</v>
      </c>
      <c r="E267">
        <v>1</v>
      </c>
      <c r="F267">
        <v>0</v>
      </c>
      <c r="G267" s="2" t="s">
        <v>263</v>
      </c>
      <c r="H267" s="2"/>
    </row>
    <row r="268" spans="1:8" ht="15" customHeight="1" x14ac:dyDescent="0.25">
      <c r="A268" s="27" t="s">
        <v>23</v>
      </c>
      <c r="B268" t="s">
        <v>254</v>
      </c>
      <c r="C268" s="79">
        <v>41844</v>
      </c>
      <c r="D268" t="s">
        <v>8</v>
      </c>
      <c r="E268">
        <v>36</v>
      </c>
      <c r="F268">
        <v>0</v>
      </c>
      <c r="G268" s="2" t="s">
        <v>265</v>
      </c>
      <c r="H268" s="2"/>
    </row>
    <row r="269" spans="1:8" ht="15" customHeight="1" x14ac:dyDescent="0.25">
      <c r="A269" s="27" t="s">
        <v>23</v>
      </c>
      <c r="B269" t="s">
        <v>254</v>
      </c>
      <c r="C269" s="79">
        <v>41863</v>
      </c>
      <c r="D269" t="s">
        <v>13</v>
      </c>
      <c r="E269">
        <v>36</v>
      </c>
      <c r="F269">
        <v>0</v>
      </c>
      <c r="G269" s="2" t="s">
        <v>267</v>
      </c>
      <c r="H269" s="2"/>
    </row>
    <row r="270" spans="1:8" ht="15" customHeight="1" x14ac:dyDescent="0.25">
      <c r="A270" s="27" t="s">
        <v>23</v>
      </c>
      <c r="B270" t="s">
        <v>254</v>
      </c>
      <c r="C270" s="79">
        <v>41864</v>
      </c>
      <c r="D270" t="s">
        <v>560</v>
      </c>
      <c r="E270">
        <v>36</v>
      </c>
      <c r="F270">
        <v>0</v>
      </c>
      <c r="G270" s="2" t="s">
        <v>267</v>
      </c>
      <c r="H270" s="2"/>
    </row>
    <row r="271" spans="1:8" ht="15" customHeight="1" x14ac:dyDescent="0.25">
      <c r="A271" s="27" t="s">
        <v>23</v>
      </c>
      <c r="B271" t="s">
        <v>257</v>
      </c>
      <c r="C271" s="79">
        <v>41726</v>
      </c>
      <c r="D271" t="s">
        <v>12</v>
      </c>
      <c r="E271">
        <v>8</v>
      </c>
      <c r="F271">
        <v>0</v>
      </c>
      <c r="G271" s="2" t="s">
        <v>267</v>
      </c>
      <c r="H271" s="2"/>
    </row>
    <row r="272" spans="1:8" ht="15" customHeight="1" x14ac:dyDescent="0.25">
      <c r="A272" s="27" t="s">
        <v>23</v>
      </c>
      <c r="B272" t="s">
        <v>258</v>
      </c>
      <c r="C272" s="79">
        <v>41803</v>
      </c>
      <c r="D272" t="s">
        <v>11</v>
      </c>
      <c r="E272">
        <v>1</v>
      </c>
      <c r="F272">
        <v>0</v>
      </c>
      <c r="G272" s="2" t="s">
        <v>267</v>
      </c>
      <c r="H272" s="2"/>
    </row>
    <row r="273" spans="1:8" ht="15" customHeight="1" x14ac:dyDescent="0.25">
      <c r="A273" s="27" t="s">
        <v>23</v>
      </c>
      <c r="B273" t="s">
        <v>260</v>
      </c>
      <c r="C273" s="79">
        <v>41801</v>
      </c>
      <c r="D273" t="s">
        <v>12</v>
      </c>
      <c r="E273">
        <v>51</v>
      </c>
      <c r="F273">
        <v>0</v>
      </c>
      <c r="G273" s="2" t="s">
        <v>267</v>
      </c>
      <c r="H273" s="2"/>
    </row>
    <row r="274" spans="1:8" ht="15" customHeight="1" x14ac:dyDescent="0.25">
      <c r="A274" s="27" t="s">
        <v>23</v>
      </c>
      <c r="B274" t="s">
        <v>261</v>
      </c>
      <c r="C274" s="79">
        <v>41801</v>
      </c>
      <c r="D274" t="s">
        <v>12</v>
      </c>
      <c r="E274">
        <v>29</v>
      </c>
      <c r="F274">
        <v>0</v>
      </c>
      <c r="G274" s="2" t="s">
        <v>267</v>
      </c>
      <c r="H274" s="2"/>
    </row>
    <row r="275" spans="1:8" ht="15" customHeight="1" x14ac:dyDescent="0.25">
      <c r="A275" s="27" t="s">
        <v>23</v>
      </c>
      <c r="B275" t="s">
        <v>262</v>
      </c>
      <c r="C275" s="79">
        <v>41856</v>
      </c>
      <c r="D275" t="s">
        <v>11</v>
      </c>
      <c r="E275">
        <v>2</v>
      </c>
      <c r="F275">
        <v>0</v>
      </c>
      <c r="G275" s="2" t="s">
        <v>271</v>
      </c>
      <c r="H275" s="2"/>
    </row>
    <row r="276" spans="1:8" ht="15" customHeight="1" x14ac:dyDescent="0.25">
      <c r="A276" s="27" t="s">
        <v>23</v>
      </c>
      <c r="B276" t="s">
        <v>264</v>
      </c>
      <c r="C276" s="79">
        <v>41796</v>
      </c>
      <c r="D276" t="s">
        <v>7</v>
      </c>
      <c r="E276">
        <v>24</v>
      </c>
      <c r="F276">
        <v>0</v>
      </c>
      <c r="G276" s="2" t="s">
        <v>271</v>
      </c>
      <c r="H276" s="2"/>
    </row>
    <row r="277" spans="1:8" ht="15" customHeight="1" x14ac:dyDescent="0.25">
      <c r="A277" s="27" t="s">
        <v>23</v>
      </c>
      <c r="B277" t="s">
        <v>266</v>
      </c>
      <c r="C277" s="79">
        <v>41862</v>
      </c>
      <c r="D277" t="s">
        <v>9</v>
      </c>
      <c r="E277">
        <v>2</v>
      </c>
      <c r="F277">
        <v>0</v>
      </c>
      <c r="G277" s="2" t="s">
        <v>274</v>
      </c>
      <c r="H277" s="2"/>
    </row>
    <row r="278" spans="1:8" ht="15" customHeight="1" x14ac:dyDescent="0.25">
      <c r="A278" s="27" t="s">
        <v>23</v>
      </c>
      <c r="B278" t="s">
        <v>268</v>
      </c>
      <c r="C278" s="79">
        <v>41862</v>
      </c>
      <c r="D278" t="s">
        <v>9</v>
      </c>
      <c r="E278">
        <v>2</v>
      </c>
      <c r="F278">
        <v>0</v>
      </c>
      <c r="G278" s="2" t="s">
        <v>201</v>
      </c>
      <c r="H278" s="2"/>
    </row>
    <row r="279" spans="1:8" ht="15" customHeight="1" x14ac:dyDescent="0.25">
      <c r="A279" s="27" t="s">
        <v>23</v>
      </c>
      <c r="B279" t="s">
        <v>269</v>
      </c>
      <c r="C279" s="79">
        <v>41858</v>
      </c>
      <c r="D279" t="s">
        <v>8</v>
      </c>
      <c r="E279">
        <v>12</v>
      </c>
      <c r="F279">
        <v>0</v>
      </c>
      <c r="G279" s="2" t="s">
        <v>277</v>
      </c>
      <c r="H279" s="2"/>
    </row>
    <row r="280" spans="1:8" ht="15" customHeight="1" x14ac:dyDescent="0.25">
      <c r="A280" s="27" t="s">
        <v>23</v>
      </c>
      <c r="B280" t="s">
        <v>269</v>
      </c>
      <c r="C280" s="79">
        <v>41871</v>
      </c>
      <c r="D280" t="s">
        <v>662</v>
      </c>
      <c r="E280">
        <v>12</v>
      </c>
      <c r="F280">
        <v>0</v>
      </c>
      <c r="G280" s="2" t="s">
        <v>277</v>
      </c>
      <c r="H280" s="2"/>
    </row>
    <row r="281" spans="1:8" ht="15" customHeight="1" x14ac:dyDescent="0.25">
      <c r="A281" s="27" t="s">
        <v>23</v>
      </c>
      <c r="B281" t="s">
        <v>270</v>
      </c>
      <c r="C281" s="79">
        <v>41856</v>
      </c>
      <c r="D281" t="s">
        <v>11</v>
      </c>
      <c r="E281">
        <v>3</v>
      </c>
      <c r="F281">
        <v>0</v>
      </c>
      <c r="G281" s="2" t="s">
        <v>277</v>
      </c>
      <c r="H281" s="2"/>
    </row>
    <row r="282" spans="1:8" ht="15" customHeight="1" x14ac:dyDescent="0.25">
      <c r="A282" s="27" t="s">
        <v>23</v>
      </c>
      <c r="B282" t="s">
        <v>715</v>
      </c>
      <c r="C282" s="79">
        <v>41871</v>
      </c>
      <c r="D282" t="s">
        <v>6</v>
      </c>
      <c r="E282">
        <v>4</v>
      </c>
      <c r="F282">
        <v>0</v>
      </c>
      <c r="G282" s="2" t="s">
        <v>146</v>
      </c>
      <c r="H282" s="2"/>
    </row>
    <row r="283" spans="1:8" ht="15" customHeight="1" x14ac:dyDescent="0.25">
      <c r="A283" s="27" t="s">
        <v>23</v>
      </c>
      <c r="B283" t="s">
        <v>272</v>
      </c>
      <c r="C283" s="79">
        <v>41722</v>
      </c>
      <c r="D283" t="s">
        <v>12</v>
      </c>
      <c r="E283">
        <v>8</v>
      </c>
      <c r="F283">
        <v>0</v>
      </c>
      <c r="G283" s="2" t="s">
        <v>283</v>
      </c>
      <c r="H283" s="2"/>
    </row>
    <row r="284" spans="1:8" ht="15" customHeight="1" x14ac:dyDescent="0.25">
      <c r="A284" s="27" t="s">
        <v>23</v>
      </c>
      <c r="B284" t="s">
        <v>273</v>
      </c>
      <c r="C284" s="79">
        <v>41719</v>
      </c>
      <c r="D284" t="s">
        <v>12</v>
      </c>
      <c r="E284">
        <v>8</v>
      </c>
      <c r="F284">
        <v>0</v>
      </c>
      <c r="G284" s="2" t="s">
        <v>283</v>
      </c>
      <c r="H284" s="2"/>
    </row>
    <row r="285" spans="1:8" ht="15" customHeight="1" x14ac:dyDescent="0.25">
      <c r="A285" s="27" t="s">
        <v>23</v>
      </c>
      <c r="B285" t="s">
        <v>716</v>
      </c>
      <c r="C285" s="79">
        <v>41871</v>
      </c>
      <c r="D285" t="s">
        <v>64</v>
      </c>
      <c r="E285">
        <v>1</v>
      </c>
      <c r="F285">
        <v>0</v>
      </c>
      <c r="G285" s="2" t="s">
        <v>283</v>
      </c>
      <c r="H285" s="2"/>
    </row>
    <row r="286" spans="1:8" ht="15" customHeight="1" x14ac:dyDescent="0.25">
      <c r="A286" s="27" t="s">
        <v>23</v>
      </c>
      <c r="B286" t="s">
        <v>716</v>
      </c>
      <c r="C286" s="79">
        <v>41871</v>
      </c>
      <c r="D286" t="s">
        <v>6</v>
      </c>
      <c r="E286">
        <v>1</v>
      </c>
      <c r="F286">
        <v>0</v>
      </c>
      <c r="G286" s="2" t="s">
        <v>285</v>
      </c>
      <c r="H286" s="2"/>
    </row>
    <row r="287" spans="1:8" ht="15" customHeight="1" x14ac:dyDescent="0.25">
      <c r="A287" s="27" t="s">
        <v>23</v>
      </c>
      <c r="B287" t="s">
        <v>716</v>
      </c>
      <c r="C287" s="79">
        <v>41871</v>
      </c>
      <c r="D287" t="s">
        <v>639</v>
      </c>
      <c r="E287">
        <v>1</v>
      </c>
      <c r="F287">
        <v>0</v>
      </c>
      <c r="G287" s="2" t="s">
        <v>286</v>
      </c>
      <c r="H287" s="2"/>
    </row>
    <row r="288" spans="1:8" ht="15" customHeight="1" x14ac:dyDescent="0.25">
      <c r="A288" s="27" t="s">
        <v>23</v>
      </c>
      <c r="B288" t="s">
        <v>275</v>
      </c>
      <c r="C288" s="79">
        <v>41865</v>
      </c>
      <c r="D288" t="s">
        <v>639</v>
      </c>
      <c r="E288">
        <v>7</v>
      </c>
      <c r="F288">
        <v>0</v>
      </c>
      <c r="G288" s="2" t="s">
        <v>286</v>
      </c>
      <c r="H288" s="2"/>
    </row>
    <row r="289" spans="1:8" ht="15" customHeight="1" x14ac:dyDescent="0.25">
      <c r="A289" s="27" t="s">
        <v>23</v>
      </c>
      <c r="B289" t="s">
        <v>275</v>
      </c>
      <c r="C289" s="79">
        <v>41865</v>
      </c>
      <c r="D289" t="s">
        <v>8</v>
      </c>
      <c r="E289">
        <v>7</v>
      </c>
      <c r="F289">
        <v>0</v>
      </c>
      <c r="G289" s="2" t="s">
        <v>286</v>
      </c>
      <c r="H289" s="2"/>
    </row>
    <row r="290" spans="1:8" ht="15" customHeight="1" x14ac:dyDescent="0.25">
      <c r="A290" s="27" t="s">
        <v>23</v>
      </c>
      <c r="B290" t="s">
        <v>276</v>
      </c>
      <c r="C290" s="79">
        <v>41796</v>
      </c>
      <c r="D290" t="s">
        <v>7</v>
      </c>
      <c r="E290">
        <v>15</v>
      </c>
      <c r="F290">
        <v>0</v>
      </c>
      <c r="G290" s="2" t="s">
        <v>286</v>
      </c>
      <c r="H290" s="2"/>
    </row>
    <row r="291" spans="1:8" ht="15" customHeight="1" x14ac:dyDescent="0.25">
      <c r="A291" s="27" t="s">
        <v>23</v>
      </c>
      <c r="B291" t="s">
        <v>278</v>
      </c>
      <c r="C291" s="79">
        <v>41796</v>
      </c>
      <c r="D291" t="s">
        <v>7</v>
      </c>
      <c r="E291">
        <v>14</v>
      </c>
      <c r="F291">
        <v>0</v>
      </c>
      <c r="G291" s="2" t="s">
        <v>290</v>
      </c>
      <c r="H291" s="2"/>
    </row>
    <row r="292" spans="1:8" ht="15" customHeight="1" x14ac:dyDescent="0.25">
      <c r="A292" s="27" t="s">
        <v>23</v>
      </c>
      <c r="B292" t="s">
        <v>279</v>
      </c>
      <c r="C292" s="79">
        <v>41796</v>
      </c>
      <c r="D292" t="s">
        <v>7</v>
      </c>
      <c r="E292">
        <v>15</v>
      </c>
      <c r="F292">
        <v>0</v>
      </c>
      <c r="G292" s="2" t="s">
        <v>290</v>
      </c>
      <c r="H292" s="2"/>
    </row>
    <row r="293" spans="1:8" ht="15" customHeight="1" x14ac:dyDescent="0.25">
      <c r="A293" s="27" t="s">
        <v>23</v>
      </c>
      <c r="B293" t="s">
        <v>280</v>
      </c>
      <c r="C293" s="79">
        <v>41856</v>
      </c>
      <c r="D293" t="s">
        <v>11</v>
      </c>
      <c r="E293">
        <v>1</v>
      </c>
      <c r="F293">
        <v>0</v>
      </c>
      <c r="G293" s="2" t="s">
        <v>290</v>
      </c>
      <c r="H293" s="2"/>
    </row>
    <row r="294" spans="1:8" ht="15" customHeight="1" x14ac:dyDescent="0.25">
      <c r="A294" s="27" t="s">
        <v>23</v>
      </c>
      <c r="B294" t="s">
        <v>281</v>
      </c>
      <c r="C294" s="79">
        <v>41815</v>
      </c>
      <c r="D294" t="s">
        <v>7</v>
      </c>
      <c r="E294">
        <v>82</v>
      </c>
      <c r="F294">
        <v>0</v>
      </c>
      <c r="G294" s="2" t="s">
        <v>294</v>
      </c>
      <c r="H294" s="2"/>
    </row>
    <row r="295" spans="1:8" ht="15" customHeight="1" x14ac:dyDescent="0.25">
      <c r="A295" s="27" t="s">
        <v>23</v>
      </c>
      <c r="B295" t="s">
        <v>282</v>
      </c>
      <c r="C295" s="79">
        <v>41864</v>
      </c>
      <c r="D295" t="s">
        <v>639</v>
      </c>
      <c r="E295">
        <v>47</v>
      </c>
      <c r="F295">
        <v>0</v>
      </c>
      <c r="G295" s="2" t="s">
        <v>294</v>
      </c>
      <c r="H295" s="2"/>
    </row>
    <row r="296" spans="1:8" ht="15" customHeight="1" x14ac:dyDescent="0.25">
      <c r="A296" s="27" t="s">
        <v>23</v>
      </c>
      <c r="B296" t="s">
        <v>282</v>
      </c>
      <c r="C296" s="79">
        <v>41864</v>
      </c>
      <c r="D296" t="s">
        <v>13</v>
      </c>
      <c r="E296">
        <v>47</v>
      </c>
      <c r="F296">
        <v>0</v>
      </c>
      <c r="G296" s="2" t="s">
        <v>294</v>
      </c>
      <c r="H296" s="2"/>
    </row>
    <row r="297" spans="1:8" ht="15" customHeight="1" x14ac:dyDescent="0.25">
      <c r="A297" s="27" t="s">
        <v>23</v>
      </c>
      <c r="B297" t="s">
        <v>282</v>
      </c>
      <c r="C297" s="79">
        <v>41864</v>
      </c>
      <c r="D297" t="s">
        <v>8</v>
      </c>
      <c r="E297">
        <v>47</v>
      </c>
      <c r="F297">
        <v>0</v>
      </c>
      <c r="G297" s="2" t="s">
        <v>294</v>
      </c>
      <c r="H297" s="2"/>
    </row>
    <row r="298" spans="1:8" ht="15" customHeight="1" x14ac:dyDescent="0.25">
      <c r="A298" s="27" t="s">
        <v>23</v>
      </c>
      <c r="B298" t="s">
        <v>282</v>
      </c>
      <c r="C298" s="79">
        <v>41864</v>
      </c>
      <c r="D298" t="s">
        <v>206</v>
      </c>
      <c r="E298">
        <v>47</v>
      </c>
      <c r="F298">
        <v>0</v>
      </c>
      <c r="G298" s="2" t="s">
        <v>294</v>
      </c>
      <c r="H298" s="2"/>
    </row>
    <row r="299" spans="1:8" ht="15" customHeight="1" x14ac:dyDescent="0.25">
      <c r="A299" s="27" t="s">
        <v>23</v>
      </c>
      <c r="B299" t="s">
        <v>284</v>
      </c>
      <c r="C299" s="79">
        <v>41856</v>
      </c>
      <c r="D299" t="s">
        <v>11</v>
      </c>
      <c r="E299">
        <v>1</v>
      </c>
      <c r="F299">
        <v>0</v>
      </c>
      <c r="G299" s="2" t="s">
        <v>294</v>
      </c>
      <c r="H299" s="2"/>
    </row>
    <row r="300" spans="1:8" ht="15" customHeight="1" x14ac:dyDescent="0.25">
      <c r="A300" s="27" t="s">
        <v>23</v>
      </c>
      <c r="B300" t="s">
        <v>651</v>
      </c>
      <c r="C300" s="79">
        <v>41829</v>
      </c>
      <c r="D300" t="s">
        <v>560</v>
      </c>
      <c r="E300">
        <v>7</v>
      </c>
      <c r="F300">
        <v>0</v>
      </c>
      <c r="G300" s="2" t="s">
        <v>298</v>
      </c>
      <c r="H300" s="2"/>
    </row>
    <row r="301" spans="1:8" ht="15" customHeight="1" x14ac:dyDescent="0.25">
      <c r="A301" s="27" t="s">
        <v>23</v>
      </c>
      <c r="B301" t="s">
        <v>652</v>
      </c>
      <c r="C301" s="79">
        <v>41829</v>
      </c>
      <c r="D301" t="s">
        <v>560</v>
      </c>
      <c r="E301">
        <v>1</v>
      </c>
      <c r="F301">
        <v>0</v>
      </c>
      <c r="G301" s="2" t="s">
        <v>298</v>
      </c>
      <c r="H301" s="2"/>
    </row>
    <row r="302" spans="1:8" ht="15" customHeight="1" x14ac:dyDescent="0.25">
      <c r="A302" s="27" t="s">
        <v>23</v>
      </c>
      <c r="B302" t="s">
        <v>287</v>
      </c>
      <c r="C302" s="79">
        <v>41862</v>
      </c>
      <c r="D302" t="s">
        <v>8</v>
      </c>
      <c r="E302">
        <v>13</v>
      </c>
      <c r="F302">
        <v>0</v>
      </c>
      <c r="G302" s="2" t="s">
        <v>301</v>
      </c>
      <c r="H302" s="2"/>
    </row>
    <row r="303" spans="1:8" ht="15" customHeight="1" x14ac:dyDescent="0.25">
      <c r="A303" s="27" t="s">
        <v>23</v>
      </c>
      <c r="B303" t="s">
        <v>287</v>
      </c>
      <c r="C303" s="79">
        <v>41865</v>
      </c>
      <c r="D303" t="s">
        <v>10</v>
      </c>
      <c r="E303">
        <v>13</v>
      </c>
      <c r="F303">
        <v>0</v>
      </c>
      <c r="G303" s="2" t="s">
        <v>301</v>
      </c>
      <c r="H303" s="2"/>
    </row>
    <row r="304" spans="1:8" ht="15" customHeight="1" x14ac:dyDescent="0.25">
      <c r="A304" s="27" t="s">
        <v>23</v>
      </c>
      <c r="B304" t="s">
        <v>288</v>
      </c>
      <c r="C304" s="79">
        <v>41865</v>
      </c>
      <c r="D304" t="s">
        <v>10</v>
      </c>
      <c r="E304">
        <v>12</v>
      </c>
      <c r="F304">
        <v>0</v>
      </c>
      <c r="G304" s="2" t="s">
        <v>301</v>
      </c>
      <c r="H304" s="2"/>
    </row>
    <row r="305" spans="1:8" ht="15" customHeight="1" x14ac:dyDescent="0.25">
      <c r="A305" s="27" t="s">
        <v>23</v>
      </c>
      <c r="B305" t="s">
        <v>289</v>
      </c>
      <c r="C305" s="79">
        <v>41796</v>
      </c>
      <c r="D305" t="s">
        <v>7</v>
      </c>
      <c r="E305">
        <v>14</v>
      </c>
      <c r="F305">
        <v>0</v>
      </c>
      <c r="G305" s="2" t="s">
        <v>301</v>
      </c>
      <c r="H305" s="2"/>
    </row>
    <row r="306" spans="1:8" ht="15" customHeight="1" x14ac:dyDescent="0.25">
      <c r="A306" s="27" t="s">
        <v>23</v>
      </c>
      <c r="B306" t="s">
        <v>291</v>
      </c>
      <c r="C306" s="79">
        <v>41796</v>
      </c>
      <c r="D306" t="s">
        <v>7</v>
      </c>
      <c r="E306">
        <v>7</v>
      </c>
      <c r="F306">
        <v>0</v>
      </c>
      <c r="G306" s="2" t="s">
        <v>303</v>
      </c>
      <c r="H306" s="2"/>
    </row>
    <row r="307" spans="1:8" ht="15" customHeight="1" x14ac:dyDescent="0.25">
      <c r="A307" s="27" t="s">
        <v>23</v>
      </c>
      <c r="B307" t="s">
        <v>292</v>
      </c>
      <c r="C307" s="79">
        <v>41796</v>
      </c>
      <c r="D307" t="s">
        <v>7</v>
      </c>
      <c r="E307">
        <v>21</v>
      </c>
      <c r="F307">
        <v>0</v>
      </c>
      <c r="G307" s="2" t="s">
        <v>305</v>
      </c>
      <c r="H307" s="2"/>
    </row>
    <row r="308" spans="1:8" ht="15" customHeight="1" x14ac:dyDescent="0.25">
      <c r="A308" s="27" t="s">
        <v>23</v>
      </c>
      <c r="B308" t="s">
        <v>293</v>
      </c>
      <c r="C308" s="79">
        <v>41779</v>
      </c>
      <c r="D308" t="s">
        <v>25</v>
      </c>
      <c r="E308">
        <v>7</v>
      </c>
      <c r="F308">
        <v>0</v>
      </c>
      <c r="G308" s="2" t="s">
        <v>305</v>
      </c>
      <c r="H308" s="2"/>
    </row>
    <row r="309" spans="1:8" ht="15" customHeight="1" x14ac:dyDescent="0.25">
      <c r="A309" s="27" t="s">
        <v>23</v>
      </c>
      <c r="B309" t="s">
        <v>293</v>
      </c>
      <c r="C309" s="79">
        <v>41780</v>
      </c>
      <c r="D309" t="s">
        <v>12</v>
      </c>
      <c r="E309">
        <v>7</v>
      </c>
      <c r="F309">
        <v>0</v>
      </c>
      <c r="G309" s="2" t="s">
        <v>305</v>
      </c>
      <c r="H309" s="2"/>
    </row>
    <row r="310" spans="1:8" ht="15" customHeight="1" x14ac:dyDescent="0.25">
      <c r="A310" s="27" t="s">
        <v>23</v>
      </c>
      <c r="B310" t="s">
        <v>295</v>
      </c>
      <c r="C310" s="79">
        <v>41779</v>
      </c>
      <c r="D310" t="s">
        <v>25</v>
      </c>
      <c r="E310">
        <v>49</v>
      </c>
      <c r="F310">
        <v>0</v>
      </c>
      <c r="G310" s="2" t="s">
        <v>305</v>
      </c>
      <c r="H310" s="2"/>
    </row>
    <row r="311" spans="1:8" ht="15" customHeight="1" x14ac:dyDescent="0.25">
      <c r="A311" s="27" t="s">
        <v>23</v>
      </c>
      <c r="B311" t="s">
        <v>295</v>
      </c>
      <c r="C311" s="79">
        <v>41780</v>
      </c>
      <c r="D311" t="s">
        <v>12</v>
      </c>
      <c r="E311">
        <v>49</v>
      </c>
      <c r="F311">
        <v>0</v>
      </c>
      <c r="G311" s="2" t="s">
        <v>308</v>
      </c>
      <c r="H311" s="2"/>
    </row>
    <row r="312" spans="1:8" ht="15" customHeight="1" x14ac:dyDescent="0.25">
      <c r="A312" s="27" t="s">
        <v>23</v>
      </c>
      <c r="B312" t="s">
        <v>296</v>
      </c>
      <c r="C312" s="79">
        <v>41779</v>
      </c>
      <c r="D312" t="s">
        <v>25</v>
      </c>
      <c r="E312">
        <v>30</v>
      </c>
      <c r="F312">
        <v>0</v>
      </c>
      <c r="G312" s="2" t="s">
        <v>308</v>
      </c>
      <c r="H312" s="2"/>
    </row>
    <row r="313" spans="1:8" ht="15" customHeight="1" x14ac:dyDescent="0.25">
      <c r="A313" s="27" t="s">
        <v>23</v>
      </c>
      <c r="B313" t="s">
        <v>296</v>
      </c>
      <c r="C313" s="79">
        <v>41780</v>
      </c>
      <c r="D313" t="s">
        <v>12</v>
      </c>
      <c r="E313">
        <v>30</v>
      </c>
      <c r="F313">
        <v>0</v>
      </c>
      <c r="G313" s="2" t="s">
        <v>308</v>
      </c>
      <c r="H313" s="2"/>
    </row>
    <row r="314" spans="1:8" ht="15" customHeight="1" x14ac:dyDescent="0.25">
      <c r="A314" s="27" t="s">
        <v>23</v>
      </c>
      <c r="B314" t="s">
        <v>297</v>
      </c>
      <c r="C314" s="79">
        <v>41758</v>
      </c>
      <c r="D314" t="s">
        <v>12</v>
      </c>
      <c r="E314">
        <v>46</v>
      </c>
      <c r="F314">
        <v>0</v>
      </c>
      <c r="G314" s="2" t="s">
        <v>312</v>
      </c>
      <c r="H314" s="2"/>
    </row>
    <row r="315" spans="1:8" ht="15" customHeight="1" x14ac:dyDescent="0.25">
      <c r="A315" s="27" t="s">
        <v>23</v>
      </c>
      <c r="B315" t="s">
        <v>299</v>
      </c>
      <c r="C315" s="79">
        <v>41758</v>
      </c>
      <c r="D315" t="s">
        <v>12</v>
      </c>
      <c r="E315">
        <v>38</v>
      </c>
      <c r="F315">
        <v>0</v>
      </c>
      <c r="G315" s="2" t="s">
        <v>655</v>
      </c>
      <c r="H315" s="2"/>
    </row>
    <row r="316" spans="1:8" ht="15" customHeight="1" x14ac:dyDescent="0.25">
      <c r="A316" s="27" t="s">
        <v>23</v>
      </c>
      <c r="B316" t="s">
        <v>300</v>
      </c>
      <c r="C316" s="79">
        <v>41852</v>
      </c>
      <c r="D316" t="s">
        <v>8</v>
      </c>
      <c r="E316">
        <v>56</v>
      </c>
      <c r="F316">
        <v>0</v>
      </c>
      <c r="G316" s="2" t="s">
        <v>314</v>
      </c>
      <c r="H316" s="2"/>
    </row>
    <row r="317" spans="1:8" ht="15" customHeight="1" x14ac:dyDescent="0.25">
      <c r="A317" s="27" t="s">
        <v>23</v>
      </c>
      <c r="B317" t="s">
        <v>300</v>
      </c>
      <c r="C317" s="79">
        <v>41859</v>
      </c>
      <c r="D317" t="s">
        <v>560</v>
      </c>
      <c r="E317">
        <v>56</v>
      </c>
      <c r="F317">
        <v>0</v>
      </c>
      <c r="G317" s="2" t="s">
        <v>316</v>
      </c>
      <c r="H317" s="2"/>
    </row>
    <row r="318" spans="1:8" ht="15" customHeight="1" x14ac:dyDescent="0.25">
      <c r="A318" s="27" t="s">
        <v>23</v>
      </c>
      <c r="B318" t="s">
        <v>302</v>
      </c>
      <c r="C318" s="79">
        <v>41852</v>
      </c>
      <c r="D318" t="s">
        <v>8</v>
      </c>
      <c r="E318">
        <v>27</v>
      </c>
      <c r="F318">
        <v>0</v>
      </c>
      <c r="G318" s="2" t="s">
        <v>316</v>
      </c>
      <c r="H318" s="2"/>
    </row>
    <row r="319" spans="1:8" ht="15" customHeight="1" x14ac:dyDescent="0.25">
      <c r="A319" s="27" t="s">
        <v>23</v>
      </c>
      <c r="B319" t="s">
        <v>302</v>
      </c>
      <c r="C319" s="79">
        <v>41859</v>
      </c>
      <c r="D319" t="s">
        <v>560</v>
      </c>
      <c r="E319">
        <v>27</v>
      </c>
      <c r="F319">
        <v>0</v>
      </c>
      <c r="G319" s="2" t="s">
        <v>316</v>
      </c>
      <c r="H319" s="2"/>
    </row>
    <row r="320" spans="1:8" ht="15" customHeight="1" x14ac:dyDescent="0.25">
      <c r="A320" s="27" t="s">
        <v>23</v>
      </c>
      <c r="B320" t="s">
        <v>653</v>
      </c>
      <c r="C320" s="79">
        <v>41810</v>
      </c>
      <c r="D320" t="s">
        <v>560</v>
      </c>
      <c r="E320">
        <v>24</v>
      </c>
      <c r="F320">
        <v>0</v>
      </c>
      <c r="G320" s="2" t="s">
        <v>316</v>
      </c>
      <c r="H320" s="2"/>
    </row>
    <row r="321" spans="1:8" ht="15" customHeight="1" x14ac:dyDescent="0.25">
      <c r="A321" s="27" t="s">
        <v>23</v>
      </c>
      <c r="B321" t="s">
        <v>304</v>
      </c>
      <c r="C321" s="79">
        <v>41841</v>
      </c>
      <c r="D321" t="s">
        <v>25</v>
      </c>
      <c r="E321">
        <v>8</v>
      </c>
      <c r="F321">
        <v>0</v>
      </c>
      <c r="G321" s="2" t="s">
        <v>657</v>
      </c>
      <c r="H321" s="2"/>
    </row>
    <row r="322" spans="1:8" ht="15" customHeight="1" x14ac:dyDescent="0.25">
      <c r="A322" s="27" t="s">
        <v>23</v>
      </c>
      <c r="B322" t="s">
        <v>304</v>
      </c>
      <c r="C322" s="79">
        <v>41851</v>
      </c>
      <c r="D322" t="s">
        <v>34</v>
      </c>
      <c r="E322">
        <v>8</v>
      </c>
      <c r="F322">
        <v>0</v>
      </c>
      <c r="G322" s="2" t="s">
        <v>657</v>
      </c>
      <c r="H322" s="2"/>
    </row>
    <row r="323" spans="1:8" ht="15" customHeight="1" x14ac:dyDescent="0.25">
      <c r="A323" s="27" t="s">
        <v>23</v>
      </c>
      <c r="B323" t="s">
        <v>306</v>
      </c>
      <c r="C323" s="79">
        <v>41841</v>
      </c>
      <c r="D323" t="s">
        <v>25</v>
      </c>
      <c r="E323">
        <v>8</v>
      </c>
      <c r="F323">
        <v>0</v>
      </c>
      <c r="G323" s="2" t="s">
        <v>316</v>
      </c>
      <c r="H323" s="2"/>
    </row>
    <row r="324" spans="1:8" ht="15" customHeight="1" x14ac:dyDescent="0.25">
      <c r="A324" s="27" t="s">
        <v>23</v>
      </c>
      <c r="B324" t="s">
        <v>306</v>
      </c>
      <c r="C324" s="79">
        <v>41851</v>
      </c>
      <c r="D324" t="s">
        <v>34</v>
      </c>
      <c r="E324">
        <v>8</v>
      </c>
      <c r="F324">
        <v>0</v>
      </c>
      <c r="G324" s="2" t="s">
        <v>316</v>
      </c>
      <c r="H324" s="2"/>
    </row>
    <row r="325" spans="1:8" ht="15" customHeight="1" x14ac:dyDescent="0.25">
      <c r="A325" s="27" t="s">
        <v>23</v>
      </c>
      <c r="B325" t="s">
        <v>307</v>
      </c>
      <c r="C325" s="79">
        <v>41852</v>
      </c>
      <c r="D325" t="s">
        <v>14</v>
      </c>
      <c r="E325">
        <v>24</v>
      </c>
      <c r="F325">
        <v>0</v>
      </c>
      <c r="G325" s="2" t="s">
        <v>316</v>
      </c>
      <c r="H325" s="2"/>
    </row>
    <row r="326" spans="1:8" ht="15" customHeight="1" x14ac:dyDescent="0.25">
      <c r="A326" s="27" t="s">
        <v>23</v>
      </c>
      <c r="B326" t="s">
        <v>309</v>
      </c>
      <c r="C326" s="79">
        <v>41856</v>
      </c>
      <c r="D326" t="s">
        <v>11</v>
      </c>
      <c r="E326">
        <v>1</v>
      </c>
      <c r="F326">
        <v>0</v>
      </c>
      <c r="G326" s="2" t="s">
        <v>316</v>
      </c>
      <c r="H326" s="2"/>
    </row>
    <row r="327" spans="1:8" ht="15" customHeight="1" x14ac:dyDescent="0.25">
      <c r="A327" s="27" t="s">
        <v>23</v>
      </c>
      <c r="B327" t="s">
        <v>310</v>
      </c>
      <c r="C327" s="79">
        <v>41852</v>
      </c>
      <c r="D327" t="s">
        <v>14</v>
      </c>
      <c r="E327">
        <v>20</v>
      </c>
      <c r="F327">
        <v>0</v>
      </c>
      <c r="G327" s="2" t="s">
        <v>317</v>
      </c>
      <c r="H327" s="2"/>
    </row>
    <row r="328" spans="1:8" ht="15" customHeight="1" x14ac:dyDescent="0.25">
      <c r="A328" s="27" t="s">
        <v>23</v>
      </c>
      <c r="B328" t="s">
        <v>311</v>
      </c>
      <c r="C328" s="79">
        <v>41724</v>
      </c>
      <c r="D328" t="s">
        <v>12</v>
      </c>
      <c r="E328">
        <v>10</v>
      </c>
      <c r="F328">
        <v>0</v>
      </c>
      <c r="G328" s="2" t="s">
        <v>317</v>
      </c>
      <c r="H328" s="2"/>
    </row>
    <row r="329" spans="1:8" ht="15" customHeight="1" x14ac:dyDescent="0.25">
      <c r="A329" s="27" t="s">
        <v>23</v>
      </c>
      <c r="B329" t="s">
        <v>654</v>
      </c>
      <c r="C329" s="79">
        <v>41844</v>
      </c>
      <c r="D329" t="s">
        <v>567</v>
      </c>
      <c r="E329">
        <v>2</v>
      </c>
      <c r="F329">
        <v>0</v>
      </c>
      <c r="G329" s="2" t="s">
        <v>317</v>
      </c>
      <c r="H329" s="2"/>
    </row>
    <row r="330" spans="1:8" ht="15" customHeight="1" x14ac:dyDescent="0.25">
      <c r="A330" s="27" t="s">
        <v>23</v>
      </c>
      <c r="B330" t="s">
        <v>313</v>
      </c>
      <c r="C330" s="79">
        <v>41863</v>
      </c>
      <c r="D330" t="s">
        <v>13</v>
      </c>
      <c r="E330">
        <v>1</v>
      </c>
      <c r="F330">
        <v>0</v>
      </c>
      <c r="G330" s="2" t="s">
        <v>317</v>
      </c>
      <c r="H330" s="2"/>
    </row>
    <row r="331" spans="1:8" ht="15" customHeight="1" x14ac:dyDescent="0.25">
      <c r="A331" s="27" t="s">
        <v>23</v>
      </c>
      <c r="B331" t="s">
        <v>313</v>
      </c>
      <c r="C331" s="79">
        <v>41865</v>
      </c>
      <c r="D331" t="s">
        <v>11</v>
      </c>
      <c r="E331">
        <v>1</v>
      </c>
      <c r="F331">
        <v>0</v>
      </c>
      <c r="G331" s="2" t="s">
        <v>317</v>
      </c>
      <c r="H331" s="2"/>
    </row>
    <row r="332" spans="1:8" ht="15" customHeight="1" x14ac:dyDescent="0.25">
      <c r="A332" s="27" t="s">
        <v>23</v>
      </c>
      <c r="B332" t="s">
        <v>315</v>
      </c>
      <c r="C332" s="79">
        <v>41828</v>
      </c>
      <c r="D332" t="s">
        <v>25</v>
      </c>
      <c r="E332">
        <v>8</v>
      </c>
      <c r="F332">
        <v>0</v>
      </c>
      <c r="G332" s="2" t="s">
        <v>317</v>
      </c>
      <c r="H332" s="2"/>
    </row>
    <row r="333" spans="1:8" ht="15" customHeight="1" x14ac:dyDescent="0.25">
      <c r="A333" s="27" t="s">
        <v>23</v>
      </c>
      <c r="B333" t="s">
        <v>315</v>
      </c>
      <c r="C333" s="79">
        <v>41855</v>
      </c>
      <c r="D333" t="s">
        <v>12</v>
      </c>
      <c r="E333">
        <v>8</v>
      </c>
      <c r="F333">
        <v>0</v>
      </c>
      <c r="G333" s="2" t="s">
        <v>317</v>
      </c>
      <c r="H333" s="2"/>
    </row>
    <row r="334" spans="1:8" ht="15" customHeight="1" x14ac:dyDescent="0.25">
      <c r="A334" s="27" t="s">
        <v>23</v>
      </c>
      <c r="B334" t="s">
        <v>656</v>
      </c>
      <c r="C334" s="79">
        <v>41856</v>
      </c>
      <c r="D334" t="s">
        <v>7</v>
      </c>
      <c r="E334">
        <v>18</v>
      </c>
      <c r="F334">
        <v>0</v>
      </c>
      <c r="G334" s="2" t="s">
        <v>317</v>
      </c>
      <c r="H334" s="2"/>
    </row>
    <row r="335" spans="1:8" ht="15" customHeight="1" x14ac:dyDescent="0.25">
      <c r="A335" s="27" t="s">
        <v>23</v>
      </c>
      <c r="B335" t="s">
        <v>656</v>
      </c>
      <c r="C335" s="79">
        <v>41857</v>
      </c>
      <c r="D335" t="s">
        <v>66</v>
      </c>
      <c r="E335">
        <v>18</v>
      </c>
      <c r="F335">
        <v>0</v>
      </c>
      <c r="G335" s="2" t="s">
        <v>658</v>
      </c>
      <c r="H335" s="2"/>
    </row>
  </sheetData>
  <autoFilter ref="A1:G66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Bilan</vt:lpstr>
      <vt:lpstr>CAEN-Lot 1</vt:lpstr>
      <vt:lpstr>HAVRE-Lot 1</vt:lpstr>
      <vt:lpstr>ST-Contest</vt:lpstr>
      <vt:lpstr>Données DTER</vt:lpstr>
    </vt:vector>
  </TitlesOfParts>
  <Company>Sogetrel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NDIAYE Khalil</dc:creator>
  <cp:lastModifiedBy>NDIAYE Khalil</cp:lastModifiedBy>
  <dcterms:created xsi:type="dcterms:W3CDTF">2014-08-01T10:04:01Z</dcterms:created>
  <dcterms:modified xsi:type="dcterms:W3CDTF">2014-08-30T17:00:34Z</dcterms:modified>
</cp:coreProperties>
</file>